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xr:revisionPtr revIDLastSave="0" documentId="8_{56E61273-8951-489F-9A7C-B88ADA31FA95}" xr6:coauthVersionLast="31" xr6:coauthVersionMax="31" xr10:uidLastSave="{00000000-0000-0000-0000-000000000000}"/>
  <bookViews>
    <workbookView xWindow="0" yWindow="0" windowWidth="25200" windowHeight="11475" xr2:uid="{00000000-000D-0000-FFFF-FFFF00000000}"/>
  </bookViews>
  <sheets>
    <sheet name="Inputs" sheetId="4" r:id="rId1"/>
    <sheet name="Calcs" sheetId="5" r:id="rId2"/>
    <sheet name="Totex menu adjustments" sheetId="8" r:id="rId3"/>
    <sheet name="RPI" sheetId="7" r:id="rId4"/>
    <sheet name="Timeline" sheetId="6" r:id="rId5"/>
    <sheet name="PR19 inputs&gt;&gt;" sheetId="18" r:id="rId6"/>
    <sheet name="App23" sheetId="16" r:id="rId7"/>
    <sheet name="WS15 - ofwat" sheetId="12" r:id="rId8"/>
    <sheet name="WWS15 - ofwat" sheetId="13" r:id="rId9"/>
    <sheet name="WS15 - adj Ofwat" sheetId="14" r:id="rId10"/>
    <sheet name="WWS15 - adj ofwat"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'[1]94 Cost Base'!$B$5:$AM$31</definedName>
    <definedName name="Actual.Customer.Numbers">[2]Inputs!$L$28:$P$33</definedName>
    <definedName name="Actual.Exclusions.Sewerage">Inputs!$L$66:$P$70</definedName>
    <definedName name="Actual.Exclusions.Water" localSheetId="6">[3]Inputs!$L$60:$P$64</definedName>
    <definedName name="Actual.Exclusions.Water">Inputs!$L$60:$P$64</definedName>
    <definedName name="Actual.PDRC.Sewerage">Inputs!$L$68:$P$68</definedName>
    <definedName name="Actual.PDRC.Water">Inputs!$L$62:$P$62</definedName>
    <definedName name="Actual.Revenue.Collected.Net">[2]Inputs!$L$52:$P$57</definedName>
    <definedName name="Actual.Totex.Sewerage" localSheetId="6">[3]Inputs!$L$53:$P$53</definedName>
    <definedName name="Actual.Totex.Sewerage">Inputs!$L$53:$P$53</definedName>
    <definedName name="Actual.Totex.Water" localSheetId="6">[3]Inputs!$L$52:$P$52</definedName>
    <definedName name="Actual.Totex.Water">Inputs!$L$52:$P$52</definedName>
    <definedName name="Add.Income.1stOrder" localSheetId="6">[3]Inputs!$H$120</definedName>
    <definedName name="Add.Income.1stOrder">Inputs!$H$120</definedName>
    <definedName name="Add.Income.2ndOrder" localSheetId="6">[3]Inputs!$H$121</definedName>
    <definedName name="Add.Income.2ndOrder">Inputs!$H$121</definedName>
    <definedName name="Add.Income.Constant" localSheetId="6">[3]Inputs!$H$119</definedName>
    <definedName name="Add.Income.Constant">Inputs!$H$119</definedName>
    <definedName name="AddInc.Coeff.Sewerage" localSheetId="6">[3]Calcs!$G$70</definedName>
    <definedName name="AddInc.Coeff.Sewerage">Calcs!$G$70</definedName>
    <definedName name="AddInc.Coeff.Water" localSheetId="6">[3]Calcs!$G$65</definedName>
    <definedName name="AddInc.Coeff.Water">Calcs!$G$65</definedName>
    <definedName name="Additional.Analysis">[4]Data!$G$22</definedName>
    <definedName name="adwSD">#REF!</definedName>
    <definedName name="All.Totex.Sewerage">Inputs!$L$47:$P$47</definedName>
    <definedName name="All.Totex.Water">Inputs!$L$46:$P$46</definedName>
    <definedName name="AllExp.Coeff.Sewerage" localSheetId="6">[3]Calcs!$G$69</definedName>
    <definedName name="AllExp.Coeff.Sewerage">Calcs!$G$69</definedName>
    <definedName name="AllExp.Coeff.Water" localSheetId="6">[3]Calcs!$G$64</definedName>
    <definedName name="AllExp.Coeff.Water">Calcs!$G$64</definedName>
    <definedName name="Allowed.Exp.Constant" localSheetId="6">[3]Inputs!$H$117</definedName>
    <definedName name="Allowed.Exp.Constant">Inputs!$H$117</definedName>
    <definedName name="Allowed.Exp.Slope" localSheetId="6">[3]Inputs!$H$118</definedName>
    <definedName name="Allowed.Exp.Slope">Inputs!$H$118</definedName>
    <definedName name="Allowed.totex.final.memu.sewerage">Calcs!$L$149:$P$149</definedName>
    <definedName name="Allowed.totex.final.menu.water">Calcs!$L$148:$P$148</definedName>
    <definedName name="AllRev.Outturn.Waste">'[4]WRFIM - Waste'!$I$15:$U$15</definedName>
    <definedName name="AllRev.Outturn.Water">'[4]WRFIM - Water'!$I$15:$U$15</definedName>
    <definedName name="AllRev.Waste">[4]Data!$I$28:$U$28</definedName>
    <definedName name="AllRev.Water">[4]Data!$I$27:$U$27</definedName>
    <definedName name="AMP.Years" localSheetId="6">[4]Timeline!$I$3:$U$3</definedName>
    <definedName name="AMP.Years">Timeline!$I$3:$U$3</definedName>
    <definedName name="AMP5.RCM.Adj.Waste">'[4]WRFIM - Waste'!$K$19</definedName>
    <definedName name="AMP5.RCM.Adj.Water">'[4]WRFIM - Water'!$K$19</definedName>
    <definedName name="AMP6.FI.Adj.Waste">'[4]WRFIM - Waste'!$I$32:$U$32</definedName>
    <definedName name="AMP6.FI.Adj.Water">'[4]WRFIM - Water'!$I$32:$U$32</definedName>
    <definedName name="APP_24">[5]App24!$A$1</definedName>
    <definedName name="as">#REF!</definedName>
    <definedName name="ASXA">#REF!</definedName>
    <definedName name="Baseline.Adj.Sewerage" localSheetId="6">[3]Inputs!#REF!</definedName>
    <definedName name="Baseline.Adj.Sewerage">Inputs!#REF!</definedName>
    <definedName name="Baseline.Adj.Water" localSheetId="6">[3]Inputs!#REF!</definedName>
    <definedName name="Baseline.Adj.Water">Inputs!#REF!</definedName>
    <definedName name="Baseline.Totex" localSheetId="6">[3]Calcs!#REF!</definedName>
    <definedName name="Baseline.Totex">Calcs!#REF!</definedName>
    <definedName name="Baseline.Totex.Sewerage" localSheetId="6">[3]Inputs!$L$41:$P$41</definedName>
    <definedName name="Baseline.Totex.Sewerage">Inputs!$L$41:$P$41</definedName>
    <definedName name="Baseline.Totex.Water" localSheetId="6">[3]Inputs!$L$40:$P$40</definedName>
    <definedName name="Baseline.Totex.Water">Inputs!$L$40:$P$40</definedName>
    <definedName name="Baseyear">Inputs!$I$3</definedName>
    <definedName name="BlindYear.1415.Adj.Waste">[4]Data!$K$43</definedName>
    <definedName name="BlindYear.1415.Adj.Water">[4]Data!$K$42</definedName>
    <definedName name="BlindYear.Delay">[4]Data!#REF!</definedName>
    <definedName name="BR.IDoK.Water" localSheetId="6">[3]Inputs!$L$140:$P$140</definedName>
    <definedName name="BR.IDoK.Water">Inputs!$L$140:$P$140</definedName>
    <definedName name="Calendar.Years" localSheetId="6">[4]Timeline!$I$5:$U$5</definedName>
    <definedName name="Calendar.Years">Timeline!$I$5:$U$5</definedName>
    <definedName name="Capex_Incent_Reward">'[6]Scenario modelling controls'!$B$18</definedName>
    <definedName name="cfa">#REF!</definedName>
    <definedName name="CHK_TOL">[7]InpActive!$F$1920</definedName>
    <definedName name="CHK_TOL_TAX">[7]InpActive!$F$1922</definedName>
    <definedName name="Choice.BP" localSheetId="6">[3]Inputs!$H$100</definedName>
    <definedName name="Choice.BP">Inputs!$H$100</definedName>
    <definedName name="CIS.FD.RCV.Waste" localSheetId="6">'[8]Inputs - waste'!$I$11:$S$11</definedName>
    <definedName name="CIS.FD.RCV.Waste">'[9]Inputs - waste'!$I$11:$S$11</definedName>
    <definedName name="CIS.FD.RCV.Water" localSheetId="6">'[8]Inputs - water'!$I$11:$S$11</definedName>
    <definedName name="CIS.FD.RCV.Water">'[9]Inputs - water'!$I$11:$S$11</definedName>
    <definedName name="CIS.FD.Revenue.Waste" localSheetId="6">'[8]Inputs - waste'!$I$12:$S$12</definedName>
    <definedName name="CIS.FD.Revenue.Waste">'[9]Inputs - waste'!$I$12:$S$12</definedName>
    <definedName name="CIS.FD.Revenue.Water" localSheetId="6">'[8]Inputs - water'!$I$12:$S$12</definedName>
    <definedName name="CIS.FD.Revenue.Water">'[9]Inputs - water'!$I$12:$S$12</definedName>
    <definedName name="CIS.Outturn.RCV.Waste" localSheetId="6">'[8]Inputs - waste'!$I$16:$S$16</definedName>
    <definedName name="CIS.Outturn.RCV.Waste">'[9]Inputs - waste'!$I$16:$S$16</definedName>
    <definedName name="CIS.Outturn.RCV.Water" localSheetId="6">'[8]Inputs - water'!$I$16:$S$16</definedName>
    <definedName name="CIS.Outturn.RCV.Water">'[9]Inputs - water'!$I$16:$S$16</definedName>
    <definedName name="CIS.Outturn.Revenue.Waste" localSheetId="6">'[8]Inputs - waste'!$I$17:$S$17</definedName>
    <definedName name="CIS.Outturn.Revenue.Waste">'[9]Inputs - waste'!$I$17:$S$17</definedName>
    <definedName name="CIS.Outturn.Revenue.Water" localSheetId="6">'[8]Inputs - water'!$I$17:$S$17</definedName>
    <definedName name="CIS.Outturn.Revenue.Water">'[9]Inputs - water'!$I$17:$S$17</definedName>
    <definedName name="CodeColumnRef">#REF!</definedName>
    <definedName name="Company.Baseline" localSheetId="6">[3]Inputs!$H$104</definedName>
    <definedName name="Company.Baseline">Inputs!$H$104</definedName>
    <definedName name="Company.Slope" localSheetId="6">[3]Inputs!$H$105</definedName>
    <definedName name="Company.Slope">Inputs!$H$105</definedName>
    <definedName name="CompanyEnhanced" localSheetId="6">[3]Inputs!$H$13</definedName>
    <definedName name="CompanyEnhanced">Inputs!$H$13</definedName>
    <definedName name="CompanyForecase.Int" localSheetId="6">[3]Inputs!$H$109</definedName>
    <definedName name="CompanyForecase.Int">Inputs!$H$109</definedName>
    <definedName name="CompanyName">Inputs!$H$11</definedName>
    <definedName name="CompanyType" localSheetId="6">[3]Inputs!$H$12</definedName>
    <definedName name="CompanyType">Inputs!$H$12</definedName>
    <definedName name="CostBase94">'[10]94 Cost Base'!$B$5:$AM$31</definedName>
    <definedName name="CostBase98">'[10]98 Cost Base'!$B$5:$AM$31</definedName>
    <definedName name="Currency">#REF!</definedName>
    <definedName name="Customer.List">[2]Lists!$E$12:$E$17</definedName>
    <definedName name="DatasetName">#REF!</definedName>
    <definedName name="DescriptionColumnRef">#REF!</definedName>
    <definedName name="Discount.Rate">[4]Data!$G$20</definedName>
    <definedName name="Eff.Inc.Constant" localSheetId="6">[3]Inputs!$H$115</definedName>
    <definedName name="Eff.Inc.Constant">Inputs!$H$115</definedName>
    <definedName name="Eff.Inc.Slope" localSheetId="6">[3]Inputs!$H$116</definedName>
    <definedName name="Eff.Inc.Slope">Inputs!$H$116</definedName>
    <definedName name="EffInc.Coeff.Sewerage" localSheetId="6">[3]Calcs!$G$68</definedName>
    <definedName name="EffInc.Coeff.Sewerage">Calcs!$G$68</definedName>
    <definedName name="EffInc.Coeff.Water" localSheetId="6">[3]Calcs!$G$63</definedName>
    <definedName name="EffInc.Coeff.Water">Calcs!$G$63</definedName>
    <definedName name="EndYearRef">#REF!</definedName>
    <definedName name="Enhanced.Baseline" localSheetId="6">[3]Inputs!$H$86</definedName>
    <definedName name="Enhanced.Baseline">Inputs!$H$86</definedName>
    <definedName name="Enhanced.Flag" localSheetId="6">[3]Inputs!$K$13</definedName>
    <definedName name="Enhanced.Flag">Inputs!$K$13</definedName>
    <definedName name="EPMWorkbookOptions_1" hidden="1">"jE4AAB|LCAAAAAAABADtvQdgHEmWJSYvbcp7f0r1StfgdKEIgGATJNiQQBDswYjN5pLsHWlHIymrKoHKZVZlXWYWQMztnbz33nvvvffee||997o7nU4n99//P1xmZAFs9s5K2smeIYCqyB8/fnwfPyIe/x7vFmV6mddNUS0/|2h3vPNRmi|n1axYXnz20bo939799KPf4|g3Th5/t6rfTqrq7Zerlpo2Kb23bB69a4rPPpq37erR3btXV1fjq3v"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"57Xer|u2kqt6SkLZMRtO6/0XY/mrGs|YafrmS8f0/12cinoxOAAA="</definedName>
    <definedName name="EPMWorkbookOptions_2" hidden="1">"jqr64u7ezs3v39/7i|evpPF9k28WyabPlNP/IvjW7|a2PqNc0fXxSLZf5FH2|qU7WdZ0v258s8iv|Mvj6adZm|il9/iJb5NKb7anNF6t1XXBXXzV5/bLOz3OCN83HhNBHR7//s5df/P5PXp68|O7uzu//PX1psprOLnfH06peja|vxm/zcpY9ur|zc7Bzt8lW|Pru93//7/1ep8|fHtPPZ8US46TfzrOyyb//|C7wcFgdr1ZlMc08Ct4aOwMjhO"</definedName>
    <definedName name="EPMWorkbookOptions_3" hidden="1">"J9rIM|Uhw6XQuxHP3Su4NffbuYzfLl02KRLxtGdLipQ7IJ2lCr1/PqysI4qcqqPmrrNaEV|WLTqzyKyJu90emLxBBt/q59ll1WddESXjwT8nLvu1u8/6yom9ZDIP59B5DFcphAt23lt/tqWfyidc4jPz45|fKrF28e3419uQmGUJzE|v7O7r2DXQ9AbC743S/rWV4f7Ty|K79EoTerMrt|WVervG6vj7L84eThw/2H27PJ5N72/v3dg|3J|YNsO"</definedName>
    <definedName name="EPMWorkbookOptions_4" hidden="1">"/t0dm/y8N79vb3zGXoO34oAfp417eu8JAnPZ1/kiwkpqkizkCmjDaiJvO|R6XtKxO|Pv/fy|NXpizff3qVfvzh|9ZoEt9d6AOq3i7zO6un82jVNSSs|WhblZx|BbT7qyI/3bmTubvfu47s3jfcbJsjuzsMf0aRLk/0fkaRLkt2dH9GkQ5OdnQe7O/z8f500j|/eRh17FuVn0/q9eXr65vjs|dc3gDs7|wc7O7e3f7vvYf927396/zyfnG/f/3S2"</definedName>
    <definedName name="EPMWorkbookOptions_5" hidden="1">"v72/d/5w||B|nm/vZPne/mzyYP/B5N7/O|yfkjFk22e//8nzL3/ErX6zW7Ua4NaT4zenn3/56vf52rx67979|/v7|7fn1b334NX/j/hqhoghp758fvzi/|uM|s1S5PjkzVfHz39EE58m9OnTr7744vf5EVUCLf/lq9OT49dvfkQVnyrf/fLV73X24vP/PyiW/xdZwC|/eHn84usbwE/JhT44eHB7A3jvPQzg/oOH9/bO9z/dnjyY7JKztvNge/L"</definedName>
    <definedName name="EPMWorkbookOptions_6" hidden="1">"pw3vbs4dkBncPsizL/19hAIWGjlv3oNl2dnfu/38|sPjGSMLKnv36H5HEI8mrnf3/H4Sf3xhJRHDu/YgkXcH5/wNJ/t9j9J4evzl|/erkaxs9ylB8|um9e||Roth/D6v3/5EUhRKxE|M8f/77H3/19OzN2dP/r7PrN02Xsxcvv/p569FHifLq9PUb8vR/xCk|UV4fv/z9n395/PT/60T5f4|2//zVl1|9fP31lf17r8fefw9l//|REEdo2PFKfv"</definedName>
    <definedName name="EPMWorkbookOptions_7" hidden="1">"|f3zHOEE1|Pgc5MZq8|PL3149/RJSAUf7/4NR/0zTZ|/8BTf7fY/rOXjx7fvzm7MsXP0Tr9|l7WL//j4Q6lowhv3751Zs3X736/3wy|pumyvOnv/|PKBOjjP3493/z5Zv/768E/r9JzVFoffLVK6L0yddfynh/VffgPVTd/0cc/YCUxLP0v8|fvPz/Oqt|g9R4fvIjYlhikGtvP/j/OFX|36TN3px8|UPUYgfvocWy/OHk4cP9h9uzyeTe9v793"</definedName>
    <definedName name="EPMWorkbookOptions_8" hidden="1">"YPtCemv7ezT2b3Jw3v39/bO/9|hxYiE/cw0fXz6ir74/zirfoNUOfv9X3z54vT/6wT5f4/svnz15bOzNydE3lenP0QRfvj/PxH2KdmXZP/bn7d5pWESvXz5|z/96osv/j9vlH8WKPP/C4X3s0CXl78/rWrvvPx5uxh3I2nO/j|/ePv/HjP56vRzEkP694doI3d3/v9nJC0d|xbSffX/ca79hmnz8tXpyfHLs//X599|6IT5EbdEiPL/A4r8v0fr"</definedName>
    <definedName name="EPMWorkbookOptions_9" hidden="1">"vzn74ocZFO3u/v9P4YOEIYc||332iC7j/1|sKHzDVNkfv9y5/yOadGjyI06Jyc/LnYc/oklPeu79f50m/|8xfl|cHr/|ipJVP0wDuPf/PwNoyPh9Xn/6fd78vM1XhIR4efrq7MunZ/|fX5v8BuX1Fo0CbOKNHt89Xq3KYpq1BMd|HnxqmhO0arkkxOmzp1mb8cf|h2|q7uAfv8rP67yZf7n8cpUvj86zsskf3w0/5HYnZZ7VAPrl8nV2mZuW3Y|"</definedName>
    <definedName name="EV__DECIMALSYMBOL__" hidden="1">"."</definedName>
    <definedName name="EV__EVCOM_OPTIONS__" hidden="1">8</definedName>
    <definedName name="EV__EXPOPTIONS__" hidden="1">0</definedName>
    <definedName name="EV__LASTREFTIME__" hidden="1">40764.3550810185</definedName>
    <definedName name="EV__LOCKEDCVW__FINANCE" hidden="1">"PROFIT,F_CLO,PLAN2015CUT2,INPUT,C01050,C_C01050,All_InterCo,FY2015.TOTAL,YTD,"</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 localSheetId="6" hidden="1">{"bal",#N/A,FALSE,"working papers";"income",#N/A,FALSE,"working papers"}</definedName>
    <definedName name="F" hidden="1">{"bal",#N/A,FALSE,"working papers";"income",#N/A,FALSE,"working papers"}</definedName>
    <definedName name="FD.AddInc.Coeff.Sewerage" localSheetId="6">[3]Calcs!$G$58</definedName>
    <definedName name="FD.AddInc.Coeff.Sewerage">Calcs!$G$58</definedName>
    <definedName name="FD.AddInc.Coeff.Water" localSheetId="6">[3]Calcs!$G$53</definedName>
    <definedName name="FD.AddInc.Coeff.Water">Calcs!$G$53</definedName>
    <definedName name="FD.AddInc.Sewerage" localSheetId="6">[3]Inputs!#REF!</definedName>
    <definedName name="FD.AddInc.Sewerage">Inputs!#REF!</definedName>
    <definedName name="FD.AddInc.Water" localSheetId="6">[3]Inputs!#REF!</definedName>
    <definedName name="FD.AddInc.Water">Inputs!#REF!</definedName>
    <definedName name="FD.AllExp.Coeff.Sewerage" localSheetId="6">[3]Calcs!$G$57</definedName>
    <definedName name="FD.AllExp.Coeff.Sewerage">Calcs!$G$57</definedName>
    <definedName name="FD.AllExp.Coeff.Water" localSheetId="6">[3]Calcs!$G$52</definedName>
    <definedName name="FD.AllExp.Coeff.Water">Calcs!$G$52</definedName>
    <definedName name="FD.EffInc.Coeff.Sewerage">Calcs!$G$56</definedName>
    <definedName name="FD.EffInc.Coeff.Water">Calcs!$G$51</definedName>
    <definedName name="FD.Menu.Choice.Sewerage" localSheetId="6">[3]Inputs!$H$23</definedName>
    <definedName name="FD.Menu.Choice.Sewerage">Inputs!$H$23</definedName>
    <definedName name="FD.Menu.Choice.Water" localSheetId="6">[3]Inputs!$H$22</definedName>
    <definedName name="FD.Menu.Choice.Water">Inputs!$H$22</definedName>
    <definedName name="FD.PDRC.Sewerage">Inputs!$L$27:$P$27</definedName>
    <definedName name="FD.PDRC.Water">Inputs!$L$26:$P$26</definedName>
    <definedName name="fdraf" localSheetId="6" hidden="1">{"bal",#N/A,FALSE,"working papers";"income",#N/A,FALSE,"working papers"}</definedName>
    <definedName name="fdraf" hidden="1">{"bal",#N/A,FALSE,"working papers";"income",#N/A,FALSE,"working papers"}</definedName>
    <definedName name="Fdraft" localSheetId="6" hidden="1">{"bal",#N/A,FALSE,"working papers";"income",#N/A,FALSE,"working papers"}</definedName>
    <definedName name="Fdraft" hidden="1">{"bal",#N/A,FALSE,"working papers";"income",#N/A,FALSE,"working papers"}</definedName>
    <definedName name="FinancialIndicators">#REF!</definedName>
    <definedName name="FinancialIndicators_Enable">#REF!</definedName>
    <definedName name="FinancialIndicators_Headings">#REF!</definedName>
    <definedName name="FinancialIndicators_Max">#REF!</definedName>
    <definedName name="FinancialIndicators_Min">#REF!</definedName>
    <definedName name="FinancialIndicators_Tolerance">#REF!</definedName>
    <definedName name="Financing.Rate" localSheetId="6">'[8]Inputs - general'!$H$10</definedName>
    <definedName name="Financing.Rate">'[9]Inputs - general'!$H$10</definedName>
    <definedName name="FirstQuinquennium">#REF!</definedName>
    <definedName name="Forecast.Customer.Numbers">[2]Inputs!$L$12:$P$17</definedName>
    <definedName name="IDoK.Sewerage" localSheetId="6">[3]Inputs!#REF!</definedName>
    <definedName name="IDoK.Sewerage">Inputs!#REF!</definedName>
    <definedName name="IDoK.Water" localSheetId="6">[3]Inputs!#REF!</definedName>
    <definedName name="IDoK.Water">Inputs!#REF!</definedName>
    <definedName name="incent_rate">'[6]Scenario modelling controls'!$B$23</definedName>
    <definedName name="Indexation.Average">RPI!$I$49:$U$49</definedName>
    <definedName name="Indexation.Average.Override">RPI!$I$48:$U$48</definedName>
    <definedName name="Indexation.Check">RPI!$I$26:$U$26</definedName>
    <definedName name="Indexation.November">RPI!$I$45:$U$45</definedName>
    <definedName name="Indexation.November.Actual">[4]RPI!$I$49:$U$49</definedName>
    <definedName name="Indexation.November.Actual.Override">[4]RPI!$I$48:$U$48</definedName>
    <definedName name="Indexation.November.Actual.YearOnYear">[4]RPI!$I$51:$U$51</definedName>
    <definedName name="Indexation.November.Override">RPI!$I$44:$U$44</definedName>
    <definedName name="IndustryAssumptionName">#REF!</definedName>
    <definedName name="Inflation.Yearly.Average">RPI!$I$51:$U$51</definedName>
    <definedName name="InputArea">#REF!</definedName>
    <definedName name="InputYears">#REF!</definedName>
    <definedName name="IP.logging.Adj.TTT">Inputs!$L$147:$P$147</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mDataSectionEnd">#REF!</definedName>
    <definedName name="ItemDataSectionStart">#REF!</definedName>
    <definedName name="K.Waste">[4]Data!$I$32:$U$32</definedName>
    <definedName name="K.Water">[4]Data!$I$31:$U$31</definedName>
    <definedName name="K_Decimal">#REF!</definedName>
    <definedName name="KSIterationHeading">#REF!</definedName>
    <definedName name="KSolveIteration">#REF!</definedName>
    <definedName name="LastCodeRowRef">#REF!</definedName>
    <definedName name="LB.AddInc" localSheetId="6">[3]Calcs!$G$46</definedName>
    <definedName name="LB.AddInc">Calcs!$G$46</definedName>
    <definedName name="LB.AllExp" localSheetId="6">[3]Calcs!$G$45</definedName>
    <definedName name="LB.AllExp">Calcs!$G$45</definedName>
    <definedName name="LB.Chosen" localSheetId="6">[3]Inputs!$H$97</definedName>
    <definedName name="LB.Chosen">Inputs!$H$97</definedName>
    <definedName name="LB.EffInc" localSheetId="6">[3]Calcs!$G$44</definedName>
    <definedName name="LB.EffInc">Calcs!$G$44</definedName>
    <definedName name="LB.Enhanced" localSheetId="6">[3]Inputs!$H$93</definedName>
    <definedName name="LB.Enhanced">Inputs!$H$93</definedName>
    <definedName name="LB.NonEnhanced" localSheetId="6">[3]Inputs!$H$94</definedName>
    <definedName name="LB.NonEnhanced">Inputs!$H$94</definedName>
    <definedName name="LegacyDep.Sewerage">Inputs!$L$79:$P$79</definedName>
    <definedName name="LegacyDep.Water">Inputs!$L$76:$P$76</definedName>
    <definedName name="Logging.TTT.Land">Inputs!$L$72:$P$72</definedName>
    <definedName name="Logging.TTT.scopeswaps">Inputs!$L$71:$P$71</definedName>
    <definedName name="Materiality.Threshold" localSheetId="6">'[8]Inputs - general'!$H$14</definedName>
    <definedName name="Materiality.Threshold">'[9]Inputs - general'!$H$14</definedName>
    <definedName name="Menu.Choice.Sewerage" localSheetId="6">[3]Inputs!$H$33</definedName>
    <definedName name="Menu.Choice.Sewerage">Inputs!$H$33</definedName>
    <definedName name="Menu.Choice.Water" localSheetId="6">[3]Inputs!$H$32</definedName>
    <definedName name="Menu.Choice.Water">Inputs!$H$32</definedName>
    <definedName name="Menu.Totex">Calcs!$L$32:$P$32</definedName>
    <definedName name="Menu.Totex.Sewerage" localSheetId="6">[3]Calcs!$L$31:$P$31</definedName>
    <definedName name="Menu.Totex.Sewerage">Calcs!$L$31:$P$31</definedName>
    <definedName name="Menu.Totex.Water" localSheetId="6">[3]Calcs!$L$30:$P$30</definedName>
    <definedName name="Menu.Totex.Water">Calcs!$L$30:$P$30</definedName>
    <definedName name="MEWarning" hidden="1">1</definedName>
    <definedName name="Modification.Factor">[2]Inputs!$L$63:$P$68</definedName>
    <definedName name="Month">[11]Comms!$C$10:$N$10</definedName>
    <definedName name="Non_App">'[6]Scenario modelling controls'!$B$12</definedName>
    <definedName name="NonEnhanced.Baseline" localSheetId="6">[3]Inputs!$H$87</definedName>
    <definedName name="NonEnhanced.Baseline">Inputs!$H$87</definedName>
    <definedName name="Notional">#REF!</definedName>
    <definedName name="OfwatBaseline.Int" localSheetId="6">[3]Inputs!$H$108</definedName>
    <definedName name="OfwatBaseline.Int">Inputs!$H$108</definedName>
    <definedName name="OIA_allow_adj">'[6]Scenario modelling controls'!$B$25</definedName>
    <definedName name="opex_op_method">'[6]Scenario modelling controls'!$B$28</definedName>
    <definedName name="OpexInputs">"Input!$T$2:$AF$2"</definedName>
    <definedName name="Outturn.BP" localSheetId="6">[3]Inputs!$H$101</definedName>
    <definedName name="Outturn.BP">Inputs!$H$101</definedName>
    <definedName name="Pal_Workbook_GUID" hidden="1">"QY8JAJA78D1SL34ZUSAK7LV5"</definedName>
    <definedName name="PAYG.Sewerage" localSheetId="6">[3]Inputs!$L$126:$P$126</definedName>
    <definedName name="PAYG.Sewerage">Inputs!$L$126:$P$126</definedName>
    <definedName name="PAYG.Water" localSheetId="6">[3]Inputs!$L$125:$P$125</definedName>
    <definedName name="PAYG.Water">Inputs!$L$125:$P$125</definedName>
    <definedName name="Penalty.Rate.General">[4]Data!$G$19</definedName>
    <definedName name="Penalty.Rate.Waste">'[4]WRFIM - Waste'!#REF!</definedName>
    <definedName name="Penalty.Rate.Water">'[4]WRFIM - Water'!#REF!</definedName>
    <definedName name="Perc.Recovered.Waste">'[4]WRFIM - Waste'!$I$44:$U$44</definedName>
    <definedName name="Perc.Recovered.Water">'[4]WRFIM - Water'!$I$44:$U$44</definedName>
    <definedName name="PolicyAssumptionName">#REF!</definedName>
    <definedName name="PriceBaseCurrency">#REF!</definedName>
    <definedName name="PriceBaseFinancialYears">#REF!</definedName>
    <definedName name="PriceBaseType">#REF!</definedName>
    <definedName name="PriceBaseYearAndMonth">#REF!</definedName>
    <definedName name="PricingType">#REF!</definedName>
    <definedName name="_xlnm.Print_Area" localSheetId="1">Calcs!$A$1:$Y$191</definedName>
    <definedName name="_xlnm.Print_Area" localSheetId="3">RPI!$A$1:$V$51</definedName>
    <definedName name="qs">#REF!</definedName>
    <definedName name="RangeSelection">#REF!</definedName>
    <definedName name="RCM.BlindYear.Adj.Waste">'[4]WRFIM - Waste'!$I$23:$U$23</definedName>
    <definedName name="RCM.BlindYear.Adj.Water">'[4]WRFIM - Water'!$I$23:$U$23</definedName>
    <definedName name="RCM.FD.BillingAdj.Waste" localSheetId="6">'[8]Inputs - waste'!$I$25:$S$25</definedName>
    <definedName name="RCM.FD.BillingAdj.Waste">'[9]Inputs - waste'!$I$25:$S$25</definedName>
    <definedName name="RCM.FD.BillingAdj.Water" localSheetId="6">'[8]Inputs - water'!$I$25:$S$25</definedName>
    <definedName name="RCM.FD.BillingAdj.Water">'[9]Inputs - water'!$I$25:$S$25</definedName>
    <definedName name="RCM.FD.RevCorrection.Waste" localSheetId="6">'[8]Inputs - waste'!$I$24:$S$24</definedName>
    <definedName name="RCM.FD.RevCorrection.Waste">'[9]Inputs - waste'!$I$24:$S$24</definedName>
    <definedName name="RCM.FD.RevCorrection.Water" localSheetId="6">'[8]Inputs - water'!$I$24:$S$24</definedName>
    <definedName name="RCM.FD.RevCorrection.Water">'[9]Inputs - water'!$I$24:$S$24</definedName>
    <definedName name="RCM.Outturn.BillingAdj.Waste" localSheetId="6">'[8]Inputs - waste'!$I$29:$S$29</definedName>
    <definedName name="RCM.Outturn.BillingAdj.Waste">'[9]Inputs - waste'!$I$29:$S$29</definedName>
    <definedName name="RCM.Outturn.BillingAdj.Water" localSheetId="6">'[8]Inputs - water'!$I$29:$S$29</definedName>
    <definedName name="RCM.Outturn.BillingAdj.Water">'[9]Inputs - water'!$I$29:$S$29</definedName>
    <definedName name="RCM.Outturn.RevCorrection.Waste" localSheetId="6">'[8]Inputs - waste'!$I$28:$S$28</definedName>
    <definedName name="RCM.Outturn.RevCorrection.Waste">'[9]Inputs - waste'!$I$28:$S$28</definedName>
    <definedName name="RCM.Outturn.RevCorrection.Water" localSheetId="6">'[8]Inputs - water'!$I$28:$S$28</definedName>
    <definedName name="RCM.Outturn.RevCorrection.Water">'[9]Inputs - water'!$I$28:$S$28</definedName>
    <definedName name="RecRev.Waste">[4]Data!$I$37:$U$37</definedName>
    <definedName name="RecRev.Water">[4]Data!$I$36:$U$36</definedName>
    <definedName name="Reforecast.Customer.Numbers">[2]Inputs!$L$20:$P$25</definedName>
    <definedName name="RevenueAssumption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6" hidden="1">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cenarioName">#REF!</definedName>
    <definedName name="Serviceability.FD.RCVShortfall.Waste" localSheetId="6">'[8]Inputs - waste'!$I$35:$S$35</definedName>
    <definedName name="Serviceability.FD.RCVShortfall.Waste">'[9]Inputs - waste'!$I$35:$S$35</definedName>
    <definedName name="Serviceability.FD.RCVShortfall.Water" localSheetId="6">'[8]Inputs - water'!$I$35:$S$35</definedName>
    <definedName name="Serviceability.FD.RCVShortfall.Water">'[9]Inputs - water'!$I$35:$S$35</definedName>
    <definedName name="Serviceability.Outturn.RCVShortfall.Waste" localSheetId="6">'[8]Inputs - waste'!$I$38:$S$38</definedName>
    <definedName name="Serviceability.Outturn.RCVShortfall.Waste">'[9]Inputs - waste'!$I$38:$S$38</definedName>
    <definedName name="Serviceability.Outturn.RCVShortfall.Water" localSheetId="6">'[8]Inputs - water'!$I$38:$S$38</definedName>
    <definedName name="Serviceability.Outturn.RCVShortfall.Water">'[9]Inputs - water'!$I$38:$S$38</definedName>
    <definedName name="StartYearRef">#REF!</definedName>
    <definedName name="Table2">#REF!</definedName>
    <definedName name="TABLEREF">#REF!</definedName>
    <definedName name="Tax_Relief">'[6]Scenario modelling controls'!$B$14</definedName>
    <definedName name="TAXHP4">#REF!</definedName>
    <definedName name="Threshold.Max">[4]Data!$G$17</definedName>
    <definedName name="Threshold.Min">[4]Data!$G$16</definedName>
    <definedName name="Total.Adj.Sewerage" localSheetId="6">[3]Calcs!$P$175</definedName>
    <definedName name="Total.Adj.Sewerage">Calcs!$P$175</definedName>
    <definedName name="Total.Adj.Water" localSheetId="6">[3]Calcs!$P$174</definedName>
    <definedName name="Total.Adj.Water">Calcs!$P$174</definedName>
    <definedName name="Totex.Adj.Sewerage">Calcs!$L$167:$P$167</definedName>
    <definedName name="Totex.Adj.Water">Calcs!$L$166:$P$166</definedName>
    <definedName name="TransitionExp.Sewerage" localSheetId="6">[3]Inputs!$K$78</definedName>
    <definedName name="TransitionExp.Sewerage">Inputs!$K$78</definedName>
    <definedName name="TransitionExp.Water" localSheetId="6">[3]Inputs!$K$75</definedName>
    <definedName name="TransitionExp.Water">Inputs!$K$75</definedName>
    <definedName name="TRK_TOL">[7]InpActive!$F$1924</definedName>
    <definedName name="TypeCo">#REF!</definedName>
    <definedName name="UB.AddInc" localSheetId="6">[3]Calcs!$G$41</definedName>
    <definedName name="UB.AddInc">Calcs!$G$41</definedName>
    <definedName name="UB.AllExp" localSheetId="6">[3]Calcs!$G$40</definedName>
    <definedName name="UB.AllExp">Calcs!$G$40</definedName>
    <definedName name="UB.Chosen" localSheetId="6">[3]Inputs!$H$96</definedName>
    <definedName name="UB.Chosen">Inputs!$H$96</definedName>
    <definedName name="UB.EffInc" localSheetId="6">[3]Calcs!$G$39</definedName>
    <definedName name="UB.EffInc">Calcs!$G$39</definedName>
    <definedName name="UB.Enhanced" localSheetId="6">[3]Inputs!$H$90</definedName>
    <definedName name="UB.Enhanced">Inputs!$H$90</definedName>
    <definedName name="UB.NonEnhanced" localSheetId="6">[3]Inputs!$H$91</definedName>
    <definedName name="UB.NonEnhanced">Inputs!$H$91</definedName>
    <definedName name="UserName">#REF!</definedName>
    <definedName name="UserRole">#REF!</definedName>
    <definedName name="WACC" localSheetId="6">[3]Inputs!$H$15</definedName>
    <definedName name="WACC">Inputs!$H$15</definedName>
    <definedName name="WDI">'[12]CMR EXP DATA'!#REF!</definedName>
    <definedName name="WDNI">'[12]CMR EXP DATA'!#REF!</definedName>
    <definedName name="WeightedPAYG.Sewerage" localSheetId="6">[3]Calcs!$G$193</definedName>
    <definedName name="WeightedPAYG.Sewerage">Calcs!$G$193</definedName>
    <definedName name="WeightedPAYG.Water" localSheetId="6">[3]Calcs!$G$192</definedName>
    <definedName name="WeightedPAYG.Water">Calcs!$G$192</definedName>
    <definedName name="WMG">'[12]CMR EXP DATA'!#REF!</definedName>
    <definedName name="WoC.Flag">Inputs!$K$12</definedName>
    <definedName name="WRFIM.Waste">'[4]WRFIM - Waste'!$P$84</definedName>
    <definedName name="WRFIM.Water">'[4]WRFIM - Water'!$P$84</definedName>
    <definedName name="wrn.papersdraft" localSheetId="6" hidden="1">{"bal",#N/A,FALSE,"working papers";"income",#N/A,FALSE,"working papers"}</definedName>
    <definedName name="wrn.papersdraft" hidden="1">{"bal",#N/A,FALSE,"working papers";"income",#N/A,FALSE,"working papers"}</definedName>
    <definedName name="wrn.wpapers." localSheetId="6" hidden="1">{"bal",#N/A,FALSE,"working papers";"income",#N/A,FALSE,"working papers"}</definedName>
    <definedName name="wrn.wpapers." hidden="1">{"bal",#N/A,FALSE,"working papers";"income",#N/A,FALSE,"working papers"}</definedName>
    <definedName name="WSDWSF">#REF!</definedName>
    <definedName name="xxxxx">#REF!</definedName>
    <definedName name="xxxxxx">#REF!</definedName>
    <definedName name="zcszx">#REF!</definedName>
    <definedName name="zdx">#REF!</definedName>
  </definedNames>
  <calcPr calcId="179017"/>
</workbook>
</file>

<file path=xl/calcChain.xml><?xml version="1.0" encoding="utf-8"?>
<calcChain xmlns="http://schemas.openxmlformats.org/spreadsheetml/2006/main">
  <c r="C72" i="15" l="1"/>
  <c r="C71" i="15"/>
  <c r="C69" i="15"/>
  <c r="C64" i="15"/>
  <c r="C60" i="15"/>
  <c r="C56" i="15"/>
  <c r="C52" i="15"/>
  <c r="M39" i="15"/>
  <c r="Z39" i="15" s="1"/>
  <c r="S39" i="15" s="1"/>
  <c r="Z38" i="15"/>
  <c r="S38" i="15" s="1"/>
  <c r="M38" i="15"/>
  <c r="X27" i="15"/>
  <c r="W27" i="15"/>
  <c r="M27" i="15"/>
  <c r="Z27" i="15" s="1"/>
  <c r="L27" i="15"/>
  <c r="Y27" i="15" s="1"/>
  <c r="K27" i="15"/>
  <c r="J27" i="15"/>
  <c r="I27" i="15"/>
  <c r="V27" i="15" s="1"/>
  <c r="Z26" i="15"/>
  <c r="W26" i="15"/>
  <c r="V26" i="15"/>
  <c r="M26" i="15"/>
  <c r="L26" i="15"/>
  <c r="Y26" i="15" s="1"/>
  <c r="K26" i="15"/>
  <c r="X26" i="15" s="1"/>
  <c r="J26" i="15"/>
  <c r="I26" i="15"/>
  <c r="Z25" i="15"/>
  <c r="Y25" i="15"/>
  <c r="S25" i="15" s="1"/>
  <c r="W25" i="15"/>
  <c r="V25" i="15"/>
  <c r="M25" i="15"/>
  <c r="L25" i="15"/>
  <c r="K25" i="15"/>
  <c r="X25" i="15" s="1"/>
  <c r="Z24" i="15"/>
  <c r="W24" i="15"/>
  <c r="V24" i="15"/>
  <c r="M24" i="15"/>
  <c r="L24" i="15"/>
  <c r="Y24" i="15" s="1"/>
  <c r="K24" i="15"/>
  <c r="X24" i="15" s="1"/>
  <c r="J24" i="15"/>
  <c r="I24" i="15"/>
  <c r="Z23" i="15"/>
  <c r="Y23" i="15"/>
  <c r="M23" i="15"/>
  <c r="L23" i="15"/>
  <c r="K23" i="15"/>
  <c r="X23" i="15" s="1"/>
  <c r="Y22" i="15"/>
  <c r="M22" i="15"/>
  <c r="Z22" i="15" s="1"/>
  <c r="L22" i="15"/>
  <c r="K22" i="15"/>
  <c r="X22" i="15" s="1"/>
  <c r="S22" i="15" s="1"/>
  <c r="M21" i="15"/>
  <c r="Z21" i="15" s="1"/>
  <c r="L21" i="15"/>
  <c r="Y21" i="15" s="1"/>
  <c r="K21" i="15"/>
  <c r="X21" i="15" s="1"/>
  <c r="S21" i="15" s="1"/>
  <c r="M18" i="15"/>
  <c r="Z18" i="15" s="1"/>
  <c r="S18" i="15" s="1"/>
  <c r="L18" i="15"/>
  <c r="Y18" i="15" s="1"/>
  <c r="K18" i="15"/>
  <c r="X18" i="15" s="1"/>
  <c r="C76" i="14"/>
  <c r="C74" i="14"/>
  <c r="C72" i="14"/>
  <c r="C69" i="14"/>
  <c r="C65" i="14"/>
  <c r="C61" i="14"/>
  <c r="C57" i="14"/>
  <c r="AB44" i="14"/>
  <c r="S44" i="14"/>
  <c r="M44" i="14"/>
  <c r="M43" i="14"/>
  <c r="AB43" i="14" s="1"/>
  <c r="S43" i="14" s="1"/>
  <c r="M38" i="14"/>
  <c r="AB38" i="14" s="1"/>
  <c r="L38" i="14"/>
  <c r="AA38" i="14" s="1"/>
  <c r="K38" i="14"/>
  <c r="Z38" i="14" s="1"/>
  <c r="AA37" i="14"/>
  <c r="Z37" i="14"/>
  <c r="M37" i="14"/>
  <c r="AB37" i="14" s="1"/>
  <c r="L37" i="14"/>
  <c r="K37" i="14"/>
  <c r="M35" i="14"/>
  <c r="AB35" i="14" s="1"/>
  <c r="L35" i="14"/>
  <c r="AA35" i="14" s="1"/>
  <c r="K35" i="14"/>
  <c r="Z35" i="14" s="1"/>
  <c r="S35" i="14" s="1"/>
  <c r="AC32" i="14"/>
  <c r="S32" i="14" s="1"/>
  <c r="N32" i="14"/>
  <c r="AB25" i="14"/>
  <c r="AA25" i="14"/>
  <c r="X25" i="14"/>
  <c r="S25" i="14" s="1"/>
  <c r="M25" i="14"/>
  <c r="L25" i="14"/>
  <c r="K25" i="14"/>
  <c r="Z25" i="14" s="1"/>
  <c r="J25" i="14"/>
  <c r="Y25" i="14" s="1"/>
  <c r="I25" i="14"/>
  <c r="AA24" i="14"/>
  <c r="Z24" i="14"/>
  <c r="M24" i="14"/>
  <c r="AB24" i="14" s="1"/>
  <c r="L24" i="14"/>
  <c r="K24" i="14"/>
  <c r="J24" i="14"/>
  <c r="Y24" i="14" s="1"/>
  <c r="I24" i="14"/>
  <c r="X24" i="14" s="1"/>
  <c r="S24" i="14" s="1"/>
  <c r="M23" i="14"/>
  <c r="AB23" i="14" s="1"/>
  <c r="L23" i="14"/>
  <c r="AA23" i="14" s="1"/>
  <c r="K23" i="14"/>
  <c r="Z23" i="14" s="1"/>
  <c r="S23" i="14" s="1"/>
  <c r="AB22" i="14"/>
  <c r="M22" i="14"/>
  <c r="L22" i="14"/>
  <c r="AA22" i="14" s="1"/>
  <c r="K22" i="14"/>
  <c r="Z22" i="14" s="1"/>
  <c r="S22" i="14" s="1"/>
  <c r="M21" i="14"/>
  <c r="AB21" i="14" s="1"/>
  <c r="L21" i="14"/>
  <c r="AA21" i="14" s="1"/>
  <c r="K21" i="14"/>
  <c r="Z21" i="14" s="1"/>
  <c r="Z18" i="14"/>
  <c r="M18" i="14"/>
  <c r="AB18" i="14" s="1"/>
  <c r="L18" i="14"/>
  <c r="AA18" i="14" s="1"/>
  <c r="K18" i="14"/>
  <c r="C72" i="13"/>
  <c r="C71" i="13"/>
  <c r="C69" i="13"/>
  <c r="C64" i="13"/>
  <c r="C60" i="13"/>
  <c r="C56" i="13"/>
  <c r="C52" i="13"/>
  <c r="Z39" i="13"/>
  <c r="S39" i="13" s="1"/>
  <c r="M39" i="13"/>
  <c r="Z38" i="13"/>
  <c r="S38" i="13" s="1"/>
  <c r="M38" i="13"/>
  <c r="Z27" i="13"/>
  <c r="Y27" i="13"/>
  <c r="X27" i="13"/>
  <c r="W27" i="13"/>
  <c r="V27" i="13"/>
  <c r="S27" i="13" s="1"/>
  <c r="Z26" i="13"/>
  <c r="Y26" i="13"/>
  <c r="X26" i="13"/>
  <c r="W26" i="13"/>
  <c r="V26" i="13"/>
  <c r="S26" i="13"/>
  <c r="Z25" i="13"/>
  <c r="Y25" i="13"/>
  <c r="X25" i="13"/>
  <c r="W25" i="13"/>
  <c r="V25" i="13"/>
  <c r="Z24" i="13"/>
  <c r="Y24" i="13"/>
  <c r="X24" i="13"/>
  <c r="S24" i="13" s="1"/>
  <c r="W24" i="13"/>
  <c r="V24" i="13"/>
  <c r="Z23" i="13"/>
  <c r="S23" i="13" s="1"/>
  <c r="Y23" i="13"/>
  <c r="X23" i="13"/>
  <c r="Z22" i="13"/>
  <c r="S22" i="13" s="1"/>
  <c r="Y22" i="13"/>
  <c r="X22" i="13"/>
  <c r="Z21" i="13"/>
  <c r="S21" i="13" s="1"/>
  <c r="Y21" i="13"/>
  <c r="X21" i="13"/>
  <c r="Z18" i="13"/>
  <c r="S18" i="13" s="1"/>
  <c r="Y18" i="13"/>
  <c r="X18" i="13"/>
  <c r="C76" i="12"/>
  <c r="C74" i="12"/>
  <c r="C72" i="12"/>
  <c r="C69" i="12"/>
  <c r="C65" i="12"/>
  <c r="C61" i="12"/>
  <c r="C57" i="12"/>
  <c r="AB44" i="12"/>
  <c r="S44" i="12" s="1"/>
  <c r="M44" i="12"/>
  <c r="AB43" i="12"/>
  <c r="S43" i="12"/>
  <c r="M43" i="12"/>
  <c r="AB38" i="12"/>
  <c r="S38" i="12" s="1"/>
  <c r="AA38" i="12"/>
  <c r="Z38" i="12"/>
  <c r="AB37" i="12"/>
  <c r="S37" i="12" s="1"/>
  <c r="AA37" i="12"/>
  <c r="Z37" i="12"/>
  <c r="AB35" i="12"/>
  <c r="S35" i="12" s="1"/>
  <c r="AA35" i="12"/>
  <c r="Z35" i="12"/>
  <c r="AC32" i="12"/>
  <c r="S32" i="12" s="1"/>
  <c r="AB25" i="12"/>
  <c r="AA25" i="12"/>
  <c r="Z25" i="12"/>
  <c r="S25" i="12" s="1"/>
  <c r="Y25" i="12"/>
  <c r="X25" i="12"/>
  <c r="AB24" i="12"/>
  <c r="AA24" i="12"/>
  <c r="Z24" i="12"/>
  <c r="Y24" i="12"/>
  <c r="X24" i="12"/>
  <c r="S24" i="12" s="1"/>
  <c r="AB23" i="12"/>
  <c r="AA23" i="12"/>
  <c r="Z23" i="12"/>
  <c r="S23" i="12" s="1"/>
  <c r="AB22" i="12"/>
  <c r="AA22" i="12"/>
  <c r="Z22" i="12"/>
  <c r="AB21" i="12"/>
  <c r="AA21" i="12"/>
  <c r="Z21" i="12"/>
  <c r="S21" i="12" s="1"/>
  <c r="AB18" i="12"/>
  <c r="AA18" i="12"/>
  <c r="Z18" i="12"/>
  <c r="S18" i="12" s="1"/>
  <c r="C77" i="16"/>
  <c r="C74" i="16"/>
  <c r="C72" i="16"/>
  <c r="C70" i="16"/>
  <c r="C68" i="16"/>
  <c r="C66" i="16"/>
  <c r="AS53" i="16"/>
  <c r="AR53" i="16"/>
  <c r="AQ53" i="16"/>
  <c r="AP53" i="16"/>
  <c r="AO53" i="16"/>
  <c r="AN53" i="16"/>
  <c r="AM53" i="16"/>
  <c r="AL53" i="16"/>
  <c r="AK53" i="16"/>
  <c r="AJ53" i="16"/>
  <c r="AD53" i="16"/>
  <c r="AS52" i="16"/>
  <c r="AR52" i="16"/>
  <c r="AQ52" i="16"/>
  <c r="AP52" i="16"/>
  <c r="AO52" i="16"/>
  <c r="AN52" i="16"/>
  <c r="AM52" i="16"/>
  <c r="AL52" i="16"/>
  <c r="AK52" i="16"/>
  <c r="AJ52" i="16"/>
  <c r="Y48" i="16"/>
  <c r="X48" i="16"/>
  <c r="W48" i="16"/>
  <c r="V48" i="16"/>
  <c r="U48" i="16"/>
  <c r="T48" i="16"/>
  <c r="S48" i="16"/>
  <c r="R48" i="16"/>
  <c r="Q48" i="16"/>
  <c r="P48" i="16"/>
  <c r="O48" i="16"/>
  <c r="N48" i="16"/>
  <c r="M48" i="16"/>
  <c r="L48" i="16"/>
  <c r="K48" i="16"/>
  <c r="J48" i="16"/>
  <c r="I48" i="16"/>
  <c r="H48" i="16"/>
  <c r="Y47" i="16"/>
  <c r="U47" i="16"/>
  <c r="T47" i="16"/>
  <c r="T49" i="16" s="1"/>
  <c r="Q47" i="16"/>
  <c r="M47" i="16"/>
  <c r="L47" i="16"/>
  <c r="L49" i="16" s="1"/>
  <c r="I47" i="16"/>
  <c r="Y46" i="16"/>
  <c r="X46" i="16"/>
  <c r="W46" i="16"/>
  <c r="V46" i="16"/>
  <c r="U46" i="16"/>
  <c r="T46" i="16"/>
  <c r="S46" i="16"/>
  <c r="R46" i="16"/>
  <c r="Q46" i="16"/>
  <c r="P46" i="16"/>
  <c r="O46" i="16"/>
  <c r="N46" i="16"/>
  <c r="M46" i="16"/>
  <c r="L46" i="16"/>
  <c r="K46" i="16"/>
  <c r="J46" i="16"/>
  <c r="I46" i="16"/>
  <c r="H46" i="16"/>
  <c r="Y45" i="16"/>
  <c r="X45" i="16"/>
  <c r="W45" i="16"/>
  <c r="V45" i="16"/>
  <c r="U45" i="16"/>
  <c r="T45" i="16"/>
  <c r="S45" i="16"/>
  <c r="R45" i="16"/>
  <c r="Q45" i="16"/>
  <c r="P45" i="16"/>
  <c r="O45" i="16"/>
  <c r="N45" i="16"/>
  <c r="M45" i="16"/>
  <c r="L45" i="16"/>
  <c r="K45" i="16"/>
  <c r="J45" i="16"/>
  <c r="I45" i="16"/>
  <c r="H45" i="16"/>
  <c r="S44" i="16"/>
  <c r="S49" i="16" s="1"/>
  <c r="K44" i="16"/>
  <c r="K49" i="16" s="1"/>
  <c r="Y43" i="16"/>
  <c r="X43" i="16"/>
  <c r="W43" i="16"/>
  <c r="V43" i="16"/>
  <c r="U43" i="16"/>
  <c r="T43" i="16"/>
  <c r="S43" i="16"/>
  <c r="R43" i="16"/>
  <c r="Q43" i="16"/>
  <c r="P43" i="16"/>
  <c r="O43" i="16"/>
  <c r="N43" i="16"/>
  <c r="M43" i="16"/>
  <c r="L43" i="16"/>
  <c r="K43" i="16"/>
  <c r="J43" i="16"/>
  <c r="I43" i="16"/>
  <c r="H43" i="16"/>
  <c r="Y40" i="16"/>
  <c r="X40" i="16"/>
  <c r="W40" i="16"/>
  <c r="X47" i="16" s="1"/>
  <c r="V40" i="16"/>
  <c r="W47" i="16" s="1"/>
  <c r="U40" i="16"/>
  <c r="V47" i="16" s="1"/>
  <c r="T40" i="16"/>
  <c r="S40" i="16"/>
  <c r="R40" i="16"/>
  <c r="S47" i="16" s="1"/>
  <c r="Q40" i="16"/>
  <c r="R47" i="16" s="1"/>
  <c r="P40" i="16"/>
  <c r="O40" i="16"/>
  <c r="P47" i="16" s="1"/>
  <c r="N40" i="16"/>
  <c r="O47" i="16" s="1"/>
  <c r="M40" i="16"/>
  <c r="N47" i="16" s="1"/>
  <c r="L40" i="16"/>
  <c r="K40" i="16"/>
  <c r="J40" i="16"/>
  <c r="K47" i="16" s="1"/>
  <c r="I40" i="16"/>
  <c r="J47" i="16" s="1"/>
  <c r="H40" i="16"/>
  <c r="G40" i="16"/>
  <c r="H47" i="16" s="1"/>
  <c r="Y39" i="16"/>
  <c r="X39" i="16"/>
  <c r="Y44" i="16" s="1"/>
  <c r="Y49" i="16" s="1"/>
  <c r="W39" i="16"/>
  <c r="X44" i="16" s="1"/>
  <c r="V39" i="16"/>
  <c r="W44" i="16" s="1"/>
  <c r="W49" i="16" s="1"/>
  <c r="U39" i="16"/>
  <c r="V44" i="16" s="1"/>
  <c r="V49" i="16" s="1"/>
  <c r="T39" i="16"/>
  <c r="U44" i="16" s="1"/>
  <c r="U49" i="16" s="1"/>
  <c r="S39" i="16"/>
  <c r="T44" i="16" s="1"/>
  <c r="R39" i="16"/>
  <c r="Q39" i="16"/>
  <c r="R44" i="16" s="1"/>
  <c r="R49" i="16" s="1"/>
  <c r="P39" i="16"/>
  <c r="Q44" i="16" s="1"/>
  <c r="Q49" i="16" s="1"/>
  <c r="O39" i="16"/>
  <c r="P44" i="16" s="1"/>
  <c r="N39" i="16"/>
  <c r="O44" i="16" s="1"/>
  <c r="O49" i="16" s="1"/>
  <c r="M39" i="16"/>
  <c r="N44" i="16" s="1"/>
  <c r="N49" i="16" s="1"/>
  <c r="L39" i="16"/>
  <c r="M44" i="16" s="1"/>
  <c r="M49" i="16" s="1"/>
  <c r="K39" i="16"/>
  <c r="L44" i="16" s="1"/>
  <c r="J39" i="16"/>
  <c r="I39" i="16"/>
  <c r="J44" i="16" s="1"/>
  <c r="J49" i="16" s="1"/>
  <c r="H39" i="16"/>
  <c r="I44" i="16" s="1"/>
  <c r="I49" i="16" s="1"/>
  <c r="G39" i="16"/>
  <c r="H44" i="16" s="1"/>
  <c r="AS36" i="16"/>
  <c r="AP36" i="16"/>
  <c r="AO36" i="16"/>
  <c r="AL36" i="16"/>
  <c r="AK36" i="16"/>
  <c r="AH36" i="16"/>
  <c r="AD36" i="16" s="1"/>
  <c r="Y36" i="16"/>
  <c r="X36" i="16"/>
  <c r="AR36" i="16" s="1"/>
  <c r="W36" i="16"/>
  <c r="AQ36" i="16" s="1"/>
  <c r="V36" i="16"/>
  <c r="U36" i="16"/>
  <c r="T36" i="16"/>
  <c r="AN36" i="16" s="1"/>
  <c r="S36" i="16"/>
  <c r="AM36" i="16" s="1"/>
  <c r="R36" i="16"/>
  <c r="Q36" i="16"/>
  <c r="P36" i="16"/>
  <c r="AJ36" i="16" s="1"/>
  <c r="O36" i="16"/>
  <c r="AI36" i="16" s="1"/>
  <c r="N36" i="16"/>
  <c r="AS33" i="16"/>
  <c r="AR33" i="16"/>
  <c r="AQ33" i="16"/>
  <c r="AP33" i="16"/>
  <c r="AO33" i="16"/>
  <c r="AN33" i="16"/>
  <c r="AM33" i="16"/>
  <c r="AL33" i="16"/>
  <c r="AK33" i="16"/>
  <c r="AJ33" i="16"/>
  <c r="AI33" i="16"/>
  <c r="AH33" i="16"/>
  <c r="AS32" i="16"/>
  <c r="AR32" i="16"/>
  <c r="AQ32" i="16"/>
  <c r="AP32" i="16"/>
  <c r="AO32" i="16"/>
  <c r="AN32" i="16"/>
  <c r="AM32" i="16"/>
  <c r="AL32" i="16"/>
  <c r="AK32" i="16"/>
  <c r="AJ32" i="16"/>
  <c r="AI32" i="16"/>
  <c r="AD32" i="16" s="1"/>
  <c r="AH32" i="16"/>
  <c r="AS31" i="16"/>
  <c r="AR31" i="16"/>
  <c r="AQ31" i="16"/>
  <c r="AP31" i="16"/>
  <c r="AO31" i="16"/>
  <c r="AN31" i="16"/>
  <c r="AM31" i="16"/>
  <c r="AL31" i="16"/>
  <c r="AK31" i="16"/>
  <c r="AJ31" i="16"/>
  <c r="AD31" i="16" s="1"/>
  <c r="AI31" i="16"/>
  <c r="AH31" i="16"/>
  <c r="AS30" i="16"/>
  <c r="AR30" i="16"/>
  <c r="AQ30" i="16"/>
  <c r="AP30" i="16"/>
  <c r="AO30" i="16"/>
  <c r="AN30" i="16"/>
  <c r="AM30" i="16"/>
  <c r="AL30" i="16"/>
  <c r="AK30" i="16"/>
  <c r="AJ30" i="16"/>
  <c r="AI30" i="16"/>
  <c r="AH30" i="16"/>
  <c r="AD30" i="16"/>
  <c r="AS29" i="16"/>
  <c r="AR29" i="16"/>
  <c r="AQ29" i="16"/>
  <c r="AP29" i="16"/>
  <c r="AO29" i="16"/>
  <c r="AN29" i="16"/>
  <c r="AM29" i="16"/>
  <c r="AL29" i="16"/>
  <c r="AK29" i="16"/>
  <c r="AJ29" i="16"/>
  <c r="AI29" i="16"/>
  <c r="AH29" i="16"/>
  <c r="AD29" i="16" s="1"/>
  <c r="AS28" i="16"/>
  <c r="AR28" i="16"/>
  <c r="AQ28" i="16"/>
  <c r="AP28" i="16"/>
  <c r="AO28" i="16"/>
  <c r="AN28" i="16"/>
  <c r="AM28" i="16"/>
  <c r="AL28" i="16"/>
  <c r="AK28" i="16"/>
  <c r="AJ28" i="16"/>
  <c r="AI28" i="16"/>
  <c r="AD28" i="16" s="1"/>
  <c r="AH28" i="16"/>
  <c r="AS27" i="16"/>
  <c r="AR27" i="16"/>
  <c r="AQ27" i="16"/>
  <c r="AP27" i="16"/>
  <c r="AO27" i="16"/>
  <c r="AN27" i="16"/>
  <c r="AM27" i="16"/>
  <c r="AL27" i="16"/>
  <c r="AK27" i="16"/>
  <c r="AJ27" i="16"/>
  <c r="AI27" i="16"/>
  <c r="AH27" i="16"/>
  <c r="AD27" i="16"/>
  <c r="AS26" i="16"/>
  <c r="AR26" i="16"/>
  <c r="AQ26" i="16"/>
  <c r="AP26" i="16"/>
  <c r="AO26" i="16"/>
  <c r="AN26" i="16"/>
  <c r="AM26" i="16"/>
  <c r="AL26" i="16"/>
  <c r="AK26" i="16"/>
  <c r="AJ26" i="16"/>
  <c r="AI26" i="16"/>
  <c r="AH26" i="16"/>
  <c r="AD26" i="16" s="1"/>
  <c r="AS25" i="16"/>
  <c r="AR25" i="16"/>
  <c r="AQ25" i="16"/>
  <c r="AP25" i="16"/>
  <c r="AO25" i="16"/>
  <c r="AN25" i="16"/>
  <c r="AM25" i="16"/>
  <c r="AL25" i="16"/>
  <c r="AK25" i="16"/>
  <c r="AJ25" i="16"/>
  <c r="AI25" i="16"/>
  <c r="AH25" i="16"/>
  <c r="AS24" i="16"/>
  <c r="AR24" i="16"/>
  <c r="AQ24" i="16"/>
  <c r="AP24" i="16"/>
  <c r="AO24" i="16"/>
  <c r="AN24" i="16"/>
  <c r="AM24" i="16"/>
  <c r="AL24" i="16"/>
  <c r="AK24" i="16"/>
  <c r="AJ24" i="16"/>
  <c r="AI24" i="16"/>
  <c r="AD24" i="16" s="1"/>
  <c r="AH24" i="16"/>
  <c r="AS23" i="16"/>
  <c r="AR23" i="16"/>
  <c r="AQ23" i="16"/>
  <c r="AP23" i="16"/>
  <c r="AO23" i="16"/>
  <c r="AN23" i="16"/>
  <c r="AM23" i="16"/>
  <c r="AL23" i="16"/>
  <c r="AK23" i="16"/>
  <c r="AJ23" i="16"/>
  <c r="AD23" i="16" s="1"/>
  <c r="AI23" i="16"/>
  <c r="AH23" i="16"/>
  <c r="AS22" i="16"/>
  <c r="AR22" i="16"/>
  <c r="AQ22" i="16"/>
  <c r="AP22" i="16"/>
  <c r="AO22" i="16"/>
  <c r="AN22" i="16"/>
  <c r="AM22" i="16"/>
  <c r="AL22" i="16"/>
  <c r="AK22" i="16"/>
  <c r="AJ22" i="16"/>
  <c r="AI22" i="16"/>
  <c r="AH22" i="16"/>
  <c r="AD22" i="16"/>
  <c r="BH21" i="16"/>
  <c r="BG21" i="16"/>
  <c r="BD21" i="16"/>
  <c r="BC21" i="16"/>
  <c r="AZ21" i="16"/>
  <c r="AY21" i="16"/>
  <c r="Y21" i="16"/>
  <c r="BJ21" i="16" s="1"/>
  <c r="X21" i="16"/>
  <c r="BI21" i="16" s="1"/>
  <c r="W21" i="16"/>
  <c r="V21" i="16"/>
  <c r="U21" i="16"/>
  <c r="BF21" i="16" s="1"/>
  <c r="T21" i="16"/>
  <c r="BE21" i="16" s="1"/>
  <c r="S21" i="16"/>
  <c r="R21" i="16"/>
  <c r="Q21" i="16"/>
  <c r="BB21" i="16" s="1"/>
  <c r="P21" i="16"/>
  <c r="BA21" i="16" s="1"/>
  <c r="O21" i="16"/>
  <c r="N21" i="16"/>
  <c r="M21" i="16"/>
  <c r="AX21" i="16" s="1"/>
  <c r="L21" i="16"/>
  <c r="K21" i="16"/>
  <c r="J21" i="16"/>
  <c r="I21" i="16"/>
  <c r="H21" i="16"/>
  <c r="G21" i="16"/>
  <c r="AS18" i="16"/>
  <c r="AR18" i="16"/>
  <c r="AQ18" i="16"/>
  <c r="AP18" i="16"/>
  <c r="AO18" i="16"/>
  <c r="AN18" i="16"/>
  <c r="AM18" i="16"/>
  <c r="AL18" i="16"/>
  <c r="AK18" i="16"/>
  <c r="AJ18" i="16"/>
  <c r="AI18" i="16"/>
  <c r="AH18" i="16"/>
  <c r="AD18" i="16" s="1"/>
  <c r="AS17" i="16"/>
  <c r="AR17" i="16"/>
  <c r="AQ17" i="16"/>
  <c r="AP17" i="16"/>
  <c r="AO17" i="16"/>
  <c r="AN17" i="16"/>
  <c r="AM17" i="16"/>
  <c r="AL17" i="16"/>
  <c r="AK17" i="16"/>
  <c r="AJ17" i="16"/>
  <c r="AD17" i="16" s="1"/>
  <c r="AI17" i="16"/>
  <c r="AH17" i="16"/>
  <c r="AS16" i="16"/>
  <c r="AR16" i="16"/>
  <c r="AQ16" i="16"/>
  <c r="AP16" i="16"/>
  <c r="AO16" i="16"/>
  <c r="AN16" i="16"/>
  <c r="AM16" i="16"/>
  <c r="AL16" i="16"/>
  <c r="AK16" i="16"/>
  <c r="AJ16" i="16"/>
  <c r="AI16" i="16"/>
  <c r="AH16" i="16"/>
  <c r="AD16" i="16"/>
  <c r="AS15" i="16"/>
  <c r="AR15" i="16"/>
  <c r="AQ15" i="16"/>
  <c r="AP15" i="16"/>
  <c r="AO15" i="16"/>
  <c r="AN15" i="16"/>
  <c r="AM15" i="16"/>
  <c r="AL15" i="16"/>
  <c r="AK15" i="16"/>
  <c r="AJ15" i="16"/>
  <c r="AI15" i="16"/>
  <c r="AH15" i="16"/>
  <c r="AD15" i="16" s="1"/>
  <c r="AS14" i="16"/>
  <c r="AR14" i="16"/>
  <c r="AQ14" i="16"/>
  <c r="AP14" i="16"/>
  <c r="AO14" i="16"/>
  <c r="AN14" i="16"/>
  <c r="AM14" i="16"/>
  <c r="AL14" i="16"/>
  <c r="AK14" i="16"/>
  <c r="AJ14" i="16"/>
  <c r="AI14" i="16"/>
  <c r="AH14" i="16"/>
  <c r="AS13" i="16"/>
  <c r="AR13" i="16"/>
  <c r="AQ13" i="16"/>
  <c r="AP13" i="16"/>
  <c r="AO13" i="16"/>
  <c r="AN13" i="16"/>
  <c r="AM13" i="16"/>
  <c r="AL13" i="16"/>
  <c r="AK13" i="16"/>
  <c r="AJ13" i="16"/>
  <c r="AD13" i="16" s="1"/>
  <c r="AI13" i="16"/>
  <c r="AH13" i="16"/>
  <c r="AS12" i="16"/>
  <c r="AR12" i="16"/>
  <c r="AQ12" i="16"/>
  <c r="AP12" i="16"/>
  <c r="AO12" i="16"/>
  <c r="AN12" i="16"/>
  <c r="AM12" i="16"/>
  <c r="AL12" i="16"/>
  <c r="AK12" i="16"/>
  <c r="AJ12" i="16"/>
  <c r="AI12" i="16"/>
  <c r="AH12" i="16"/>
  <c r="AD12" i="16"/>
  <c r="AS11" i="16"/>
  <c r="AR11" i="16"/>
  <c r="AQ11" i="16"/>
  <c r="AP11" i="16"/>
  <c r="AO11" i="16"/>
  <c r="AN11" i="16"/>
  <c r="AM11" i="16"/>
  <c r="AL11" i="16"/>
  <c r="AK11" i="16"/>
  <c r="AJ11" i="16"/>
  <c r="AI11" i="16"/>
  <c r="AH11" i="16"/>
  <c r="AD11" i="16" s="1"/>
  <c r="AS10" i="16"/>
  <c r="AR10" i="16"/>
  <c r="AQ10" i="16"/>
  <c r="AP10" i="16"/>
  <c r="AO10" i="16"/>
  <c r="AN10" i="16"/>
  <c r="AM10" i="16"/>
  <c r="AL10" i="16"/>
  <c r="AK10" i="16"/>
  <c r="AJ10" i="16"/>
  <c r="AI10" i="16"/>
  <c r="AH10" i="16"/>
  <c r="AD10" i="16" s="1"/>
  <c r="AS9" i="16"/>
  <c r="AR9" i="16"/>
  <c r="AQ9" i="16"/>
  <c r="AP9" i="16"/>
  <c r="AO9" i="16"/>
  <c r="AN9" i="16"/>
  <c r="AM9" i="16"/>
  <c r="AL9" i="16"/>
  <c r="AK9" i="16"/>
  <c r="AJ9" i="16"/>
  <c r="AD9" i="16" s="1"/>
  <c r="AI9" i="16"/>
  <c r="AH9" i="16"/>
  <c r="AS8" i="16"/>
  <c r="AR8" i="16"/>
  <c r="AQ8" i="16"/>
  <c r="AP8" i="16"/>
  <c r="AO8" i="16"/>
  <c r="AN8" i="16"/>
  <c r="AM8" i="16"/>
  <c r="AL8" i="16"/>
  <c r="AK8" i="16"/>
  <c r="AJ8" i="16"/>
  <c r="AI8" i="16"/>
  <c r="AH8" i="16"/>
  <c r="AD8" i="16"/>
  <c r="AS7" i="16"/>
  <c r="AR7" i="16"/>
  <c r="AQ7" i="16"/>
  <c r="AP7" i="16"/>
  <c r="AO7" i="16"/>
  <c r="AN7" i="16"/>
  <c r="AM7" i="16"/>
  <c r="AL7" i="16"/>
  <c r="AK7" i="16"/>
  <c r="AJ7" i="16"/>
  <c r="AI7" i="16"/>
  <c r="AH7" i="16"/>
  <c r="AD7" i="16" s="1"/>
  <c r="BI6" i="16"/>
  <c r="BH6" i="16"/>
  <c r="BE6" i="16"/>
  <c r="BD6" i="16"/>
  <c r="BA6" i="16"/>
  <c r="AZ6" i="16"/>
  <c r="Y6" i="16"/>
  <c r="BJ6" i="16" s="1"/>
  <c r="X6" i="16"/>
  <c r="W6" i="16"/>
  <c r="V6" i="16"/>
  <c r="BG6" i="16" s="1"/>
  <c r="U6" i="16"/>
  <c r="BF6" i="16" s="1"/>
  <c r="T6" i="16"/>
  <c r="S6" i="16"/>
  <c r="R6" i="16"/>
  <c r="BC6" i="16" s="1"/>
  <c r="Q6" i="16"/>
  <c r="BB6" i="16" s="1"/>
  <c r="P6" i="16"/>
  <c r="O6" i="16"/>
  <c r="N6" i="16"/>
  <c r="AY6" i="16" s="1"/>
  <c r="M6" i="16"/>
  <c r="AX6" i="16" s="1"/>
  <c r="AW38" i="16" s="1"/>
  <c r="L6" i="16"/>
  <c r="K6" i="16"/>
  <c r="J6" i="16"/>
  <c r="I6" i="16"/>
  <c r="H6" i="16"/>
  <c r="G6" i="16"/>
  <c r="Y1" i="16"/>
  <c r="P40" i="7"/>
  <c r="L40" i="7"/>
  <c r="K40" i="7"/>
  <c r="J40" i="7"/>
  <c r="I40" i="7"/>
  <c r="N39" i="7"/>
  <c r="J39" i="7"/>
  <c r="I39" i="7"/>
  <c r="R38" i="7"/>
  <c r="Q38" i="7"/>
  <c r="M38" i="7"/>
  <c r="J38" i="7"/>
  <c r="I38" i="7"/>
  <c r="T37" i="7"/>
  <c r="S37" i="7"/>
  <c r="J37" i="7"/>
  <c r="I37" i="7"/>
  <c r="S36" i="7"/>
  <c r="L36" i="7"/>
  <c r="J36" i="7"/>
  <c r="I36" i="7"/>
  <c r="H36" i="7"/>
  <c r="O45" i="7" s="1"/>
  <c r="S35" i="7"/>
  <c r="R35" i="7"/>
  <c r="O35" i="7"/>
  <c r="N35" i="7"/>
  <c r="K35" i="7"/>
  <c r="J35" i="7"/>
  <c r="I35" i="7"/>
  <c r="J34" i="7"/>
  <c r="I34" i="7"/>
  <c r="U33" i="7"/>
  <c r="T33" i="7"/>
  <c r="Q33" i="7"/>
  <c r="P33" i="7"/>
  <c r="M33" i="7"/>
  <c r="L33" i="7"/>
  <c r="J33" i="7"/>
  <c r="I33" i="7"/>
  <c r="J32" i="7"/>
  <c r="I32" i="7"/>
  <c r="S31" i="7"/>
  <c r="R31" i="7"/>
  <c r="O31" i="7"/>
  <c r="N31" i="7"/>
  <c r="K31" i="7"/>
  <c r="J31" i="7"/>
  <c r="J41" i="7" s="1"/>
  <c r="I31" i="7"/>
  <c r="J30" i="7"/>
  <c r="I30" i="7"/>
  <c r="U29" i="7"/>
  <c r="T29" i="7"/>
  <c r="Q29" i="7"/>
  <c r="P29" i="7"/>
  <c r="M29" i="7"/>
  <c r="L29" i="7"/>
  <c r="J29" i="7"/>
  <c r="I29" i="7"/>
  <c r="U22" i="7"/>
  <c r="U40" i="7" s="1"/>
  <c r="T22" i="7"/>
  <c r="T40" i="7" s="1"/>
  <c r="S22" i="7"/>
  <c r="S40" i="7" s="1"/>
  <c r="R22" i="7"/>
  <c r="R40" i="7" s="1"/>
  <c r="Q22" i="7"/>
  <c r="Q40" i="7" s="1"/>
  <c r="P22" i="7"/>
  <c r="O22" i="7"/>
  <c r="O40" i="7" s="1"/>
  <c r="N22" i="7"/>
  <c r="N40" i="7" s="1"/>
  <c r="M22" i="7"/>
  <c r="M40" i="7" s="1"/>
  <c r="L22" i="7"/>
  <c r="K22" i="7"/>
  <c r="U21" i="7"/>
  <c r="U39" i="7" s="1"/>
  <c r="T21" i="7"/>
  <c r="T39" i="7" s="1"/>
  <c r="S21" i="7"/>
  <c r="S39" i="7" s="1"/>
  <c r="R21" i="7"/>
  <c r="R39" i="7" s="1"/>
  <c r="Q21" i="7"/>
  <c r="Q39" i="7" s="1"/>
  <c r="P21" i="7"/>
  <c r="P39" i="7" s="1"/>
  <c r="O21" i="7"/>
  <c r="O39" i="7" s="1"/>
  <c r="N21" i="7"/>
  <c r="M21" i="7"/>
  <c r="M39" i="7" s="1"/>
  <c r="L21" i="7"/>
  <c r="L39" i="7" s="1"/>
  <c r="K21" i="7"/>
  <c r="K39" i="7" s="1"/>
  <c r="U20" i="7"/>
  <c r="U38" i="7" s="1"/>
  <c r="T20" i="7"/>
  <c r="T38" i="7" s="1"/>
  <c r="S20" i="7"/>
  <c r="S38" i="7" s="1"/>
  <c r="R20" i="7"/>
  <c r="Q20" i="7"/>
  <c r="P20" i="7"/>
  <c r="P38" i="7" s="1"/>
  <c r="O20" i="7"/>
  <c r="O38" i="7" s="1"/>
  <c r="N20" i="7"/>
  <c r="N38" i="7" s="1"/>
  <c r="M20" i="7"/>
  <c r="L20" i="7"/>
  <c r="L38" i="7" s="1"/>
  <c r="K20" i="7"/>
  <c r="K38" i="7" s="1"/>
  <c r="U19" i="7"/>
  <c r="U37" i="7" s="1"/>
  <c r="T19" i="7"/>
  <c r="S19" i="7"/>
  <c r="R19" i="7"/>
  <c r="R37" i="7" s="1"/>
  <c r="Q19" i="7"/>
  <c r="Q37" i="7" s="1"/>
  <c r="P19" i="7"/>
  <c r="P37" i="7" s="1"/>
  <c r="O19" i="7"/>
  <c r="O37" i="7" s="1"/>
  <c r="N19" i="7"/>
  <c r="N37" i="7" s="1"/>
  <c r="M19" i="7"/>
  <c r="M37" i="7" s="1"/>
  <c r="L19" i="7"/>
  <c r="L37" i="7" s="1"/>
  <c r="K19" i="7"/>
  <c r="K37" i="7" s="1"/>
  <c r="U18" i="7"/>
  <c r="U36" i="7" s="1"/>
  <c r="T18" i="7"/>
  <c r="T36" i="7" s="1"/>
  <c r="S18" i="7"/>
  <c r="R18" i="7"/>
  <c r="R36" i="7" s="1"/>
  <c r="Q18" i="7"/>
  <c r="Q36" i="7" s="1"/>
  <c r="P18" i="7"/>
  <c r="P36" i="7" s="1"/>
  <c r="O18" i="7"/>
  <c r="O36" i="7" s="1"/>
  <c r="N18" i="7"/>
  <c r="N36" i="7" s="1"/>
  <c r="M18" i="7"/>
  <c r="M36" i="7" s="1"/>
  <c r="L18" i="7"/>
  <c r="K18" i="7"/>
  <c r="K36" i="7" s="1"/>
  <c r="U17" i="7"/>
  <c r="U35" i="7" s="1"/>
  <c r="T17" i="7"/>
  <c r="T35" i="7" s="1"/>
  <c r="S17" i="7"/>
  <c r="R17" i="7"/>
  <c r="Q17" i="7"/>
  <c r="Q35" i="7" s="1"/>
  <c r="P17" i="7"/>
  <c r="P35" i="7" s="1"/>
  <c r="O17" i="7"/>
  <c r="N17" i="7"/>
  <c r="M17" i="7"/>
  <c r="M35" i="7" s="1"/>
  <c r="L17" i="7"/>
  <c r="L35" i="7" s="1"/>
  <c r="K17" i="7"/>
  <c r="U16" i="7"/>
  <c r="U34" i="7" s="1"/>
  <c r="T16" i="7"/>
  <c r="T34" i="7" s="1"/>
  <c r="S16" i="7"/>
  <c r="S34" i="7" s="1"/>
  <c r="R16" i="7"/>
  <c r="R34" i="7" s="1"/>
  <c r="Q16" i="7"/>
  <c r="Q34" i="7" s="1"/>
  <c r="P16" i="7"/>
  <c r="P34" i="7" s="1"/>
  <c r="O16" i="7"/>
  <c r="O34" i="7" s="1"/>
  <c r="N16" i="7"/>
  <c r="N34" i="7" s="1"/>
  <c r="M16" i="7"/>
  <c r="M34" i="7" s="1"/>
  <c r="L16" i="7"/>
  <c r="L34" i="7" s="1"/>
  <c r="K16" i="7"/>
  <c r="K34" i="7" s="1"/>
  <c r="U15" i="7"/>
  <c r="T15" i="7"/>
  <c r="S15" i="7"/>
  <c r="S33" i="7" s="1"/>
  <c r="R15" i="7"/>
  <c r="R33" i="7" s="1"/>
  <c r="Q15" i="7"/>
  <c r="P15" i="7"/>
  <c r="O15" i="7"/>
  <c r="O33" i="7" s="1"/>
  <c r="N15" i="7"/>
  <c r="N33" i="7" s="1"/>
  <c r="M15" i="7"/>
  <c r="L15" i="7"/>
  <c r="K15" i="7"/>
  <c r="K33" i="7" s="1"/>
  <c r="U14" i="7"/>
  <c r="U32" i="7" s="1"/>
  <c r="T14" i="7"/>
  <c r="T32" i="7" s="1"/>
  <c r="S14" i="7"/>
  <c r="S32" i="7" s="1"/>
  <c r="R14" i="7"/>
  <c r="R32" i="7" s="1"/>
  <c r="Q14" i="7"/>
  <c r="Q32" i="7" s="1"/>
  <c r="P14" i="7"/>
  <c r="P32" i="7" s="1"/>
  <c r="O14" i="7"/>
  <c r="O32" i="7" s="1"/>
  <c r="N14" i="7"/>
  <c r="N32" i="7" s="1"/>
  <c r="M14" i="7"/>
  <c r="M32" i="7" s="1"/>
  <c r="L14" i="7"/>
  <c r="L32" i="7" s="1"/>
  <c r="K14" i="7"/>
  <c r="K32" i="7" s="1"/>
  <c r="U13" i="7"/>
  <c r="U31" i="7" s="1"/>
  <c r="T13" i="7"/>
  <c r="T31" i="7" s="1"/>
  <c r="S13" i="7"/>
  <c r="R13" i="7"/>
  <c r="Q13" i="7"/>
  <c r="Q31" i="7" s="1"/>
  <c r="P13" i="7"/>
  <c r="P31" i="7" s="1"/>
  <c r="O13" i="7"/>
  <c r="N13" i="7"/>
  <c r="M13" i="7"/>
  <c r="M31" i="7" s="1"/>
  <c r="L13" i="7"/>
  <c r="L31" i="7" s="1"/>
  <c r="K13" i="7"/>
  <c r="U12" i="7"/>
  <c r="U30" i="7" s="1"/>
  <c r="T12" i="7"/>
  <c r="T30" i="7" s="1"/>
  <c r="S12" i="7"/>
  <c r="S30" i="7" s="1"/>
  <c r="R12" i="7"/>
  <c r="R30" i="7" s="1"/>
  <c r="Q12" i="7"/>
  <c r="Q30" i="7" s="1"/>
  <c r="P12" i="7"/>
  <c r="P30" i="7" s="1"/>
  <c r="O12" i="7"/>
  <c r="O30" i="7" s="1"/>
  <c r="N12" i="7"/>
  <c r="N30" i="7" s="1"/>
  <c r="M12" i="7"/>
  <c r="M30" i="7" s="1"/>
  <c r="L12" i="7"/>
  <c r="L30" i="7" s="1"/>
  <c r="K12" i="7"/>
  <c r="K30" i="7" s="1"/>
  <c r="U11" i="7"/>
  <c r="T11" i="7"/>
  <c r="S11" i="7"/>
  <c r="S29" i="7" s="1"/>
  <c r="R11" i="7"/>
  <c r="R29" i="7" s="1"/>
  <c r="R41" i="7" s="1"/>
  <c r="Q11" i="7"/>
  <c r="P11" i="7"/>
  <c r="O11" i="7"/>
  <c r="O29" i="7" s="1"/>
  <c r="N11" i="7"/>
  <c r="N29" i="7" s="1"/>
  <c r="N41" i="7" s="1"/>
  <c r="M11" i="7"/>
  <c r="L11" i="7"/>
  <c r="K11" i="7"/>
  <c r="K29" i="7" s="1"/>
  <c r="U5" i="7"/>
  <c r="T5" i="7"/>
  <c r="S5" i="7"/>
  <c r="R5" i="7"/>
  <c r="Q5" i="7"/>
  <c r="P5" i="7"/>
  <c r="O5" i="7"/>
  <c r="N5" i="7"/>
  <c r="M5" i="7"/>
  <c r="L5" i="7"/>
  <c r="K5" i="7"/>
  <c r="J5" i="7"/>
  <c r="I5" i="7"/>
  <c r="U3" i="7"/>
  <c r="T3" i="7"/>
  <c r="S3" i="7"/>
  <c r="R3" i="7"/>
  <c r="Q3" i="7"/>
  <c r="P3" i="7"/>
  <c r="O3" i="7"/>
  <c r="N3" i="7"/>
  <c r="M3" i="7"/>
  <c r="L3" i="7"/>
  <c r="K3" i="7"/>
  <c r="J3" i="7"/>
  <c r="I3" i="7"/>
  <c r="P38" i="8"/>
  <c r="O38" i="8"/>
  <c r="N38" i="8"/>
  <c r="M38" i="8"/>
  <c r="L38" i="8"/>
  <c r="U5" i="8"/>
  <c r="T5" i="8"/>
  <c r="S5" i="8"/>
  <c r="R5" i="8"/>
  <c r="Q5" i="8"/>
  <c r="P5" i="8"/>
  <c r="O5" i="8"/>
  <c r="N5" i="8"/>
  <c r="M5" i="8"/>
  <c r="L5" i="8"/>
  <c r="K5" i="8"/>
  <c r="J5" i="8"/>
  <c r="I5" i="8"/>
  <c r="U3" i="8"/>
  <c r="T3" i="8"/>
  <c r="S3" i="8"/>
  <c r="R3" i="8"/>
  <c r="Q3" i="8"/>
  <c r="P3" i="8"/>
  <c r="O3" i="8"/>
  <c r="N3" i="8"/>
  <c r="M3" i="8"/>
  <c r="L3" i="8"/>
  <c r="K3" i="8"/>
  <c r="J3" i="8"/>
  <c r="I3" i="8"/>
  <c r="P141" i="5"/>
  <c r="M140" i="5"/>
  <c r="M126" i="5"/>
  <c r="L126" i="5"/>
  <c r="E23" i="5"/>
  <c r="E22" i="5"/>
  <c r="U5" i="5"/>
  <c r="T5" i="5"/>
  <c r="S5" i="5"/>
  <c r="R5" i="5"/>
  <c r="Q5" i="5"/>
  <c r="P5" i="5"/>
  <c r="O5" i="5"/>
  <c r="N5" i="5"/>
  <c r="M5" i="5"/>
  <c r="L5" i="5"/>
  <c r="K5" i="5"/>
  <c r="J5" i="5"/>
  <c r="I5" i="5"/>
  <c r="U3" i="5"/>
  <c r="T3" i="5"/>
  <c r="S3" i="5"/>
  <c r="R3" i="5"/>
  <c r="Q3" i="5"/>
  <c r="P3" i="5"/>
  <c r="O3" i="5"/>
  <c r="N3" i="5"/>
  <c r="M3" i="5"/>
  <c r="L3" i="5"/>
  <c r="K3" i="5"/>
  <c r="J3" i="5"/>
  <c r="I3" i="5"/>
  <c r="P147" i="4"/>
  <c r="O147" i="4"/>
  <c r="N147" i="4"/>
  <c r="M147" i="4"/>
  <c r="L147" i="4"/>
  <c r="H130" i="4"/>
  <c r="P126" i="4"/>
  <c r="O126" i="4"/>
  <c r="N126" i="4"/>
  <c r="M126" i="4"/>
  <c r="L126" i="4"/>
  <c r="P125" i="4"/>
  <c r="O125" i="4"/>
  <c r="N125" i="4"/>
  <c r="M125" i="4"/>
  <c r="L125" i="4"/>
  <c r="H121" i="4"/>
  <c r="H118" i="4"/>
  <c r="H117" i="4"/>
  <c r="H116" i="4"/>
  <c r="H105" i="4"/>
  <c r="H104" i="4"/>
  <c r="K78" i="4"/>
  <c r="L23" i="5" s="1"/>
  <c r="K75" i="4"/>
  <c r="L22" i="5" s="1"/>
  <c r="P72" i="4"/>
  <c r="O72" i="4"/>
  <c r="N72" i="4"/>
  <c r="M72" i="4"/>
  <c r="L72" i="4"/>
  <c r="P71" i="4"/>
  <c r="O71" i="4"/>
  <c r="N71" i="4"/>
  <c r="M71" i="4"/>
  <c r="L71" i="4"/>
  <c r="P70" i="4"/>
  <c r="O70" i="4"/>
  <c r="N70" i="4"/>
  <c r="M70" i="4"/>
  <c r="L70" i="4"/>
  <c r="P69" i="4"/>
  <c r="O69" i="4"/>
  <c r="N69" i="4"/>
  <c r="M69" i="4"/>
  <c r="L69" i="4"/>
  <c r="P68" i="4"/>
  <c r="O68" i="4"/>
  <c r="N68" i="4"/>
  <c r="M68" i="4"/>
  <c r="L68" i="4"/>
  <c r="P67" i="4"/>
  <c r="O67" i="4"/>
  <c r="N67" i="4"/>
  <c r="M67" i="4"/>
  <c r="L67" i="4"/>
  <c r="P66" i="4"/>
  <c r="O66" i="4"/>
  <c r="N66" i="4"/>
  <c r="M66" i="4"/>
  <c r="L66" i="4"/>
  <c r="P64" i="4"/>
  <c r="O64" i="4"/>
  <c r="N64" i="4"/>
  <c r="M64" i="4"/>
  <c r="L64" i="4"/>
  <c r="P63" i="4"/>
  <c r="O63" i="4"/>
  <c r="N63" i="4"/>
  <c r="M63" i="4"/>
  <c r="L63" i="4"/>
  <c r="P62" i="4"/>
  <c r="O62" i="4"/>
  <c r="N62" i="4"/>
  <c r="M62" i="4"/>
  <c r="L62" i="4"/>
  <c r="P61" i="4"/>
  <c r="O61" i="4"/>
  <c r="N61" i="4"/>
  <c r="M61" i="4"/>
  <c r="L61" i="4"/>
  <c r="P60" i="4"/>
  <c r="O60" i="4"/>
  <c r="N60" i="4"/>
  <c r="M60" i="4"/>
  <c r="L60" i="4"/>
  <c r="P53" i="4"/>
  <c r="O53" i="4"/>
  <c r="N53" i="4"/>
  <c r="M53" i="4"/>
  <c r="L53" i="4"/>
  <c r="P52" i="4"/>
  <c r="O52" i="4"/>
  <c r="N52" i="4"/>
  <c r="M52" i="4"/>
  <c r="L52" i="4"/>
  <c r="P47" i="4"/>
  <c r="O47" i="4"/>
  <c r="O141" i="5" s="1"/>
  <c r="N47" i="4"/>
  <c r="N141" i="5" s="1"/>
  <c r="M47" i="4"/>
  <c r="M141" i="5" s="1"/>
  <c r="L47" i="4"/>
  <c r="L141" i="5" s="1"/>
  <c r="P46" i="4"/>
  <c r="P140" i="5" s="1"/>
  <c r="O46" i="4"/>
  <c r="O140" i="5" s="1"/>
  <c r="N46" i="4"/>
  <c r="N140" i="5" s="1"/>
  <c r="M46" i="4"/>
  <c r="L46" i="4"/>
  <c r="L140" i="5" s="1"/>
  <c r="P41" i="4"/>
  <c r="O41" i="4"/>
  <c r="N41" i="4"/>
  <c r="M41" i="4"/>
  <c r="L41" i="4"/>
  <c r="P40" i="4"/>
  <c r="O40" i="4"/>
  <c r="N40" i="4"/>
  <c r="M40" i="4"/>
  <c r="L40" i="4"/>
  <c r="H33" i="4"/>
  <c r="H32" i="4"/>
  <c r="P27" i="4"/>
  <c r="O27" i="4"/>
  <c r="N27" i="4"/>
  <c r="M27" i="4"/>
  <c r="L27" i="4"/>
  <c r="P26" i="4"/>
  <c r="O26" i="4"/>
  <c r="N26" i="4"/>
  <c r="M26" i="4"/>
  <c r="L26" i="4"/>
  <c r="H23" i="4"/>
  <c r="H22" i="4"/>
  <c r="K13" i="4"/>
  <c r="H97" i="4" s="1"/>
  <c r="G45" i="5" s="1"/>
  <c r="K12" i="4"/>
  <c r="P7" i="4"/>
  <c r="U5" i="4"/>
  <c r="T5" i="4"/>
  <c r="S5" i="4"/>
  <c r="R5" i="4"/>
  <c r="Q5" i="4"/>
  <c r="P5" i="4"/>
  <c r="O5" i="4"/>
  <c r="N5" i="4"/>
  <c r="M5" i="4"/>
  <c r="L5" i="4"/>
  <c r="K5" i="4"/>
  <c r="J5" i="4"/>
  <c r="I5" i="4"/>
  <c r="U3" i="4"/>
  <c r="T3" i="4"/>
  <c r="S3" i="4"/>
  <c r="R3" i="4"/>
  <c r="Q3" i="4"/>
  <c r="P3" i="4"/>
  <c r="O3" i="4"/>
  <c r="N3" i="4"/>
  <c r="M3" i="4"/>
  <c r="L3" i="4"/>
  <c r="K3" i="4"/>
  <c r="J3" i="4"/>
  <c r="I3" i="4"/>
  <c r="G39" i="5" l="1"/>
  <c r="G40" i="5"/>
  <c r="G52" i="5" s="1"/>
  <c r="G64" i="5"/>
  <c r="K41" i="7"/>
  <c r="O41" i="7"/>
  <c r="S41" i="7"/>
  <c r="P41" i="7"/>
  <c r="N148" i="5"/>
  <c r="G44" i="5"/>
  <c r="H96" i="4"/>
  <c r="H115" i="4"/>
  <c r="M148" i="5"/>
  <c r="G192" i="5"/>
  <c r="H49" i="16"/>
  <c r="P49" i="16"/>
  <c r="X49" i="16"/>
  <c r="G193" i="5"/>
  <c r="L41" i="7"/>
  <c r="T41" i="7"/>
  <c r="J45" i="7"/>
  <c r="AE6" i="16"/>
  <c r="AD25" i="16"/>
  <c r="AD33" i="16"/>
  <c r="S22" i="12"/>
  <c r="S25" i="13"/>
  <c r="S21" i="14"/>
  <c r="S38" i="14"/>
  <c r="S24" i="15"/>
  <c r="S26" i="15"/>
  <c r="T45" i="7"/>
  <c r="P45" i="7"/>
  <c r="L45" i="7"/>
  <c r="U45" i="7"/>
  <c r="Q45" i="7"/>
  <c r="K45" i="7"/>
  <c r="R45" i="7"/>
  <c r="I41" i="7"/>
  <c r="M41" i="7"/>
  <c r="Q41" i="7"/>
  <c r="U41" i="7"/>
  <c r="M45" i="7"/>
  <c r="S45" i="7"/>
  <c r="S18" i="14"/>
  <c r="S37" i="14"/>
  <c r="S23" i="15"/>
  <c r="I45" i="7"/>
  <c r="N45" i="7"/>
  <c r="AD14" i="16"/>
  <c r="AE21" i="16"/>
  <c r="AD52" i="16"/>
  <c r="AH56" i="16"/>
  <c r="S27" i="15"/>
  <c r="O136" i="5" l="1"/>
  <c r="O144" i="5" s="1"/>
  <c r="M136" i="5"/>
  <c r="M144" i="5" s="1"/>
  <c r="N136" i="5"/>
  <c r="N144" i="5" s="1"/>
  <c r="P136" i="5"/>
  <c r="P144" i="5" s="1"/>
  <c r="L136" i="5"/>
  <c r="L144" i="5" s="1"/>
  <c r="S49" i="7"/>
  <c r="O49" i="7"/>
  <c r="K49" i="7"/>
  <c r="T49" i="7"/>
  <c r="U51" i="7" s="1"/>
  <c r="P49" i="7"/>
  <c r="L49" i="7"/>
  <c r="Q49" i="7"/>
  <c r="I49" i="7"/>
  <c r="J51" i="7" s="1"/>
  <c r="N49" i="7"/>
  <c r="U49" i="7"/>
  <c r="M49" i="7"/>
  <c r="R49" i="7"/>
  <c r="S51" i="7" s="1"/>
  <c r="J49" i="7"/>
  <c r="K51" i="7" s="1"/>
  <c r="G56" i="5"/>
  <c r="G68" i="5"/>
  <c r="H119" i="4"/>
  <c r="G51" i="5"/>
  <c r="G63" i="5"/>
  <c r="H131" i="4" s="1"/>
  <c r="N152" i="5"/>
  <c r="N156" i="5"/>
  <c r="M152" i="5"/>
  <c r="M156" i="5"/>
  <c r="H132" i="4"/>
  <c r="O148" i="5"/>
  <c r="G69" i="5"/>
  <c r="G57" i="5"/>
  <c r="P148" i="5"/>
  <c r="L148" i="5"/>
  <c r="H120" i="4"/>
  <c r="P156" i="5" l="1"/>
  <c r="P152" i="5"/>
  <c r="N137" i="5"/>
  <c r="N145" i="5" s="1"/>
  <c r="P137" i="5"/>
  <c r="P145" i="5" s="1"/>
  <c r="O137" i="5"/>
  <c r="O145" i="5" s="1"/>
  <c r="M137" i="5"/>
  <c r="M145" i="5" s="1"/>
  <c r="L137" i="5"/>
  <c r="L145" i="5" s="1"/>
  <c r="N51" i="7"/>
  <c r="M19" i="5"/>
  <c r="M18" i="5"/>
  <c r="M14" i="5"/>
  <c r="M15" i="5"/>
  <c r="M31" i="5" s="1"/>
  <c r="M180" i="5"/>
  <c r="M183" i="5" s="1"/>
  <c r="M162" i="5"/>
  <c r="M166" i="5" s="1"/>
  <c r="M170" i="5" s="1"/>
  <c r="R51" i="7"/>
  <c r="L51" i="7"/>
  <c r="G41" i="5"/>
  <c r="G46" i="5"/>
  <c r="M51" i="7"/>
  <c r="L18" i="5"/>
  <c r="L19" i="5"/>
  <c r="L180" i="5"/>
  <c r="L183" i="5" s="1"/>
  <c r="L14" i="5"/>
  <c r="L30" i="5" s="1"/>
  <c r="L162" i="5"/>
  <c r="L166" i="5" s="1"/>
  <c r="L170" i="5" s="1"/>
  <c r="L15" i="5"/>
  <c r="P51" i="7"/>
  <c r="O19" i="5"/>
  <c r="O135" i="4"/>
  <c r="O140" i="4" s="1"/>
  <c r="O123" i="5" s="1"/>
  <c r="O126" i="5" s="1"/>
  <c r="O18" i="5"/>
  <c r="O15" i="5"/>
  <c r="O31" i="5" s="1"/>
  <c r="O162" i="5"/>
  <c r="O180" i="5"/>
  <c r="O183" i="5" s="1"/>
  <c r="O14" i="5"/>
  <c r="G70" i="5"/>
  <c r="G58" i="5"/>
  <c r="G53" i="5"/>
  <c r="G65" i="5"/>
  <c r="L149" i="5"/>
  <c r="L163" i="5" s="1"/>
  <c r="P149" i="5"/>
  <c r="M149" i="5"/>
  <c r="M163" i="5" s="1"/>
  <c r="N149" i="5"/>
  <c r="O149" i="5"/>
  <c r="L156" i="5"/>
  <c r="L152" i="5"/>
  <c r="O152" i="5"/>
  <c r="O156" i="5"/>
  <c r="O51" i="7"/>
  <c r="N15" i="5"/>
  <c r="N135" i="4"/>
  <c r="N140" i="4" s="1"/>
  <c r="N123" i="5" s="1"/>
  <c r="N126" i="5" s="1"/>
  <c r="N19" i="5"/>
  <c r="N163" i="5"/>
  <c r="N18" i="5"/>
  <c r="N162" i="5"/>
  <c r="N166" i="5" s="1"/>
  <c r="N170" i="5" s="1"/>
  <c r="N180" i="5"/>
  <c r="N183" i="5" s="1"/>
  <c r="N14" i="5"/>
  <c r="N30" i="5" s="1"/>
  <c r="Q51" i="7"/>
  <c r="P18" i="5"/>
  <c r="P135" i="4"/>
  <c r="P140" i="4" s="1"/>
  <c r="P123" i="5" s="1"/>
  <c r="P126" i="5" s="1"/>
  <c r="P19" i="5"/>
  <c r="P15" i="5"/>
  <c r="P163" i="5"/>
  <c r="P14" i="5"/>
  <c r="P30" i="5" s="1"/>
  <c r="P180" i="5"/>
  <c r="P183" i="5" s="1"/>
  <c r="P162" i="5"/>
  <c r="P166" i="5" s="1"/>
  <c r="P170" i="5" s="1"/>
  <c r="T51" i="7"/>
  <c r="P130" i="5" l="1"/>
  <c r="P98" i="5"/>
  <c r="L98" i="5"/>
  <c r="N98" i="5"/>
  <c r="M98" i="5"/>
  <c r="O98" i="5"/>
  <c r="N157" i="5"/>
  <c r="N167" i="5" s="1"/>
  <c r="N171" i="5" s="1"/>
  <c r="N153" i="5"/>
  <c r="O166" i="5"/>
  <c r="O170" i="5" s="1"/>
  <c r="G77" i="5"/>
  <c r="G78" i="5" s="1"/>
  <c r="G80" i="5" s="1"/>
  <c r="G81" i="5" s="1"/>
  <c r="G93" i="5" s="1"/>
  <c r="G101" i="5" s="1"/>
  <c r="P31" i="5"/>
  <c r="P32" i="5" s="1"/>
  <c r="N31" i="5"/>
  <c r="M153" i="5"/>
  <c r="M157" i="5"/>
  <c r="M167" i="5" s="1"/>
  <c r="M171" i="5" s="1"/>
  <c r="O30" i="5"/>
  <c r="O32" i="5" s="1"/>
  <c r="P186" i="5"/>
  <c r="M30" i="5"/>
  <c r="M32" i="5" s="1"/>
  <c r="N32" i="5"/>
  <c r="P153" i="5"/>
  <c r="P157" i="5"/>
  <c r="P167" i="5" s="1"/>
  <c r="P171" i="5" s="1"/>
  <c r="M97" i="5"/>
  <c r="O97" i="5"/>
  <c r="P97" i="5"/>
  <c r="N97" i="5"/>
  <c r="L97" i="5"/>
  <c r="L31" i="5"/>
  <c r="G84" i="5" s="1"/>
  <c r="G85" i="5" s="1"/>
  <c r="G87" i="5" s="1"/>
  <c r="G88" i="5" s="1"/>
  <c r="G94" i="5" s="1"/>
  <c r="G102" i="5" s="1"/>
  <c r="O157" i="5"/>
  <c r="O153" i="5"/>
  <c r="L157" i="5"/>
  <c r="L167" i="5" s="1"/>
  <c r="L171" i="5" s="1"/>
  <c r="L153" i="5"/>
  <c r="O163" i="5"/>
  <c r="O167" i="5" s="1"/>
  <c r="O171" i="5" s="1"/>
  <c r="P174" i="5"/>
  <c r="P175" i="5" l="1"/>
  <c r="L106" i="5"/>
  <c r="L110" i="5" s="1"/>
  <c r="M106" i="5"/>
  <c r="M110" i="5" s="1"/>
  <c r="P106" i="5"/>
  <c r="P110" i="5" s="1"/>
  <c r="O106" i="5"/>
  <c r="O110" i="5" s="1"/>
  <c r="N106" i="5"/>
  <c r="N110" i="5" s="1"/>
  <c r="M105" i="5"/>
  <c r="M109" i="5" s="1"/>
  <c r="P105" i="5"/>
  <c r="P109" i="5" s="1"/>
  <c r="O105" i="5"/>
  <c r="O109" i="5" s="1"/>
  <c r="L105" i="5"/>
  <c r="L109" i="5" s="1"/>
  <c r="N105" i="5"/>
  <c r="N109" i="5" s="1"/>
  <c r="P202" i="5"/>
  <c r="P18" i="8" s="1"/>
  <c r="L32" i="5"/>
  <c r="P114" i="5" l="1"/>
  <c r="P113" i="5"/>
  <c r="P197" i="5" s="1"/>
  <c r="P11" i="8" s="1"/>
  <c r="M42" i="12"/>
  <c r="AB42" i="12" s="1"/>
  <c r="S42" i="12" s="1"/>
  <c r="M42" i="14"/>
  <c r="AB42" i="14" s="1"/>
  <c r="S42" i="14" s="1"/>
  <c r="P21" i="8"/>
  <c r="P198" i="5"/>
  <c r="P12" i="8" s="1"/>
  <c r="P203" i="5"/>
  <c r="P19" i="8" s="1"/>
  <c r="M37" i="15" l="1"/>
  <c r="Z37" i="15" s="1"/>
  <c r="S37" i="15" s="1"/>
  <c r="M37" i="13"/>
  <c r="Z37" i="13" s="1"/>
  <c r="S37" i="13" s="1"/>
  <c r="P41" i="8"/>
  <c r="M36" i="15"/>
  <c r="Z36" i="15" s="1"/>
  <c r="S36" i="15" s="1"/>
  <c r="M36" i="13"/>
  <c r="Z36" i="13" s="1"/>
  <c r="S36" i="13" s="1"/>
  <c r="M41" i="14"/>
  <c r="AB41" i="14" s="1"/>
  <c r="M41" i="12"/>
  <c r="AB41" i="12" s="1"/>
  <c r="P14" i="8"/>
  <c r="S41" i="14" l="1"/>
  <c r="AC45" i="14"/>
  <c r="S41" i="12"/>
  <c r="AC4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Thorp</author>
  </authors>
  <commentList>
    <comment ref="E76" authorId="0" shapeId="0" xr:uid="{00000000-0006-0000-0000-000001000000}">
      <text>
        <r>
          <rPr>
            <b/>
            <sz val="9"/>
            <color indexed="81"/>
            <rFont val="Tahoma"/>
            <family val="2"/>
          </rPr>
          <t>Robert Thorp:</t>
        </r>
        <r>
          <rPr>
            <sz val="9"/>
            <color indexed="81"/>
            <rFont val="Tahoma"/>
            <family val="2"/>
          </rPr>
          <t xml:space="preserve">
Legacy depreciation removed
</t>
        </r>
      </text>
    </comment>
    <comment ref="E79" authorId="0" shapeId="0" xr:uid="{00000000-0006-0000-0000-000002000000}">
      <text>
        <r>
          <rPr>
            <b/>
            <sz val="9"/>
            <color indexed="81"/>
            <rFont val="Tahoma"/>
            <family val="2"/>
          </rPr>
          <t>Robert Thorp:</t>
        </r>
        <r>
          <rPr>
            <sz val="9"/>
            <color indexed="81"/>
            <rFont val="Tahoma"/>
            <family val="2"/>
          </rPr>
          <t xml:space="preserve">
Legacy depreciation removed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Thorp</author>
  </authors>
  <commentList>
    <comment ref="L19" authorId="0" shapeId="0" xr:uid="{00000000-0006-0000-0100-000001000000}">
      <text>
        <r>
          <rPr>
            <b/>
            <sz val="9"/>
            <color indexed="81"/>
            <rFont val="Tahoma"/>
            <family val="2"/>
          </rPr>
          <t>Robert Thorp:</t>
        </r>
        <r>
          <rPr>
            <sz val="9"/>
            <color indexed="81"/>
            <rFont val="Tahoma"/>
            <family val="2"/>
          </rPr>
          <t xml:space="preserve">
Amended to include TTT exclusions</t>
        </r>
      </text>
    </comment>
    <comment ref="L30" authorId="0" shapeId="0" xr:uid="{00000000-0006-0000-0100-000002000000}">
      <text>
        <r>
          <rPr>
            <b/>
            <sz val="9"/>
            <color indexed="81"/>
            <rFont val="Tahoma"/>
            <family val="2"/>
          </rPr>
          <t>Robert Thorp:</t>
        </r>
        <r>
          <rPr>
            <sz val="9"/>
            <color indexed="81"/>
            <rFont val="Tahoma"/>
            <family val="2"/>
          </rPr>
          <t xml:space="preserve">
Amended to remove legacy depreciation from formula
</t>
        </r>
      </text>
    </comment>
    <comment ref="L31" authorId="0" shapeId="0" xr:uid="{00000000-0006-0000-0100-000003000000}">
      <text>
        <r>
          <rPr>
            <b/>
            <sz val="9"/>
            <color indexed="81"/>
            <rFont val="Tahoma"/>
            <family val="2"/>
          </rPr>
          <t>Robert Thorp:</t>
        </r>
        <r>
          <rPr>
            <sz val="9"/>
            <color indexed="81"/>
            <rFont val="Tahoma"/>
            <family val="2"/>
          </rPr>
          <t xml:space="preserve">
Amended to remove legacy depreciation from formula
</t>
        </r>
      </text>
    </comment>
  </commentList>
</comments>
</file>

<file path=xl/sharedStrings.xml><?xml version="1.0" encoding="utf-8"?>
<sst xmlns="http://schemas.openxmlformats.org/spreadsheetml/2006/main" count="1699" uniqueCount="658">
  <si>
    <t>Input Data</t>
  </si>
  <si>
    <t>Year</t>
  </si>
  <si>
    <t>Calendar year</t>
  </si>
  <si>
    <t>Year number</t>
  </si>
  <si>
    <t>Text</t>
  </si>
  <si>
    <t>Company name</t>
  </si>
  <si>
    <t>CompanyName</t>
  </si>
  <si>
    <t>Company type</t>
  </si>
  <si>
    <t>CompanyType</t>
  </si>
  <si>
    <t>WoC.Flag</t>
  </si>
  <si>
    <t>Is company enhanced?</t>
  </si>
  <si>
    <t>CompanyEnhanced</t>
  </si>
  <si>
    <t>Enhanced.Flag</t>
  </si>
  <si>
    <t>£m 3dp</t>
  </si>
  <si>
    <t>12/13 price base</t>
  </si>
  <si>
    <t>Outturn price base</t>
  </si>
  <si>
    <t>Outturn</t>
  </si>
  <si>
    <t>TransitionExp.Water</t>
  </si>
  <si>
    <t>TransitionExp.Sewerage</t>
  </si>
  <si>
    <t>4 PARAMETERS</t>
  </si>
  <si>
    <t>4.1 Menu inputs</t>
  </si>
  <si>
    <t>% 0dp</t>
  </si>
  <si>
    <t>Enhanced company</t>
  </si>
  <si>
    <t>Enhanced.Baseline</t>
  </si>
  <si>
    <t>Non-enhanced company</t>
  </si>
  <si>
    <t>NonEnhanced.Baseline</t>
  </si>
  <si>
    <t>Menu range</t>
  </si>
  <si>
    <t>Nr 0dp</t>
  </si>
  <si>
    <t>Upper bound menu choice for enhanced company</t>
  </si>
  <si>
    <t>UB.Enhanced</t>
  </si>
  <si>
    <t>Upper bound menu choice for non-enhanced company</t>
  </si>
  <si>
    <t>UB.NonEnhanced</t>
  </si>
  <si>
    <t>Lower bound menu choice for enhanced company</t>
  </si>
  <si>
    <t>LB.Enhanced</t>
  </si>
  <si>
    <t>Lower bound menu choice for non-enhanced company</t>
  </si>
  <si>
    <t>LB.NonEnhanced</t>
  </si>
  <si>
    <t>Chosen upper bound menu choice</t>
  </si>
  <si>
    <t>UB.Chosen</t>
  </si>
  <si>
    <t>Chosen lower bound menu choice</t>
  </si>
  <si>
    <t>LB.Chosen</t>
  </si>
  <si>
    <t>Breakeven point</t>
  </si>
  <si>
    <t>Choice</t>
  </si>
  <si>
    <t>Choice.BP</t>
  </si>
  <si>
    <t>Outturn.BP</t>
  </si>
  <si>
    <t>Efficiency incentive</t>
  </si>
  <si>
    <t>Company's value at menu baseline of 100</t>
  </si>
  <si>
    <t>Company.Baseline</t>
  </si>
  <si>
    <t>% 1dp</t>
  </si>
  <si>
    <t>Slope</t>
  </si>
  <si>
    <t>Company.Slope</t>
  </si>
  <si>
    <t>Interpolation</t>
  </si>
  <si>
    <t>Nr 2dp</t>
  </si>
  <si>
    <t>Ofwat baseline</t>
  </si>
  <si>
    <t>OfwatBaseline.Int</t>
  </si>
  <si>
    <t>Company forecast</t>
  </si>
  <si>
    <t>CompanyForecase.Int</t>
  </si>
  <si>
    <t>4.2 Menu matrix</t>
  </si>
  <si>
    <t>Menu coefficients</t>
  </si>
  <si>
    <t>Nr</t>
  </si>
  <si>
    <t>Eff.Inc.Constant</t>
  </si>
  <si>
    <t>Efficiency incentive (slope)</t>
  </si>
  <si>
    <t>Eff.Inc.Slope</t>
  </si>
  <si>
    <t>Allowed.Exp.Constant</t>
  </si>
  <si>
    <t>Allowed expenditure:baseline (slope)</t>
  </si>
  <si>
    <t>Allowed.Exp.Slope</t>
  </si>
  <si>
    <t>Additional income:baseline (constant)</t>
  </si>
  <si>
    <t>Add.Income.Constant</t>
  </si>
  <si>
    <t>Additional income:baseline (first order parameter)</t>
  </si>
  <si>
    <t>Add.Income.1stOrder</t>
  </si>
  <si>
    <t>Additional income:baseline (second order parameter)</t>
  </si>
  <si>
    <t>Add.Income.2ndOrder</t>
  </si>
  <si>
    <t>5 PAYG</t>
  </si>
  <si>
    <t>% 3dp</t>
  </si>
  <si>
    <t>Water: PAYG ratio</t>
  </si>
  <si>
    <t>PAYG.Water</t>
  </si>
  <si>
    <t>Sewerage: PAYG ratio</t>
  </si>
  <si>
    <t>PAYG.Sewerage</t>
  </si>
  <si>
    <t>END</t>
  </si>
  <si>
    <t>Calculations</t>
  </si>
  <si>
    <t>1 TOTEX SUMMARY</t>
  </si>
  <si>
    <t>Water: Actual totex</t>
  </si>
  <si>
    <t>Actual.Totex.Water</t>
  </si>
  <si>
    <t>Sewerage: Actual totex</t>
  </si>
  <si>
    <t>Actual.Totex.Sewerage</t>
  </si>
  <si>
    <t>2 TOTEX MENU</t>
  </si>
  <si>
    <t>Nr 3dp</t>
  </si>
  <si>
    <t>Menu.Choice.Water</t>
  </si>
  <si>
    <t>Menu.Choice.Sewerage</t>
  </si>
  <si>
    <t>Upper bounds</t>
  </si>
  <si>
    <t>Efficiency incentive: upper bound</t>
  </si>
  <si>
    <t>UB.EffInc</t>
  </si>
  <si>
    <t>Allowed expenditure: upper bound</t>
  </si>
  <si>
    <t>UB.AllExp</t>
  </si>
  <si>
    <t>Additional income: upper bound</t>
  </si>
  <si>
    <t>UB.AddInc</t>
  </si>
  <si>
    <t>Lower bounds</t>
  </si>
  <si>
    <t>Efficiency incentive: lower bound</t>
  </si>
  <si>
    <t>LB.EffInc</t>
  </si>
  <si>
    <t>Allowed expenditure: lower bound</t>
  </si>
  <si>
    <t>LB.AllExp</t>
  </si>
  <si>
    <t>Additional income: lower bound</t>
  </si>
  <si>
    <t>LB.AddInc</t>
  </si>
  <si>
    <t>Water: Menu coefficients for chosen menu</t>
  </si>
  <si>
    <t>Water: Efficiency incentive</t>
  </si>
  <si>
    <t>EffInc.Coeff.Water</t>
  </si>
  <si>
    <t>Water: Allowed expenditure</t>
  </si>
  <si>
    <t>AllExp.Coeff.Water</t>
  </si>
  <si>
    <t>Water: Additional income</t>
  </si>
  <si>
    <t>AddInc.Coeff.Water</t>
  </si>
  <si>
    <t>Sewerage: Menu coefficients for chosen menu</t>
  </si>
  <si>
    <t>Sewerage: Efficiency incentive</t>
  </si>
  <si>
    <t>EffInc.Coeff.Sewerage</t>
  </si>
  <si>
    <t>Sewerage: Allowed expenditure</t>
  </si>
  <si>
    <t>AllExp.Coeff.Sewerage</t>
  </si>
  <si>
    <t>Sewerage: Additional income</t>
  </si>
  <si>
    <t>AddInc.Coeff.Sewerage</t>
  </si>
  <si>
    <t>3.1 Menu performance</t>
  </si>
  <si>
    <t>Menu performance - Water</t>
  </si>
  <si>
    <t>Water: Reward / (Penalty): menu level</t>
  </si>
  <si>
    <t>Water: Reward / (Penalty) ratio</t>
  </si>
  <si>
    <t>Menu performance - Sewerage</t>
  </si>
  <si>
    <t>Sewerage: Reward / (Penalty): menu level</t>
  </si>
  <si>
    <t>Sewerage: Reward / (Penalty) ratio</t>
  </si>
  <si>
    <t>Water: weighted PAYG ratio</t>
  </si>
  <si>
    <t>WeightedPAYG.Water</t>
  </si>
  <si>
    <t>Sewerage: weighted PAYG ratio</t>
  </si>
  <si>
    <t>WeightedPAYG.Sewerage</t>
  </si>
  <si>
    <t>4.2 Revenue adjustments</t>
  </si>
  <si>
    <t>Water: revenue adjustment</t>
  </si>
  <si>
    <t>Sewerage: revenue adjustment</t>
  </si>
  <si>
    <t>4.3 RCV adjustments</t>
  </si>
  <si>
    <t>Water: RCV adjustment</t>
  </si>
  <si>
    <t>Sewerage: RCV adjustment</t>
  </si>
  <si>
    <t>End</t>
  </si>
  <si>
    <t>2012-13</t>
  </si>
  <si>
    <t>2013-14</t>
  </si>
  <si>
    <t>2014-15</t>
  </si>
  <si>
    <t>2015-16</t>
  </si>
  <si>
    <t>2016-17</t>
  </si>
  <si>
    <t>2017-18</t>
  </si>
  <si>
    <t>2018-19</t>
  </si>
  <si>
    <t>2019-20</t>
  </si>
  <si>
    <t>2020-21</t>
  </si>
  <si>
    <t>2021-22</t>
  </si>
  <si>
    <t>2022-23</t>
  </si>
  <si>
    <t>2023-24</t>
  </si>
  <si>
    <t>2024-25</t>
  </si>
  <si>
    <t>AMP.Years</t>
  </si>
  <si>
    <t>Calendar.Years</t>
  </si>
  <si>
    <t>Retail Price Index</t>
  </si>
  <si>
    <t>2011-12</t>
  </si>
  <si>
    <t>Actual Year</t>
  </si>
  <si>
    <t/>
  </si>
  <si>
    <t>RPI</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</si>
  <si>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</si>
  <si>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</si>
  <si>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</si>
  <si>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</si>
  <si>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</si>
  <si>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</si>
  <si>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</si>
  <si>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</si>
  <si>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</si>
  <si>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</si>
  <si>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</si>
  <si>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</si>
  <si>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</si>
  <si>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</si>
  <si>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</si>
  <si>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 4dp</t>
  </si>
  <si>
    <t>RPI: Financial year average assumed percentage increase</t>
  </si>
  <si>
    <t>Completeness check</t>
  </si>
  <si>
    <t>Indexation.Check</t>
  </si>
  <si>
    <t>Forecast RPI</t>
  </si>
  <si>
    <t>RPI: Basket year - cumulative % increase from 2012/13 basket value</t>
  </si>
  <si>
    <t>Override</t>
  </si>
  <si>
    <t>Indexation.November.Override</t>
  </si>
  <si>
    <t>Calculated (including override)</t>
  </si>
  <si>
    <t>Indexation.November</t>
  </si>
  <si>
    <t>RPI: Fin year average - inflate from year average (2012)</t>
  </si>
  <si>
    <t>Indexation.Average.Override</t>
  </si>
  <si>
    <t>Indexation.Average</t>
  </si>
  <si>
    <t>RPI: Fin year average - percentage increase</t>
  </si>
  <si>
    <t>Inflation.Yearly.Average</t>
  </si>
  <si>
    <t>WACC</t>
  </si>
  <si>
    <t>Totex menu adjustments</t>
  </si>
  <si>
    <t>1 Revenue adjustments</t>
  </si>
  <si>
    <t>2 RCV adjustments</t>
  </si>
  <si>
    <t>Total revenue adjustment</t>
  </si>
  <si>
    <t>Total RCV adjustment</t>
  </si>
  <si>
    <t>Timeline</t>
  </si>
  <si>
    <t>Model and general parameters</t>
  </si>
  <si>
    <t>2 TOTEX</t>
  </si>
  <si>
    <t>Financing rate</t>
  </si>
  <si>
    <t>Total Actual Totex (net of exclusions, logging and shortfalls)</t>
  </si>
  <si>
    <t>Water: Actual totex (net of exclusions, logging and IDoK)</t>
  </si>
  <si>
    <t>Sewerage: Actual totex (net of exclusions, logging and IDoK)</t>
  </si>
  <si>
    <t>Total Actual Totex (net of exclusions, logging and IDoK)</t>
  </si>
  <si>
    <t>Baseline totex</t>
  </si>
  <si>
    <t>3 ADJUSTMENTS TO TOTEX</t>
  </si>
  <si>
    <t>Cost sharing rate: value at menu baseline of 100</t>
  </si>
  <si>
    <t>Totex adjustment</t>
  </si>
  <si>
    <t>Water: totex adjustment</t>
  </si>
  <si>
    <t>Sewerage: totex adjustment</t>
  </si>
  <si>
    <t>Total totex adjustment - water</t>
  </si>
  <si>
    <t>Total totex adjustment - sewerage</t>
  </si>
  <si>
    <t>Actual Totex</t>
  </si>
  <si>
    <t>Water: Actual Totex</t>
  </si>
  <si>
    <t>Sewerage: Actual Totex</t>
  </si>
  <si>
    <t>Water: adjustments to actual totex</t>
  </si>
  <si>
    <t>Sewerage: adjustments to actual totex</t>
  </si>
  <si>
    <t>Water: Third party services (opex)</t>
  </si>
  <si>
    <t>Water: Third party services (capex)</t>
  </si>
  <si>
    <t>Water: Other cash items</t>
  </si>
  <si>
    <t>Sewerage: Third party services (opex)</t>
  </si>
  <si>
    <t>Sewerage: Third party services (capex)</t>
  </si>
  <si>
    <t>Sewerage: Other cash items</t>
  </si>
  <si>
    <t>Actual.Exclusions.Sewerage</t>
  </si>
  <si>
    <t xml:space="preserve">Water: Transition expenditure </t>
  </si>
  <si>
    <t xml:space="preserve">Sewerage: Transition expenditure </t>
  </si>
  <si>
    <t>Totex exclusions</t>
  </si>
  <si>
    <t>Totex inclusions</t>
  </si>
  <si>
    <t>Totex.Adj.Water</t>
  </si>
  <si>
    <t>Totex.Adj.Sewerage</t>
  </si>
  <si>
    <t>Menu totex</t>
  </si>
  <si>
    <t>Water: Menu totex</t>
  </si>
  <si>
    <t>Sewerage: Menu totex</t>
  </si>
  <si>
    <t>Total Menu Totex</t>
  </si>
  <si>
    <t>Totex adjustment at PR19</t>
  </si>
  <si>
    <t>IDoK business rates</t>
  </si>
  <si>
    <t>6 Business rates IDoK</t>
  </si>
  <si>
    <t>Menu Cost Sharing Rate</t>
  </si>
  <si>
    <t>Menu Choice Expenditure Factor</t>
  </si>
  <si>
    <t>Water business rate constant 2017, 2018, 2019</t>
  </si>
  <si>
    <t xml:space="preserve">Outturn </t>
  </si>
  <si>
    <t>Applicable Water Business Rate Costs</t>
  </si>
  <si>
    <t>2.3 Actual totex</t>
  </si>
  <si>
    <t>1 Menu choices</t>
  </si>
  <si>
    <t>1.1 Implied menu choice</t>
  </si>
  <si>
    <t>1.2 Submitted company menu choice</t>
  </si>
  <si>
    <t>All.Totex.Water</t>
  </si>
  <si>
    <t>All.Totex.Sewerage</t>
  </si>
  <si>
    <t>Water: Future value of ex post totex adjustment of prior year annual adjustments</t>
  </si>
  <si>
    <t>Totex adjustment including financing costs</t>
  </si>
  <si>
    <t>Sewerage: Future value of ex post totex adjustment of prior year annual adjustments</t>
  </si>
  <si>
    <t>Financing cost index</t>
  </si>
  <si>
    <t>Final menu choice</t>
  </si>
  <si>
    <t>Implied menu choice</t>
  </si>
  <si>
    <t>2.1 Menu cost baseline</t>
  </si>
  <si>
    <t xml:space="preserve">Water: Disallowables </t>
  </si>
  <si>
    <t>Sewerage: Disallowables</t>
  </si>
  <si>
    <t>4.1 Weighted average PAYG ratio</t>
  </si>
  <si>
    <t>4. PR19 ADJUSTMENTS</t>
  </si>
  <si>
    <t>3 TOTEX ADJUSTMENTS</t>
  </si>
  <si>
    <t>Menu.Totex.Water</t>
  </si>
  <si>
    <t>Menu.Totex.Sewerage</t>
  </si>
  <si>
    <t>Menu.Totex</t>
  </si>
  <si>
    <t>Company specific water business rate sharing rate</t>
  </si>
  <si>
    <t>Water: IDoK Business rates adjustment</t>
  </si>
  <si>
    <t>%</t>
  </si>
  <si>
    <t>Totex exclusions (enter exclusions as +ve values)</t>
  </si>
  <si>
    <t>Water: under / (over) performance</t>
  </si>
  <si>
    <t>Sewerage: under / (over) performance</t>
  </si>
  <si>
    <t>Totex under / (over) performance</t>
  </si>
  <si>
    <t>Water: Baseline Totex</t>
  </si>
  <si>
    <t>Sewerage: Baseline Totex</t>
  </si>
  <si>
    <t>IP.logging.Adj.TTT</t>
  </si>
  <si>
    <t>Actual.Exclusions.Water</t>
  </si>
  <si>
    <t>Logging.TTT.scopeswaps</t>
  </si>
  <si>
    <t>Logging.TTT.Land</t>
  </si>
  <si>
    <t>Water: Reward / (penalty)</t>
  </si>
  <si>
    <t>Sewerage: Reward / (penalty)</t>
  </si>
  <si>
    <t>Water: Total reward / (penalty) including additional income</t>
  </si>
  <si>
    <t>Sewerage: Total reward / (penalty) including additional income</t>
  </si>
  <si>
    <t>3.2 Totex menu reward / (penalty)</t>
  </si>
  <si>
    <t>Reward / (penalty) including additional income</t>
  </si>
  <si>
    <t>BR.IDoK.Water</t>
  </si>
  <si>
    <t>Thames expenditure that qualifies for logging up</t>
  </si>
  <si>
    <t>Sewerage: Applicable cost adjustment</t>
  </si>
  <si>
    <t>7 TTT Control - items subject to logging up at 75:25 (customer:company) cost share</t>
  </si>
  <si>
    <t>Customer cost sharing rate</t>
  </si>
  <si>
    <t>TTT control: logging up / (down) of scope swaps</t>
  </si>
  <si>
    <t>TTT control: Land - 100:0 (customer:company) cost sharing factor</t>
  </si>
  <si>
    <t>FD.Menu.Choice.Water</t>
  </si>
  <si>
    <t>FD.Menu.Choice.Sewerage</t>
  </si>
  <si>
    <t>2.1 Menu coefficient upper and lower bounds</t>
  </si>
  <si>
    <t>2.3 Final menu coefficients</t>
  </si>
  <si>
    <t>Water: Additional income (applied at FD)</t>
  </si>
  <si>
    <t>Sewerage: Additional income (applied at FD)</t>
  </si>
  <si>
    <t>Additional income applied at FDs</t>
  </si>
  <si>
    <t>Reward / (penalty) excluding additional income</t>
  </si>
  <si>
    <t>Final menu choice allowed totex</t>
  </si>
  <si>
    <t xml:space="preserve">Allowed totex reconciliation </t>
  </si>
  <si>
    <t>FD.EffInc.Coeff.Water</t>
  </si>
  <si>
    <t>FD.AllExp.Coeff.Water</t>
  </si>
  <si>
    <t>FD.AddInc.Coeff.Water</t>
  </si>
  <si>
    <t>FD.EffInc.Coeff.Sewerage</t>
  </si>
  <si>
    <t>FD.AllExp.Coeff.Sewerage</t>
  </si>
  <si>
    <t>FD.AddInc.Coeff.Sewerage</t>
  </si>
  <si>
    <t>Reprofiled reward / (penalty)</t>
  </si>
  <si>
    <t>Revenue adjustment - water</t>
  </si>
  <si>
    <t>Revenue adjustment - sewerage</t>
  </si>
  <si>
    <t>Reward / (penalty) revenue adjustment at PR19</t>
  </si>
  <si>
    <t>Reprofiled reward / (penalty) including financing costs</t>
  </si>
  <si>
    <t>1.1 Calculating menu totex</t>
  </si>
  <si>
    <t>3.1 Adjustments to actual totex</t>
  </si>
  <si>
    <t>Baseline.Totex.Water</t>
  </si>
  <si>
    <t>Baseline.Totex.Sewerage</t>
  </si>
  <si>
    <t>Totex inclusions -  Legacy depreciation</t>
  </si>
  <si>
    <t>Totex inclusions - Transition expenditure</t>
  </si>
  <si>
    <t>Actual.PDRC.Water</t>
  </si>
  <si>
    <t>Actual.PDRC.Sewerage</t>
  </si>
  <si>
    <t xml:space="preserve"> </t>
  </si>
  <si>
    <t>3.5 Totex adjustment</t>
  </si>
  <si>
    <t>Business rates IDoK</t>
  </si>
  <si>
    <t>Revenue adjustments including financing costs</t>
  </si>
  <si>
    <t>Non-menu revenue adjustment at PR19</t>
  </si>
  <si>
    <t>FD.PDRC.Water</t>
  </si>
  <si>
    <t>FD.PDRC.Sewerage</t>
  </si>
  <si>
    <t>FD pension deficit recovery costs allowance</t>
  </si>
  <si>
    <t>3.3 Non-menu revenue adjustments</t>
  </si>
  <si>
    <t>Water: Total reward / (penalty) excluding additional income</t>
  </si>
  <si>
    <t>Sewerage: Total reward / (penalty) excluding additional income</t>
  </si>
  <si>
    <t>Water: Pension deficit recovery costs</t>
  </si>
  <si>
    <t>Sewerage: Pension deficit recovery costs</t>
  </si>
  <si>
    <t>Water: FD pension deficit recovery costs allowance</t>
  </si>
  <si>
    <t>Sewerage: FD pension deficit recovery costs allowance</t>
  </si>
  <si>
    <t>Allowed expenditure:baseline (constant)</t>
  </si>
  <si>
    <t>Water: Allowed expenditure from the menu at FD</t>
  </si>
  <si>
    <t>Sewerage: Allowed expenditure from the menu at FD</t>
  </si>
  <si>
    <t>Allowed expenditure from the menu at FD</t>
  </si>
  <si>
    <t>Allowed.totex.final.menu.water</t>
  </si>
  <si>
    <t>Allowed.totex.Final.menu.sewerage</t>
  </si>
  <si>
    <t>3.4 Allowed totex reconciliation</t>
  </si>
  <si>
    <t>Water: Allowed Totex from final menu</t>
  </si>
  <si>
    <t>Sewerage: Allowed Totex from final menu</t>
  </si>
  <si>
    <t>Water: Allowed Totex from final menu inclusive of menu cost exclusions, less PDRC</t>
  </si>
  <si>
    <t>Final menu choice allowed totex inclusive of menu cost exclusions, less PDRC</t>
  </si>
  <si>
    <t>Sewerage: Allowed Totex from final menu inclusive of menu cost exclusions, less PDRC</t>
  </si>
  <si>
    <t>Water: Allowed Totex delta (Final less FD)</t>
  </si>
  <si>
    <t>Sewerage: Allowed Totex delta (Final less FD)</t>
  </si>
  <si>
    <t>N.B. Excludes PDRC and excludes any other cost exclusions</t>
  </si>
  <si>
    <t>N.B. Excludes PDRC and includes any other cost exclusions</t>
  </si>
  <si>
    <t>Additional comments column to explain calculation where appropriate</t>
  </si>
  <si>
    <t>N.B. Under / over performance takes into account menu cost exclusions except for variation in actual vs allowed PDRC</t>
  </si>
  <si>
    <t>2.2 FD allowed totex inclusive of menu cost exclusions, less PDRC allowance</t>
  </si>
  <si>
    <t>FD allowed totex inclusive of menu cost exclusions, less PDRC allowance</t>
  </si>
  <si>
    <t>Water: FD allowed totex inclusive of menu cost exclusions, less PDRC allowance</t>
  </si>
  <si>
    <t>Sewerage: FD allowed totex inclusive of menu cost exclusions, less PDRC allowance</t>
  </si>
  <si>
    <t>Water: Costs excluded from the menu at FD, less PDRC allowance</t>
  </si>
  <si>
    <t>Sewerage: Costs excluded from the menu at FD, less PDRC allowance</t>
  </si>
  <si>
    <t>Costs excluded from the menu at FD, less PDRC allowance</t>
  </si>
  <si>
    <t>Water: Implied menu choice</t>
  </si>
  <si>
    <t>Sewerage: Implied menu choice</t>
  </si>
  <si>
    <t>Sewerage: Final menu choice</t>
  </si>
  <si>
    <t>Water: Final menu choice</t>
  </si>
  <si>
    <t>2.2 Implied menu coefficients</t>
  </si>
  <si>
    <t>Water: business rate IDoK</t>
  </si>
  <si>
    <t>Water: Menu Totex to Baseline Totex ratio</t>
  </si>
  <si>
    <t>Water: Menu Totex: menu level</t>
  </si>
  <si>
    <t>Sewerage: Menu Totex to Baseline Totex ratio</t>
  </si>
  <si>
    <t>Sewerage: Menu Totex: menu level</t>
  </si>
  <si>
    <t>Water: Non-menu revenue adjustment</t>
  </si>
  <si>
    <t>No</t>
  </si>
  <si>
    <t>8 TTT Control - FD costs excluded from menu (that is, land costs under 100:0 sharing)</t>
  </si>
  <si>
    <t>TTT FD costs excluded from menu (that is, land costs under 100:0 sharing)</t>
  </si>
  <si>
    <t>3.6 TTT land costs under 100:0 sharing adjustment</t>
  </si>
  <si>
    <t>TTT land costs adjustment</t>
  </si>
  <si>
    <t>Sewerage: TTT land adjustment</t>
  </si>
  <si>
    <t>TTT land costs adjustment including financing costs</t>
  </si>
  <si>
    <t>Sewerage: Future value of ex post TTT land adjustment of prior year annual adjustments</t>
  </si>
  <si>
    <t>TTT land costs adjustment at PR19</t>
  </si>
  <si>
    <t>Total TTT land adjustment - sewerage</t>
  </si>
  <si>
    <t>WS15 - PR14 wholesale total expenditure outperformance sharing for the water service</t>
  </si>
  <si>
    <t>Data validation</t>
  </si>
  <si>
    <t>Line description</t>
  </si>
  <si>
    <t>Item reference</t>
  </si>
  <si>
    <t>Units</t>
  </si>
  <si>
    <t>DPs</t>
  </si>
  <si>
    <t>Price base</t>
  </si>
  <si>
    <t>2015-20</t>
  </si>
  <si>
    <t>Calculation, copy or download rule</t>
  </si>
  <si>
    <t>Validation description</t>
  </si>
  <si>
    <t>Completion</t>
  </si>
  <si>
    <t>Completion checks</t>
  </si>
  <si>
    <t>Please complete all cells in row</t>
  </si>
  <si>
    <t>A</t>
  </si>
  <si>
    <t>Company details</t>
  </si>
  <si>
    <t>BF200</t>
  </si>
  <si>
    <t>Pre-populate cell. Key: 1=WoC, 2=WaSC</t>
  </si>
  <si>
    <t>WS15001</t>
  </si>
  <si>
    <t>text</t>
  </si>
  <si>
    <t>FD14 data pre-populated cell</t>
  </si>
  <si>
    <t>Yes or No</t>
  </si>
  <si>
    <t>WS15003</t>
  </si>
  <si>
    <t>B</t>
  </si>
  <si>
    <t>Menu choices</t>
  </si>
  <si>
    <t>C00729_W004</t>
  </si>
  <si>
    <t>`</t>
  </si>
  <si>
    <t>C00558</t>
  </si>
  <si>
    <t>£m</t>
  </si>
  <si>
    <t>2012-13 FYA (RPI)</t>
  </si>
  <si>
    <t>FD14 data pre-populated cells</t>
  </si>
  <si>
    <t>WS15006</t>
  </si>
  <si>
    <t>nr</t>
  </si>
  <si>
    <t>-</t>
  </si>
  <si>
    <t>C</t>
  </si>
  <si>
    <t>TOTEX</t>
  </si>
  <si>
    <t>C00007_W011</t>
  </si>
  <si>
    <t>C00772_A001</t>
  </si>
  <si>
    <t>W3026MTIN</t>
  </si>
  <si>
    <t>Outturn (nominal)</t>
  </si>
  <si>
    <t>APR data pre-populated</t>
  </si>
  <si>
    <t>D</t>
  </si>
  <si>
    <t>Adjustments to TOTEX</t>
  </si>
  <si>
    <t>BM323TASIN</t>
  </si>
  <si>
    <t>BM333TASIN</t>
  </si>
  <si>
    <t>CRW003</t>
  </si>
  <si>
    <t>CR00561TOT</t>
  </si>
  <si>
    <t>WS15014</t>
  </si>
  <si>
    <t>BP767NTIN</t>
  </si>
  <si>
    <t>Final 2010-15 reconciliation data pre-populated</t>
  </si>
  <si>
    <t>E</t>
  </si>
  <si>
    <t>PAYG</t>
  </si>
  <si>
    <t>C00766_A001</t>
  </si>
  <si>
    <t>FD14 PAYG ratio. Pre-populate cells</t>
  </si>
  <si>
    <t>F</t>
  </si>
  <si>
    <t>WS15017</t>
  </si>
  <si>
    <t>WS15018</t>
  </si>
  <si>
    <t>PR14 reconciliation rulebook specified value. Generic</t>
  </si>
  <si>
    <t>WS15019</t>
  </si>
  <si>
    <t>WS15020</t>
  </si>
  <si>
    <t>WS15021</t>
  </si>
  <si>
    <t>Calculated. Line 20 inflated from 2012-13 FYA RPI prices to year FYA RPI prices</t>
  </si>
  <si>
    <t>WS15022</t>
  </si>
  <si>
    <t>WS15023</t>
  </si>
  <si>
    <t>G</t>
  </si>
  <si>
    <t>Water: revenue adjustment from totex menu model</t>
  </si>
  <si>
    <t>WS15024</t>
  </si>
  <si>
    <t>Output item from totex menu model</t>
  </si>
  <si>
    <t>Water: RCV adjustment from totex menu model</t>
  </si>
  <si>
    <t>WS15025</t>
  </si>
  <si>
    <t>Water: Totex menu revenue adjustment at 2017-18 FYA CPIH deflated price base</t>
  </si>
  <si>
    <t>WS15026</t>
  </si>
  <si>
    <t>2017-18 FYA (CPIH deflated)</t>
  </si>
  <si>
    <t>Output item from revenue adjustments model.</t>
  </si>
  <si>
    <t>Water: Totex menu RCV adjustment at 2017-18 FYA CPIH deflated price base</t>
  </si>
  <si>
    <t>WS15027</t>
  </si>
  <si>
    <t>Output item from RCV adjustments model.</t>
  </si>
  <si>
    <t>KEY</t>
  </si>
  <si>
    <t>Input</t>
  </si>
  <si>
    <t>Copy</t>
  </si>
  <si>
    <t>Calculation</t>
  </si>
  <si>
    <t>Pre populated</t>
  </si>
  <si>
    <t>WS15 guidance and line definitions</t>
  </si>
  <si>
    <t>This table contains the water service inputs used for populating the totex menu model and the total reward / (penalty) arising as calculated by the totex menu model. The totex menu model calculates in 2012-13 prices and the adjustments are converted to 2017-18 prices in the revenue adjustments model and the RCV adjustments model.
We expect companies to publish their populated totex menu models with associated explanation with the regulatory accounts reporting in July 2018.</t>
  </si>
  <si>
    <t>Line</t>
  </si>
  <si>
    <t>Definition</t>
  </si>
  <si>
    <t>Block A</t>
  </si>
  <si>
    <t>Company type is either WaSC or WoC.</t>
  </si>
  <si>
    <t>Enhanced or Non-enhanced status in PR14.</t>
  </si>
  <si>
    <t>Financing rate. The PR14 final determination weighted average cost of capital.</t>
  </si>
  <si>
    <t>Block B</t>
  </si>
  <si>
    <t>The implied menu choice number for water from PR14 final determination company specific appendix.</t>
  </si>
  <si>
    <t>The final determinations pension deficit recovery costs allowance for water from PR14 final determination – company specific appendix.</t>
  </si>
  <si>
    <t>The submitted final menu choice for water from Menu choice confirmation letter 16th January 2015.</t>
  </si>
  <si>
    <t>Block C</t>
  </si>
  <si>
    <t>Ofwat’s view of the menu cost baseline at final determinations from PR14 populated final determination menu model.</t>
  </si>
  <si>
    <t>The allowed expenditure in final determinations for input to PAYG from PR14 populated final determination menu model.</t>
  </si>
  <si>
    <t>Reported actual totex for water from annual regulatory reporting.</t>
  </si>
  <si>
    <t>Block D</t>
  </si>
  <si>
    <t>10-14</t>
  </si>
  <si>
    <t>Totex exclusions. Actual totex line items to be excluded in menu totex: third party costs, pension deficit recovery costs, other cash items, disallowables as set out in the PR14 reconciliation rulebook guidance.</t>
  </si>
  <si>
    <t>15</t>
  </si>
  <si>
    <t>Totex inclusions – Transition expenditure in 2014-15 (confirmed in final 2010-15 reconciliation decision document).</t>
  </si>
  <si>
    <t>Block E</t>
  </si>
  <si>
    <t>16</t>
  </si>
  <si>
    <t>The profile of PAYG ratio allowed in final determinations from PR14 final determination – company specific appendix.</t>
  </si>
  <si>
    <t>Block F</t>
  </si>
  <si>
    <t>17-23</t>
  </si>
  <si>
    <t>Business rates IDoK. Mechanism to account for the notified item on business rates. Only activated if after successful IDoK. See Annex of company FD letters and section 5.1 of this report for further details.</t>
  </si>
  <si>
    <t>Block G</t>
  </si>
  <si>
    <t>24</t>
  </si>
  <si>
    <t>Output item from totex menu model as appears on the Totex menu adjustments sheet.</t>
  </si>
  <si>
    <t>25</t>
  </si>
  <si>
    <t>26</t>
  </si>
  <si>
    <t>Output item from revenue adjustments model. Totex menu revenue adjustment - Water network at 2017-18 FYA CPIH deflated price base. The value entered is prior to profiling.</t>
  </si>
  <si>
    <t>27</t>
  </si>
  <si>
    <t>Output item from RCV adjustments model. Water: Totex menu RCV adjustment at 2017-18 FYA CPIH deflated price base.</t>
  </si>
  <si>
    <t>9</t>
  </si>
  <si>
    <t>WWS15 - PR14 wholesale total expenditure outperformance sharing for the wastewater service</t>
  </si>
  <si>
    <t>WWS15001</t>
  </si>
  <si>
    <t>WWS15003</t>
  </si>
  <si>
    <t>C00728_S004</t>
  </si>
  <si>
    <t>C00559</t>
  </si>
  <si>
    <t>WWS15006</t>
  </si>
  <si>
    <t>C00008_S011</t>
  </si>
  <si>
    <t>C00768_A001</t>
  </si>
  <si>
    <t>S3040MTIN</t>
  </si>
  <si>
    <t>ADJUSTMENTS TO TOTEX</t>
  </si>
  <si>
    <t>BM823TASIN</t>
  </si>
  <si>
    <t>BM833TASIN</t>
  </si>
  <si>
    <t>CRS003</t>
  </si>
  <si>
    <t>CR00562TOT</t>
  </si>
  <si>
    <t>WWS15014</t>
  </si>
  <si>
    <t>WWS15015</t>
  </si>
  <si>
    <t>TTT control: Land - 100:0 (customer: company) cost sharing factor</t>
  </si>
  <si>
    <t>WWS15016</t>
  </si>
  <si>
    <t>BP867NTIN</t>
  </si>
  <si>
    <t>C00770_A001</t>
  </si>
  <si>
    <t>Business rates IDoK - Not applicable to wastewater service</t>
  </si>
  <si>
    <t>Wastewater: revenue adjustment from totex menu model</t>
  </si>
  <si>
    <t>WWS15019</t>
  </si>
  <si>
    <t>Wastewater: RCV adjustment from totex menu model</t>
  </si>
  <si>
    <t>WWS15020</t>
  </si>
  <si>
    <t>Wastewater: Totex menu revenue adjustment at 2017-18 FYA CPIH deflated price base</t>
  </si>
  <si>
    <t>WWS15021</t>
  </si>
  <si>
    <t>Wastewater: Totex menu RCV adjustment at 2017-18 FYA CPIH deflated price base</t>
  </si>
  <si>
    <t>WWS15022</t>
  </si>
  <si>
    <t>WWS15 guidance and line definitions</t>
  </si>
  <si>
    <t>This table contains the wastewater service inputs used for populating the totex menu model and the total reward / (penalty) arising as calculated by the totex menu model. The totex menu model calculates in 2012-13 prices and the adjustments are converted to 2017-18 prices in the revenue adjustments model and the RCV adjustments model.
We expect companies to publish their populated totex menu models with associated explanation with the regulatory accounts reporting in July 2018.</t>
  </si>
  <si>
    <t>1</t>
  </si>
  <si>
    <t>2</t>
  </si>
  <si>
    <t>3</t>
  </si>
  <si>
    <t>4</t>
  </si>
  <si>
    <t>5</t>
  </si>
  <si>
    <t>6</t>
  </si>
  <si>
    <t>7</t>
  </si>
  <si>
    <t>8</t>
  </si>
  <si>
    <t>TTT Control: logging up / (down) of scope swaps. Costs associated with the reallocation of scope from the Infrastructure Provider to Thames Water that are subject to the logging up process.</t>
  </si>
  <si>
    <t>TTT control: Land - 100:0 (customer: company) cost sharing factor. TTT control land costs are not subject to the standard menu incentives and have a customer sharing rate of 100:0 to ensure customers benefit from future land disposals.</t>
  </si>
  <si>
    <t>17</t>
  </si>
  <si>
    <t>18</t>
  </si>
  <si>
    <t>19</t>
  </si>
  <si>
    <t>20</t>
  </si>
  <si>
    <t>21</t>
  </si>
  <si>
    <t>Output item from revenue adjustments model. Totex menu revenue adjustment - Wastewater network at 2017-18 FYA CPIH deflated price base. The value entered is prior to profiling.</t>
  </si>
  <si>
    <t>22</t>
  </si>
  <si>
    <t>Output item from RCV adjustments model. Wastewater: Totex menu RCV adjustment at 2017-18 FYA CPIH deflated price base.</t>
  </si>
  <si>
    <t>Yorkshire Water</t>
  </si>
  <si>
    <t>YKY</t>
  </si>
  <si>
    <t>WaSC</t>
  </si>
  <si>
    <t>App23 - Inflation measures</t>
  </si>
  <si>
    <t>2025-26</t>
  </si>
  <si>
    <t>2026-27</t>
  </si>
  <si>
    <t>2027-28</t>
  </si>
  <si>
    <t>2028-29</t>
  </si>
  <si>
    <t>2029-30</t>
  </si>
  <si>
    <t>Validation</t>
  </si>
  <si>
    <t>Validation flags</t>
  </si>
  <si>
    <t>Retail price index</t>
  </si>
  <si>
    <t>Values required for all months in all years</t>
  </si>
  <si>
    <t>RPI: Months of actual data for Financial Year</t>
  </si>
  <si>
    <t>PB00000</t>
  </si>
  <si>
    <t>Counts the number of entries in lines 2 to 13.</t>
  </si>
  <si>
    <t>Must equal 12.</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</si>
  <si>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</si>
  <si>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</si>
  <si>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</si>
  <si>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</si>
  <si>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</si>
  <si>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</si>
  <si>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</si>
  <si>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</si>
  <si>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</si>
  <si>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</si>
  <si>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</si>
  <si>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</si>
  <si>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Retail Price Index for October</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</si>
  <si>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</si>
  <si>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</si>
  <si>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</si>
  <si>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</si>
  <si>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</si>
  <si>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</si>
  <si>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</si>
  <si>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</si>
  <si>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</si>
  <si>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</si>
  <si>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</si>
  <si>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</si>
  <si>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</si>
  <si>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</si>
  <si>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</si>
  <si>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</si>
  <si>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</si>
  <si>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</si>
  <si>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</si>
  <si>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</si>
  <si>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</si>
  <si>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</si>
  <si>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</si>
  <si>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</si>
  <si>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</si>
  <si>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</si>
  <si>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</si>
  <si>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</si>
  <si>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</si>
  <si>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</si>
  <si>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</si>
  <si>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</si>
  <si>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</si>
  <si>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</si>
  <si>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</si>
  <si>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</si>
  <si>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</si>
  <si>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</si>
  <si>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</si>
  <si>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Indexation rate for index linked debt percentage increase</t>
  </si>
  <si>
    <t>A9001</t>
  </si>
  <si>
    <t>Financial year average indices</t>
  </si>
  <si>
    <t>RPI: Financial year average indices</t>
  </si>
  <si>
    <t>PB00113BP</t>
  </si>
  <si>
    <t>Average of lines 2 to 13.</t>
  </si>
  <si>
    <t>CPIH: Financial year average indices</t>
  </si>
  <si>
    <t>PB00200</t>
  </si>
  <si>
    <t>Average of lines 15 to 26.</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</si>
  <si>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</si>
  <si>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</si>
  <si>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</si>
  <si>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</si>
  <si>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</si>
  <si>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</si>
  <si>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</si>
  <si>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</si>
  <si>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</si>
  <si>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</si>
  <si>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</si>
  <si>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</si>
  <si>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</si>
  <si>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</si>
  <si>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</si>
  <si>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</si>
  <si>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</si>
  <si>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</si>
  <si>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</si>
  <si>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</si>
  <si>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</si>
  <si>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</si>
  <si>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Long term inflation rates</t>
  </si>
  <si>
    <t>Long term RPI inflation rate</t>
  </si>
  <si>
    <t>APP23008</t>
  </si>
  <si>
    <t>Long term CPIH inflation rate</t>
  </si>
  <si>
    <t>APP23009</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</si>
  <si>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</si>
  <si>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</si>
  <si>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</si>
  <si>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</si>
  <si>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</si>
  <si>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</si>
  <si>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The percentage uplift of index-linked debt by indexation. The financial model works on year average prices, so a year average inflation rate for index linked debt is more appropriate.</t>
  </si>
  <si>
    <t>28-29</t>
  </si>
  <si>
    <t>The financial year average indices calculated by taking an average over 12 months from April to March.</t>
  </si>
  <si>
    <t>30-35</t>
  </si>
  <si>
    <t>The year on year % change in the indices.</t>
  </si>
  <si>
    <t>The annual % change in RPI average minus the annual change in CPI(H) average.</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</si>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</sst>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4" formatCode="_-&quot;£&quot;* #,##0.00_-;\-&quot;£&quot;* #,##0.00_-;_-&quot;£&quot;* &quot;-&quot;??_-;_-@_-"/>
    <numFmt numFmtId="43" formatCode="_-* #,##0.00_-;\-* #,##0.00_-;_-* &quot;-&quot;??_-;_-@_-"/>
    <numFmt numFmtId="164" formatCode="_(* #,##0.00_);_(* \(#,##0.00\);_(* &quot;-&quot;??_);_(@_)"/>
    <numFmt numFmtId="165" formatCode="_(* #,##0.000_);_(* \(#,##0.000\);_(* &quot;-&quot;_);_(@_)"/>
    <numFmt numFmtId="166" formatCode="#,##0_);\(#,##0\);\-_)"/>
    <numFmt numFmtId="167" formatCode="0.000"/>
    <numFmt numFmtId="168" formatCode="0.0"/>
    <numFmt numFmtId="169" formatCode="_-* #,##0.000_-;\-* #,##0.000_-;_-* &quot;-&quot;??_-;_-@_-"/>
    <numFmt numFmtId="170" formatCode="0%_);\(0%\);\-\%_)"/>
    <numFmt numFmtId="171" formatCode="#,##0.0"/>
    <numFmt numFmtId="172" formatCode="0.0%_);\(0.0%\);\-\%_)"/>
    <numFmt numFmtId="173" formatCode="#,##0.00_);\(#,##0.00\);\-_)"/>
    <numFmt numFmtId="174" formatCode="0.0000"/>
    <numFmt numFmtId="175" formatCode="0.000%_);\(0.000%\);\-\%_)"/>
    <numFmt numFmtId="176" formatCode="#0_);\(#0\);\-_)"/>
    <numFmt numFmtId="177" formatCode="#,##0.0_);\(#,##0.0\);\-_)"/>
    <numFmt numFmtId="178" formatCode="0.00%_);\(0.00%\);\-\%_)"/>
    <numFmt numFmtId="179" formatCode="#,##0.000_);\(#,##0.000\);\-_)"/>
    <numFmt numFmtId="180" formatCode="#,##0%_);\(#,##0%\);\-_)"/>
    <numFmt numFmtId="181" formatCode="#,##0_);\(#,##0\);&quot;-  &quot;;&quot; &quot;@&quot; &quot;"/>
    <numFmt numFmtId="182" formatCode="0.00%_);\-0.00%_);&quot;-  &quot;;&quot; &quot;@&quot; &quot;"/>
    <numFmt numFmtId="183" formatCode="dd\ mmm\ yyyy_);\(###0\);&quot;-  &quot;;&quot; &quot;@&quot; &quot;"/>
    <numFmt numFmtId="184" formatCode="dd\ mmm\ yy_);\(###0\);&quot;-  &quot;;&quot; &quot;@&quot; &quot;"/>
    <numFmt numFmtId="185" formatCode="#,##0.0000_);\(#,##0.0000\);&quot;-  &quot;;&quot; &quot;@&quot; &quot;"/>
    <numFmt numFmtId="186" formatCode="&quot;£&quot;#,##0.00"/>
    <numFmt numFmtId="187" formatCode="#,##0.0_ ;[Red]\-#,##0.0\ "/>
    <numFmt numFmtId="188" formatCode="#,##0_ ;[Red]\-#,##0\ "/>
    <numFmt numFmtId="189" formatCode="###0_);\(###0\);&quot;-  &quot;;&quot; &quot;@&quot; &quot;"/>
    <numFmt numFmtId="190" formatCode="yyyy"/>
    <numFmt numFmtId="191" formatCode="#,##0.0000\ \ \ ;\(#,##0.0000\)\ \ ;\-??"/>
    <numFmt numFmtId="192" formatCode="_-* #,##0.00\ _F_-;\-* #,##0.00\ _F_-;_-* &quot;-&quot;??\ _F_-;_-@_-"/>
    <numFmt numFmtId="193" formatCode="_-* #,##0.00\ &quot;F&quot;_-;\-* #,##0.00\ &quot;F&quot;_-;_-* &quot;-&quot;??\ &quot;F&quot;_-;_-@_-"/>
    <numFmt numFmtId="194" formatCode="#,##0.0\ \ \ ;\(#,##0.0\)\ \ ;\-??"/>
    <numFmt numFmtId="195" formatCode="#,##0.0_);[Red]\(#,##0.0\);\ &quot; &quot;\ &quot; &quot;\ "/>
    <numFmt numFmtId="196" formatCode="#,##0.00%"/>
    <numFmt numFmtId="197" formatCode="#,##0.00\x;\-#,##0.00\x"/>
  </numFmts>
  <fonts count="169">
    <font>
      <sz val="11"/>
      <color theme="1"/>
      <name val="Calibri"/>
      <family val="2"/>
      <scheme val="minor"/>
    </font>
    <font>
      <sz val="11"/>
      <color theme="1"/>
      <name val="Arial"/>
      <family val="2"/>
    </font>
    <font>
      <sz val="11"/>
      <color theme="1"/>
      <name val="Calibri"/>
      <family val="2"/>
      <scheme val="minor"/>
    </font>
    <font>
      <sz val="10"/>
      <name val="Arial"/>
      <family val="2"/>
    </font>
    <font>
      <b/>
      <sz val="26"/>
      <color indexed="9"/>
      <name val="Arial"/>
      <family val="2"/>
    </font>
    <font>
      <b/>
      <sz val="11"/>
      <color rgb="FFA32020"/>
      <name val="Arial"/>
      <family val="2"/>
    </font>
    <font>
      <b/>
      <sz val="14"/>
      <name val="Arial"/>
      <family val="2"/>
    </font>
    <font>
      <b/>
      <sz val="10"/>
      <name val="Arial"/>
      <family val="2"/>
    </font>
    <font>
      <sz val="10"/>
      <color theme="1"/>
      <name val="Calibri"/>
      <family val="2"/>
      <scheme val="minor"/>
    </font>
    <font>
      <sz val="10"/>
      <color theme="1"/>
      <name val="Arial"/>
      <family val="2"/>
    </font>
    <font>
      <b/>
      <sz val="10"/>
      <color theme="0"/>
      <name val="Arial"/>
      <family val="2"/>
    </font>
    <font>
      <sz val="8"/>
      <name val="Arial"/>
      <family val="2"/>
    </font>
    <font>
      <sz val="10"/>
      <color theme="4"/>
      <name val="Arial"/>
      <family val="2"/>
    </font>
    <font>
      <sz val="11"/>
      <name val="Arial"/>
      <family val="2"/>
    </font>
    <font>
      <b/>
      <sz val="11"/>
      <name val="Arial"/>
      <family val="2"/>
    </font>
    <font>
      <sz val="9"/>
      <name val="Arial"/>
      <family val="2"/>
    </font>
    <font>
      <i/>
      <sz val="10"/>
      <name val="Arial"/>
      <family val="2"/>
    </font>
    <font>
      <sz val="10"/>
      <color rgb="FF00B050"/>
      <name val="Arial"/>
      <family val="2"/>
    </font>
    <font>
      <i/>
      <sz val="10"/>
      <color theme="0" tint="-0.499984740745262"/>
      <name val="Arial"/>
      <family val="2"/>
    </font>
    <font>
      <b/>
      <sz val="8"/>
      <name val="Arial"/>
      <family val="2"/>
    </font>
    <font>
      <b/>
      <sz val="10"/>
      <color theme="4"/>
      <name val="Arial"/>
      <family val="2"/>
    </font>
    <font>
      <b/>
      <sz val="10"/>
      <color indexed="9"/>
      <name val="Arial"/>
      <family val="2"/>
    </font>
    <font>
      <b/>
      <sz val="10"/>
      <color theme="0" tint="-0.499984740745262"/>
      <name val="Arial"/>
      <family val="2"/>
    </font>
    <font>
      <sz val="10"/>
      <color theme="0" tint="-0.499984740745262"/>
      <name val="Arial"/>
      <family val="2"/>
    </font>
    <font>
      <sz val="10"/>
      <color indexed="9"/>
      <name val="Arial"/>
      <family val="2"/>
    </font>
    <font>
      <sz val="14"/>
      <name val="Arial"/>
      <family val="2"/>
    </font>
    <font>
      <sz val="14"/>
      <color indexed="9"/>
      <name val="Arial"/>
      <family val="2"/>
    </font>
    <font>
      <b/>
      <sz val="10"/>
      <color indexed="18"/>
      <name val="Arial"/>
      <family val="2"/>
    </font>
    <font>
      <sz val="8"/>
      <color theme="4"/>
      <name val="Arial"/>
      <family val="2"/>
    </font>
    <font>
      <b/>
      <sz val="10"/>
      <color theme="1"/>
      <name val="Arial"/>
      <family val="2"/>
    </font>
    <font>
      <b/>
      <sz val="20"/>
      <color indexed="9"/>
      <name val="Arial"/>
      <family val="2"/>
    </font>
    <font>
      <sz val="10"/>
      <color indexed="62"/>
      <name val="Arial"/>
      <family val="2"/>
    </font>
    <font>
      <b/>
      <i/>
      <sz val="10"/>
      <color indexed="9"/>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sz val="11"/>
      <color theme="1"/>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b/>
      <sz val="10"/>
      <color rgb="FFFF0000"/>
      <name val="Arial"/>
      <family val="2"/>
    </font>
    <font>
      <b/>
      <sz val="11"/>
      <color rgb="FFFF0000"/>
      <name val="Arial"/>
      <family val="2"/>
    </font>
    <font>
      <sz val="10"/>
      <color theme="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alibri"/>
      <family val="2"/>
      <scheme val="minor"/>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FA7D00"/>
      <name val="Arial"/>
      <family val="2"/>
    </font>
    <font>
      <sz val="11"/>
      <color rgb="FFFF0000"/>
      <name val="Arial"/>
      <family val="2"/>
    </font>
    <font>
      <i/>
      <sz val="11"/>
      <color rgb="FF7F7F7F"/>
      <name val="Arial"/>
      <family val="2"/>
    </font>
    <font>
      <sz val="11"/>
      <color theme="0"/>
      <name val="Arial"/>
      <family val="2"/>
    </font>
    <font>
      <sz val="15"/>
      <color theme="0"/>
      <name val="Franklin Gothic Demi"/>
      <family val="2"/>
    </font>
    <font>
      <sz val="11"/>
      <color theme="0"/>
      <name val="Franklin Gothic Demi"/>
      <family val="2"/>
    </font>
    <font>
      <sz val="10"/>
      <color theme="6" tint="-0.249977111117893"/>
      <name val="Arial"/>
      <family val="2"/>
    </font>
    <font>
      <sz val="10"/>
      <color rgb="FF0078C9"/>
      <name val="Franklin Gothic Demi"/>
      <family val="2"/>
    </font>
    <font>
      <sz val="9"/>
      <color theme="1"/>
      <name val="Arial"/>
      <family val="2"/>
    </font>
    <font>
      <sz val="8"/>
      <color theme="1"/>
      <name val="Arial"/>
      <family val="2"/>
    </font>
    <font>
      <b/>
      <sz val="9"/>
      <name val="Arial"/>
      <family val="2"/>
    </font>
    <font>
      <b/>
      <sz val="9"/>
      <color rgb="FFFF0000"/>
      <name val="Arial"/>
      <family val="2"/>
    </font>
    <font>
      <sz val="10"/>
      <name val="Franklin Gothic Demi"/>
      <family val="2"/>
    </font>
    <font>
      <sz val="10"/>
      <color theme="1"/>
      <name val="Gill Sans MT"/>
      <family val="2"/>
    </font>
    <font>
      <sz val="11"/>
      <color rgb="FF0078C9"/>
      <name val="Franklin Gothic Demi"/>
      <family val="2"/>
    </font>
    <font>
      <sz val="10"/>
      <color rgb="FF0078C9"/>
      <name val="Arial"/>
      <family val="2"/>
    </font>
    <font>
      <sz val="11"/>
      <color indexed="8"/>
      <name val="Arial"/>
      <family val="2"/>
    </font>
    <font>
      <sz val="11"/>
      <color theme="1"/>
      <name val="Verdana"/>
      <family val="2"/>
    </font>
    <font>
      <sz val="11"/>
      <color indexed="8"/>
      <name val="Verdana"/>
      <family val="2"/>
    </font>
    <font>
      <b/>
      <sz val="10"/>
      <name val="Tahoma"/>
      <family val="2"/>
    </font>
    <font>
      <sz val="12"/>
      <name val="Arial MT"/>
    </font>
    <font>
      <sz val="10"/>
      <color theme="1"/>
      <name val="Franklin Gothic Demi"/>
      <family val="2"/>
    </font>
    <font>
      <sz val="10"/>
      <color theme="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5"/>
      <color theme="1"/>
      <name val="Arial"/>
      <family val="2"/>
    </font>
    <font>
      <sz val="10"/>
      <color theme="1"/>
      <name val="Calibri"/>
      <family val="2"/>
    </font>
    <font>
      <sz val="11"/>
      <color theme="0"/>
      <name val="Calibri"/>
      <family val="2"/>
      <scheme val="minor"/>
    </font>
    <font>
      <sz val="11"/>
      <color indexed="37"/>
      <name val="Calibri"/>
      <family val="2"/>
    </font>
    <font>
      <sz val="10"/>
      <color indexed="20"/>
      <name val="Arial"/>
      <family val="2"/>
    </font>
    <font>
      <sz val="11"/>
      <color rgb="FF9C0006"/>
      <name val="Calibri"/>
      <family val="2"/>
      <scheme val="minor"/>
    </font>
    <font>
      <sz val="11"/>
      <color indexed="36"/>
      <name val="Calibri"/>
      <family val="2"/>
      <scheme val="minor"/>
    </font>
    <font>
      <sz val="11"/>
      <color indexed="36"/>
      <name val="Calibri"/>
      <family val="2"/>
    </font>
    <font>
      <b/>
      <sz val="11"/>
      <color indexed="17"/>
      <name val="Calibri"/>
      <family val="2"/>
    </font>
    <font>
      <b/>
      <sz val="11"/>
      <color rgb="FFFA7D00"/>
      <name val="Calibri"/>
      <family val="2"/>
      <scheme val="minor"/>
    </font>
    <font>
      <b/>
      <sz val="11"/>
      <color indexed="17"/>
      <name val="Calibri"/>
      <family val="2"/>
      <scheme val="minor"/>
    </font>
    <font>
      <b/>
      <sz val="11"/>
      <color theme="0"/>
      <name val="Calibri"/>
      <family val="2"/>
      <scheme val="minor"/>
    </font>
    <font>
      <i/>
      <sz val="11"/>
      <color theme="1"/>
      <name val="Calibri"/>
      <family val="2"/>
      <scheme val="minor"/>
    </font>
    <font>
      <sz val="10"/>
      <color indexed="8"/>
      <name val="Arial"/>
      <family val="2"/>
      <charset val="1"/>
    </font>
    <font>
      <i/>
      <sz val="11"/>
      <color indexed="18"/>
      <name val="Calibri"/>
      <family val="2"/>
      <scheme val="minor"/>
    </font>
    <font>
      <i/>
      <sz val="11"/>
      <color indexed="18"/>
      <name val="Calibri"/>
      <family val="2"/>
    </font>
    <font>
      <i/>
      <sz val="10"/>
      <color indexed="23"/>
      <name val="Arial"/>
      <family val="2"/>
    </font>
    <font>
      <i/>
      <sz val="10"/>
      <color rgb="FF7F7F7F"/>
      <name val="Calibri"/>
      <family val="2"/>
    </font>
    <font>
      <sz val="11"/>
      <color rgb="FF006100"/>
      <name val="Calibri"/>
      <family val="2"/>
      <scheme val="minor"/>
    </font>
    <font>
      <sz val="10"/>
      <color indexed="17"/>
      <name val="Arial"/>
      <family val="2"/>
    </font>
    <font>
      <sz val="11"/>
      <color indexed="21"/>
      <name val="Calibri"/>
      <family val="2"/>
      <scheme val="minor"/>
    </font>
    <font>
      <sz val="11"/>
      <color indexed="21"/>
      <name val="Calibri"/>
      <family val="2"/>
    </font>
    <font>
      <b/>
      <sz val="15"/>
      <color theme="3"/>
      <name val="Calibri"/>
      <family val="2"/>
      <scheme val="minor"/>
    </font>
    <font>
      <b/>
      <sz val="14"/>
      <name val="Times New Roman"/>
      <family val="1"/>
    </font>
    <font>
      <b/>
      <sz val="15"/>
      <color indexed="62"/>
      <name val="Calibri"/>
      <family val="2"/>
      <scheme val="minor"/>
    </font>
    <font>
      <b/>
      <sz val="13"/>
      <color theme="3"/>
      <name val="Calibri"/>
      <family val="2"/>
      <scheme val="minor"/>
    </font>
    <font>
      <b/>
      <sz val="12"/>
      <name val="Times New Roman"/>
      <family val="1"/>
    </font>
    <font>
      <b/>
      <sz val="13"/>
      <color indexed="62"/>
      <name val="Calibri"/>
      <family val="2"/>
      <scheme val="minor"/>
    </font>
    <font>
      <b/>
      <sz val="11"/>
      <color theme="3"/>
      <name val="Calibri"/>
      <family val="2"/>
      <scheme val="minor"/>
    </font>
    <font>
      <b/>
      <sz val="11"/>
      <color indexed="56"/>
      <name val="Arial"/>
      <family val="2"/>
    </font>
    <font>
      <b/>
      <sz val="11"/>
      <color indexed="62"/>
      <name val="Calibri"/>
      <family val="2"/>
      <scheme val="minor"/>
    </font>
    <font>
      <u/>
      <sz val="11"/>
      <color theme="10"/>
      <name val="Arial"/>
      <family val="2"/>
    </font>
    <font>
      <sz val="11"/>
      <color indexed="48"/>
      <name val="Calibri"/>
      <family val="2"/>
    </font>
    <font>
      <sz val="11"/>
      <color rgb="FF3F3F76"/>
      <name val="Calibri"/>
      <family val="2"/>
      <scheme val="minor"/>
    </font>
    <font>
      <sz val="11"/>
      <color rgb="FFFA7D00"/>
      <name val="Calibri"/>
      <family val="2"/>
      <scheme val="minor"/>
    </font>
    <font>
      <sz val="10"/>
      <color indexed="52"/>
      <name val="Arial"/>
      <family val="2"/>
    </font>
    <font>
      <sz val="11"/>
      <color indexed="17"/>
      <name val="Calibri"/>
      <family val="2"/>
      <scheme val="minor"/>
    </font>
    <font>
      <sz val="11"/>
      <color rgb="FF9C6500"/>
      <name val="Calibri"/>
      <family val="2"/>
      <scheme val="minor"/>
    </font>
    <font>
      <sz val="11"/>
      <color indexed="37"/>
      <name val="Calibri"/>
      <family val="2"/>
      <scheme val="minor"/>
    </font>
    <font>
      <sz val="11"/>
      <color theme="1"/>
      <name val="Calibri"/>
      <family val="2"/>
    </font>
    <font>
      <sz val="9"/>
      <name val="Microsoft Sans Serif"/>
      <family val="2"/>
    </font>
    <font>
      <sz val="10"/>
      <color rgb="FF000000"/>
      <name val="Arial"/>
      <family val="2"/>
    </font>
    <font>
      <sz val="11"/>
      <name val="Calibri"/>
      <family val="2"/>
    </font>
    <font>
      <sz val="11"/>
      <color rgb="FF000000"/>
      <name val="Calibri"/>
      <family val="2"/>
    </font>
    <font>
      <b/>
      <sz val="11"/>
      <color rgb="FF3F3F3F"/>
      <name val="Calibri"/>
      <family val="2"/>
      <scheme val="minor"/>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7"/>
      <name val="Arial"/>
      <family val="2"/>
    </font>
    <font>
      <sz val="7"/>
      <name val="Arial"/>
      <family val="2"/>
    </font>
    <font>
      <sz val="12"/>
      <color indexed="9"/>
      <name val="Arial"/>
      <family val="2"/>
    </font>
    <font>
      <b/>
      <sz val="18"/>
      <color indexed="62"/>
      <name val="Cambria"/>
      <family val="2"/>
      <scheme val="major"/>
    </font>
    <font>
      <b/>
      <sz val="11"/>
      <color theme="1"/>
      <name val="Calibri"/>
      <family val="2"/>
      <scheme val="minor"/>
    </font>
    <font>
      <sz val="11"/>
      <color indexed="14"/>
      <name val="Calibri"/>
      <family val="2"/>
    </font>
    <font>
      <sz val="11"/>
      <color rgb="FFFF0000"/>
      <name val="Calibri"/>
      <family val="2"/>
      <scheme val="minor"/>
    </font>
    <font>
      <sz val="10"/>
      <color indexed="10"/>
      <name val="Arial"/>
      <family val="2"/>
    </font>
    <font>
      <sz val="11"/>
      <color indexed="14"/>
      <name val="Calibri"/>
      <family val="2"/>
      <scheme val="minor"/>
    </font>
  </fonts>
  <fills count="141">
    <fill>
      <patternFill patternType="none"/>
    </fill>
    <fill>
      <patternFill patternType="gray125"/>
    </fill>
    <fill>
      <patternFill patternType="solid">
        <fgColor rgb="FFFFFFCC"/>
      </patternFill>
    </fill>
    <fill>
      <patternFill patternType="solid">
        <fgColor rgb="FF002664"/>
        <bgColor indexed="64"/>
      </patternFill>
    </fill>
    <fill>
      <patternFill patternType="solid">
        <fgColor rgb="FF335183"/>
        <bgColor indexed="64"/>
      </patternFill>
    </fill>
    <fill>
      <patternFill patternType="solid">
        <fgColor rgb="FFCCECFF"/>
        <bgColor indexed="64"/>
      </patternFill>
    </fill>
    <fill>
      <patternFill patternType="solid">
        <fgColor rgb="FF66B3C7"/>
        <bgColor indexed="64"/>
      </patternFill>
    </fill>
    <fill>
      <patternFill patternType="solid">
        <fgColor indexed="43"/>
      </patternFill>
    </fill>
    <fill>
      <patternFill patternType="solid">
        <fgColor rgb="FFFFFF99"/>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rgb="FFCCFFFF"/>
        <bgColor indexed="64"/>
      </patternFill>
    </fill>
    <fill>
      <patternFill patternType="solid">
        <fgColor theme="2"/>
        <bgColor indexed="64"/>
      </patternFill>
    </fill>
    <fill>
      <patternFill patternType="solid">
        <fgColor indexed="9"/>
        <bgColor indexed="64"/>
      </patternFill>
    </fill>
    <fill>
      <patternFill patternType="solid">
        <fgColor theme="8"/>
        <bgColor indexed="64"/>
      </patternFill>
    </fill>
    <fill>
      <patternFill patternType="solid">
        <fgColor theme="7" tint="0.39997558519241921"/>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theme="9" tint="0.59999389629810485"/>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D3D3D3"/>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theme="4" tint="0.79998168889431442"/>
        <bgColor indexed="64"/>
      </patternFill>
    </fill>
    <fill>
      <patternFill patternType="solid">
        <fgColor indexed="31"/>
      </patternFill>
    </fill>
    <fill>
      <patternFill patternType="solid">
        <fgColor indexed="60"/>
      </patternFill>
    </fill>
    <fill>
      <patternFill patternType="solid">
        <fgColor indexed="40"/>
      </patternFill>
    </fill>
    <fill>
      <patternFill patternType="solid">
        <fgColor indexed="50"/>
      </patternFill>
    </fill>
    <fill>
      <patternFill patternType="solid">
        <fgColor indexed="46"/>
      </patternFill>
    </fill>
    <fill>
      <patternFill patternType="solid">
        <fgColor indexed="35"/>
      </patternFill>
    </fill>
    <fill>
      <patternFill patternType="solid">
        <fgColor indexed="41"/>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4"/>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00000"/>
        <bgColor indexed="64"/>
      </patternFill>
    </fill>
    <fill>
      <patternFill patternType="solid">
        <fgColor indexed="60"/>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3"/>
        <bgColor indexed="64"/>
      </patternFill>
    </fill>
    <fill>
      <patternFill patternType="solid">
        <fgColor indexed="62"/>
        <bgColor indexed="64"/>
      </patternFill>
    </fill>
  </fills>
  <borders count="10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medium">
        <color rgb="FF857362"/>
      </left>
      <right/>
      <top style="thin">
        <color rgb="FF857362"/>
      </top>
      <bottom style="medium">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style="medium">
        <color rgb="FF857362"/>
      </right>
      <top style="medium">
        <color rgb="FF857362"/>
      </top>
      <bottom/>
      <diagonal/>
    </border>
    <border>
      <left/>
      <right/>
      <top style="medium">
        <color rgb="FF857362"/>
      </top>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right style="thin">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style="thin">
        <color rgb="FF857362"/>
      </top>
      <bottom/>
      <diagonal/>
    </border>
    <border>
      <left style="thin">
        <color theme="0"/>
      </left>
      <right style="thin">
        <color theme="0"/>
      </right>
      <top/>
      <bottom style="thin">
        <color theme="0"/>
      </bottom>
      <diagonal/>
    </border>
    <border>
      <left style="medium">
        <color rgb="FF857362"/>
      </left>
      <right style="medium">
        <color rgb="FF857362"/>
      </right>
      <top/>
      <bottom style="medium">
        <color rgb="FF857362"/>
      </bottom>
      <diagonal/>
    </border>
    <border>
      <left/>
      <right style="thin">
        <color rgb="FF857362"/>
      </right>
      <top style="medium">
        <color rgb="FF857362"/>
      </top>
      <bottom style="thin">
        <color rgb="FF857362"/>
      </bottom>
      <diagonal/>
    </border>
    <border>
      <left style="medium">
        <color rgb="FF857362"/>
      </left>
      <right/>
      <top style="medium">
        <color rgb="FF857362"/>
      </top>
      <bottom/>
      <diagonal/>
    </border>
    <border>
      <left/>
      <right style="thin">
        <color rgb="FF857362"/>
      </right>
      <top style="thin">
        <color rgb="FF857362"/>
      </top>
      <bottom style="thin">
        <color rgb="FF857362"/>
      </bottom>
      <diagonal/>
    </border>
    <border>
      <left style="medium">
        <color rgb="FF857362"/>
      </left>
      <right/>
      <top style="thin">
        <color rgb="FF857362"/>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style="thin">
        <color indexed="40"/>
      </left>
      <right style="thin">
        <color indexed="40"/>
      </right>
      <top style="thin">
        <color indexed="40"/>
      </top>
      <bottom style="thin">
        <color indexed="40"/>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auto="1"/>
      </left>
      <right style="hair">
        <color auto="1"/>
      </right>
      <top style="hair">
        <color auto="1"/>
      </top>
      <bottom style="hair">
        <color auto="1"/>
      </bottom>
      <diagonal/>
    </border>
    <border>
      <left/>
      <right/>
      <top style="thin">
        <color indexed="48"/>
      </top>
      <bottom style="double">
        <color indexed="48"/>
      </bottom>
      <diagonal/>
    </border>
  </borders>
  <cellStyleXfs count="47323">
    <xf numFmtId="0" fontId="0" fillId="0" borderId="0"/>
    <xf numFmtId="0" fontId="3" fillId="0" borderId="0"/>
    <xf numFmtId="0" fontId="5" fillId="0" borderId="0" applyNumberFormat="0" applyFill="0" applyAlignment="0"/>
    <xf numFmtId="37" fontId="3" fillId="0" borderId="0" applyFill="0" applyBorder="0" applyProtection="0">
      <protection locked="0"/>
    </xf>
    <xf numFmtId="0" fontId="8" fillId="0" borderId="0"/>
    <xf numFmtId="0" fontId="3" fillId="0" borderId="0" applyNumberFormat="0" applyFont="0" applyFill="0" applyBorder="0" applyAlignment="0" applyProtection="0"/>
    <xf numFmtId="9" fontId="3" fillId="0" borderId="0" applyFont="0" applyFill="0" applyBorder="0" applyAlignment="0" applyProtection="0"/>
    <xf numFmtId="0" fontId="15" fillId="7" borderId="5" applyNumberFormat="0" applyFont="0" applyAlignment="0" applyProtection="0"/>
    <xf numFmtId="171" fontId="3" fillId="0" borderId="0">
      <alignment vertical="top"/>
    </xf>
    <xf numFmtId="9" fontId="3" fillId="0" borderId="0" applyFont="0" applyFill="0" applyBorder="0" applyAlignment="0" applyProtection="0"/>
    <xf numFmtId="0" fontId="3" fillId="0" borderId="0"/>
    <xf numFmtId="0" fontId="3" fillId="0" borderId="0">
      <alignment vertical="top"/>
    </xf>
    <xf numFmtId="166" fontId="33" fillId="0" borderId="3">
      <alignment horizontal="center"/>
    </xf>
    <xf numFmtId="0" fontId="34" fillId="0" borderId="9" applyNumberFormat="0" applyAlignment="0" applyProtection="0"/>
    <xf numFmtId="0" fontId="35" fillId="0" borderId="0" applyNumberFormat="0" applyAlignment="0" applyProtection="0"/>
    <xf numFmtId="0" fontId="36" fillId="0" borderId="10" applyNumberFormat="0" applyFill="0" applyAlignment="0">
      <alignment vertical="top"/>
    </xf>
    <xf numFmtId="0" fontId="37" fillId="0" borderId="11" applyNumberFormat="0" applyFill="0" applyAlignment="0"/>
    <xf numFmtId="0" fontId="15" fillId="14" borderId="5" applyNumberFormat="0" applyFont="0" applyAlignment="0" applyProtection="0"/>
    <xf numFmtId="0" fontId="15" fillId="15" borderId="12" applyNumberFormat="0" applyFont="0" applyAlignment="0" applyProtection="0"/>
    <xf numFmtId="0" fontId="38" fillId="0" borderId="0" applyNumberFormat="0" applyFill="0" applyBorder="0" applyAlignment="0" applyProtection="0"/>
    <xf numFmtId="0" fontId="8" fillId="16" borderId="5" applyNumberFormat="0" applyFont="0" applyAlignment="0" applyProtection="0"/>
    <xf numFmtId="0" fontId="8" fillId="17" borderId="12" applyNumberFormat="0" applyFont="0" applyAlignment="0" applyProtection="0"/>
    <xf numFmtId="0" fontId="3" fillId="0" borderId="0" applyFont="0" applyFill="0" applyBorder="0" applyAlignment="0" applyProtection="0"/>
    <xf numFmtId="0" fontId="39" fillId="0" borderId="0" applyNumberFormat="0" applyFill="0" applyBorder="0" applyAlignment="0" applyProtection="0"/>
    <xf numFmtId="37" fontId="7" fillId="18" borderId="13">
      <alignment horizontal="left"/>
    </xf>
    <xf numFmtId="37" fontId="27" fillId="18" borderId="14"/>
    <xf numFmtId="0" fontId="3" fillId="18" borderId="15" applyNumberFormat="0" applyBorder="0"/>
    <xf numFmtId="49" fontId="40" fillId="0" borderId="0" applyFont="0" applyFill="0" applyBorder="0" applyAlignment="0" applyProtection="0">
      <alignment horizontal="left"/>
    </xf>
    <xf numFmtId="0" fontId="15" fillId="0" borderId="0" applyAlignment="0" applyProtection="0"/>
    <xf numFmtId="0" fontId="11" fillId="0" borderId="0" applyFill="0" applyBorder="0" applyAlignment="0" applyProtection="0"/>
    <xf numFmtId="49" fontId="11" fillId="0" borderId="0" applyNumberFormat="0" applyAlignment="0" applyProtection="0">
      <alignment horizontal="left"/>
    </xf>
    <xf numFmtId="49" fontId="41" fillId="0" borderId="16" applyNumberFormat="0" applyAlignment="0" applyProtection="0">
      <alignment horizontal="left" wrapText="1"/>
    </xf>
    <xf numFmtId="49" fontId="41" fillId="0" borderId="0" applyNumberFormat="0" applyAlignment="0" applyProtection="0">
      <alignment horizontal="left" wrapText="1"/>
    </xf>
    <xf numFmtId="49" fontId="42" fillId="0" borderId="0" applyAlignment="0" applyProtection="0">
      <alignment horizontal="lef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3" fillId="0" borderId="0" applyFont="0" applyFill="0" applyBorder="0" applyAlignment="0" applyProtection="0"/>
    <xf numFmtId="0" fontId="44" fillId="19" borderId="0" applyNumberFormat="0" applyAlignment="0" applyProtection="0"/>
    <xf numFmtId="0" fontId="45" fillId="0" borderId="3" applyNumberFormat="0" applyAlignment="0" applyProtection="0"/>
    <xf numFmtId="0" fontId="7" fillId="20" borderId="0"/>
    <xf numFmtId="0" fontId="3" fillId="11" borderId="3"/>
    <xf numFmtId="0" fontId="3" fillId="11" borderId="3"/>
    <xf numFmtId="0" fontId="7" fillId="11" borderId="0"/>
    <xf numFmtId="0" fontId="3" fillId="21" borderId="0"/>
    <xf numFmtId="0" fontId="3" fillId="21" borderId="0"/>
    <xf numFmtId="0" fontId="3" fillId="21" borderId="0"/>
    <xf numFmtId="0" fontId="46" fillId="18" borderId="17"/>
    <xf numFmtId="37" fontId="3" fillId="18" borderId="0">
      <alignment horizontal="right"/>
    </xf>
    <xf numFmtId="0" fontId="47" fillId="0" borderId="0" applyNumberFormat="0" applyFill="0" applyBorder="0" applyAlignment="0" applyProtection="0">
      <alignment vertical="top"/>
      <protection locked="0"/>
    </xf>
    <xf numFmtId="0" fontId="48" fillId="22" borderId="0" applyNumberFormat="0" applyFont="0" applyAlignment="0" applyProtection="0"/>
    <xf numFmtId="0" fontId="49" fillId="0" borderId="0"/>
    <xf numFmtId="0" fontId="50" fillId="23" borderId="0" applyNumberFormat="0" applyAlignment="0" applyProtection="0"/>
    <xf numFmtId="0" fontId="3" fillId="0" borderId="0"/>
    <xf numFmtId="0" fontId="3" fillId="0" borderId="0"/>
    <xf numFmtId="0" fontId="4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2" fillId="0" borderId="0"/>
    <xf numFmtId="0" fontId="9" fillId="2" borderId="1" applyNumberFormat="0" applyFont="0" applyAlignment="0" applyProtection="0"/>
    <xf numFmtId="9" fontId="2" fillId="0" borderId="0" applyFont="0" applyFill="0" applyBorder="0" applyAlignment="0" applyProtection="0"/>
    <xf numFmtId="9" fontId="43" fillId="0" borderId="0" applyFont="0" applyFill="0" applyBorder="0" applyAlignment="0" applyProtection="0"/>
    <xf numFmtId="0" fontId="51" fillId="0" borderId="0">
      <alignment vertical="top"/>
    </xf>
    <xf numFmtId="0" fontId="44" fillId="24" borderId="3" applyNumberFormat="0" applyAlignment="0" applyProtection="0"/>
    <xf numFmtId="0" fontId="15" fillId="25" borderId="5" applyNumberFormat="0" applyFont="0" applyAlignment="0"/>
    <xf numFmtId="37" fontId="52" fillId="26" borderId="18"/>
    <xf numFmtId="43" fontId="2" fillId="0" borderId="0" applyFont="0" applyFill="0" applyBorder="0" applyAlignment="0" applyProtection="0"/>
    <xf numFmtId="9" fontId="2" fillId="0" borderId="0" applyFont="0" applyFill="0" applyBorder="0" applyAlignment="0" applyProtection="0"/>
    <xf numFmtId="0" fontId="3" fillId="0" borderId="0"/>
    <xf numFmtId="0" fontId="44" fillId="24" borderId="3" applyNumberFormat="0" applyAlignment="0" applyProtection="0"/>
    <xf numFmtId="0" fontId="56" fillId="32" borderId="0" applyNumberFormat="0" applyBorder="0" applyAlignment="0" applyProtection="0"/>
    <xf numFmtId="0" fontId="56" fillId="14" borderId="0" applyNumberFormat="0" applyBorder="0" applyAlignment="0" applyProtection="0"/>
    <xf numFmtId="0" fontId="56" fillId="33" borderId="0" applyNumberFormat="0" applyBorder="0" applyAlignment="0" applyProtection="0"/>
    <xf numFmtId="0" fontId="56" fillId="32" borderId="0" applyNumberFormat="0" applyBorder="0" applyAlignment="0" applyProtection="0"/>
    <xf numFmtId="0" fontId="56" fillId="34" borderId="0" applyNumberFormat="0" applyBorder="0" applyAlignment="0" applyProtection="0"/>
    <xf numFmtId="0" fontId="56" fillId="1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7" borderId="0" applyNumberFormat="0" applyBorder="0" applyAlignment="0" applyProtection="0"/>
    <xf numFmtId="0" fontId="56" fillId="14" borderId="0" applyNumberFormat="0" applyBorder="0" applyAlignment="0" applyProtection="0"/>
    <xf numFmtId="0" fontId="57" fillId="38" borderId="0" applyNumberFormat="0" applyBorder="0" applyAlignment="0" applyProtection="0"/>
    <xf numFmtId="0" fontId="57" fillId="36" borderId="0" applyNumberFormat="0" applyBorder="0" applyAlignment="0" applyProtection="0"/>
    <xf numFmtId="0" fontId="57" fillId="7" borderId="0" applyNumberFormat="0" applyBorder="0" applyAlignment="0" applyProtection="0"/>
    <xf numFmtId="0" fontId="57" fillId="35" borderId="0" applyNumberFormat="0" applyBorder="0" applyAlignment="0" applyProtection="0"/>
    <xf numFmtId="0" fontId="57" fillId="38" borderId="0" applyNumberFormat="0" applyBorder="0" applyAlignment="0" applyProtection="0"/>
    <xf numFmtId="0" fontId="57" fillId="14"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38" borderId="0" applyNumberFormat="0" applyBorder="0" applyAlignment="0" applyProtection="0"/>
    <xf numFmtId="0" fontId="57" fillId="42" borderId="0" applyNumberForma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58" fillId="43" borderId="0" applyNumberFormat="0" applyBorder="0" applyAlignment="0" applyProtection="0"/>
    <xf numFmtId="0" fontId="3" fillId="18" borderId="15" applyNumberFormat="0" applyBorder="0"/>
    <xf numFmtId="0" fontId="3" fillId="18" borderId="15" applyNumberFormat="0" applyBorder="0"/>
    <xf numFmtId="0" fontId="59" fillId="32" borderId="20" applyNumberFormat="0" applyAlignment="0" applyProtection="0"/>
    <xf numFmtId="0" fontId="60" fillId="44" borderId="21"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0" fontId="62" fillId="0" borderId="0" applyNumberFormat="0" applyFill="0" applyBorder="0" applyAlignment="0" applyProtection="0"/>
    <xf numFmtId="0" fontId="3" fillId="0" borderId="22">
      <alignment vertical="top"/>
    </xf>
    <xf numFmtId="0" fontId="63" fillId="45" borderId="0" applyNumberFormat="0" applyBorder="0" applyAlignment="0" applyProtection="0"/>
    <xf numFmtId="37" fontId="3" fillId="18" borderId="0">
      <alignment horizontal="right"/>
    </xf>
    <xf numFmtId="37" fontId="3" fillId="18" borderId="0">
      <alignment horizontal="right"/>
    </xf>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14" borderId="20" applyNumberFormat="0" applyAlignment="0" applyProtection="0"/>
    <xf numFmtId="0" fontId="69" fillId="0" borderId="26" applyNumberFormat="0" applyFill="0" applyAlignment="0" applyProtection="0"/>
    <xf numFmtId="0" fontId="70" fillId="7" borderId="0" applyNumberFormat="0" applyBorder="0" applyAlignment="0" applyProtection="0"/>
    <xf numFmtId="0" fontId="71" fillId="32" borderId="27" applyNumberFormat="0" applyAlignment="0" applyProtection="0"/>
    <xf numFmtId="9" fontId="2"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73" fillId="0" borderId="28" applyNumberFormat="0" applyFill="0" applyAlignment="0" applyProtection="0"/>
    <xf numFmtId="0" fontId="74" fillId="0" borderId="0" applyNumberFormat="0" applyFill="0" applyBorder="0" applyAlignment="0" applyProtection="0"/>
    <xf numFmtId="0" fontId="1" fillId="0" borderId="0"/>
    <xf numFmtId="0" fontId="1" fillId="0" borderId="0"/>
    <xf numFmtId="0" fontId="1" fillId="0" borderId="0"/>
    <xf numFmtId="181" fontId="1" fillId="0" borderId="0" applyFont="0" applyFill="0" applyBorder="0" applyProtection="0">
      <alignment vertical="top"/>
    </xf>
    <xf numFmtId="0" fontId="2" fillId="0" borderId="0"/>
    <xf numFmtId="9" fontId="3" fillId="0" borderId="0" applyFont="0" applyFill="0" applyBorder="0" applyAlignment="0" applyProtection="0"/>
    <xf numFmtId="0" fontId="91" fillId="79" borderId="0" applyBorder="0"/>
    <xf numFmtId="182" fontId="1" fillId="0" borderId="0" applyFont="0" applyFill="0" applyBorder="0" applyProtection="0">
      <alignment vertical="top"/>
    </xf>
    <xf numFmtId="43" fontId="1" fillId="0" borderId="0" applyFont="0" applyFill="0" applyBorder="0" applyAlignment="0" applyProtection="0"/>
    <xf numFmtId="0" fontId="9" fillId="82" borderId="51">
      <alignment horizontal="right" vertical="center" wrapText="1"/>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Protection="0">
      <alignment horizontal="right" vertical="top"/>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Protection="0">
      <alignment vertical="top"/>
    </xf>
    <xf numFmtId="184" fontId="1" fillId="0" borderId="0" applyFont="0" applyFill="0" applyBorder="0" applyProtection="0">
      <alignment vertical="top"/>
    </xf>
    <xf numFmtId="0" fontId="90" fillId="78" borderId="0" applyNumberFormat="0"/>
    <xf numFmtId="185" fontId="1" fillId="0" borderId="0" applyFont="0" applyFill="0" applyBorder="0" applyProtection="0">
      <alignment vertical="top"/>
    </xf>
    <xf numFmtId="0" fontId="102" fillId="84" borderId="0"/>
    <xf numFmtId="186" fontId="87" fillId="76" borderId="0" applyNumberFormat="0">
      <alignment horizontal="left"/>
    </xf>
    <xf numFmtId="0" fontId="100" fillId="0" borderId="0"/>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0" fontId="3" fillId="0" borderId="0"/>
    <xf numFmtId="0" fontId="3" fillId="0" borderId="0">
      <alignment vertical="top"/>
    </xf>
    <xf numFmtId="0" fontId="1" fillId="0" borderId="0"/>
    <xf numFmtId="0" fontId="61" fillId="0" borderId="0"/>
    <xf numFmtId="0" fontId="56" fillId="0" borderId="0"/>
    <xf numFmtId="0" fontId="61" fillId="0" borderId="0"/>
    <xf numFmtId="0" fontId="56" fillId="0" borderId="0"/>
    <xf numFmtId="0" fontId="1" fillId="0" borderId="0"/>
    <xf numFmtId="181" fontId="1" fillId="0" borderId="0" applyFont="0" applyFill="0" applyBorder="0" applyProtection="0">
      <alignment vertical="top"/>
    </xf>
    <xf numFmtId="0" fontId="1" fillId="0" borderId="0"/>
    <xf numFmtId="0" fontId="100" fillId="0" borderId="0"/>
    <xf numFmtId="0" fontId="103" fillId="0" borderId="0"/>
    <xf numFmtId="0" fontId="1" fillId="0" borderId="0"/>
    <xf numFmtId="0" fontId="1" fillId="0" borderId="0"/>
    <xf numFmtId="0" fontId="3" fillId="0" borderId="0"/>
    <xf numFmtId="187" fontId="9" fillId="85" borderId="0">
      <alignment horizontal="right" vertical="center"/>
    </xf>
    <xf numFmtId="0" fontId="9" fillId="83" borderId="51">
      <alignment horizontal="right" vertical="center" wrapText="1"/>
    </xf>
    <xf numFmtId="0" fontId="90" fillId="78" borderId="51">
      <alignment horizontal="center" vertical="center" wrapText="1"/>
    </xf>
    <xf numFmtId="0" fontId="104" fillId="81" borderId="78">
      <alignment horizontal="left" vertical="center" wrapText="1"/>
    </xf>
    <xf numFmtId="187" fontId="105" fillId="86" borderId="0">
      <alignment horizontal="right" vertical="center"/>
    </xf>
    <xf numFmtId="0" fontId="87" fillId="76" borderId="51">
      <alignment horizontal="left" vertical="center" wrapText="1" readingOrder="1"/>
    </xf>
    <xf numFmtId="0" fontId="9" fillId="81" borderId="51">
      <alignment horizontal="right" vertical="center" wrapText="1"/>
    </xf>
    <xf numFmtId="0" fontId="105" fillId="79" borderId="51">
      <alignment horizontal="right" vertical="center" wrapText="1"/>
    </xf>
    <xf numFmtId="0" fontId="9" fillId="0" borderId="51">
      <alignment horizontal="left" vertical="center" wrapText="1"/>
    </xf>
    <xf numFmtId="188" fontId="105" fillId="87" borderId="0">
      <alignment horizontal="right" vertical="center"/>
    </xf>
    <xf numFmtId="40" fontId="106" fillId="29" borderId="0">
      <alignment horizontal="right"/>
    </xf>
    <xf numFmtId="0" fontId="107" fillId="29" borderId="0">
      <alignment horizontal="right"/>
    </xf>
    <xf numFmtId="0" fontId="108" fillId="29" borderId="79"/>
    <xf numFmtId="0" fontId="108" fillId="0" borderId="0" applyBorder="0">
      <alignment horizontal="centerContinuous"/>
    </xf>
    <xf numFmtId="0" fontId="109" fillId="0" borderId="0" applyBorder="0">
      <alignment horizontal="centerContinuous"/>
    </xf>
    <xf numFmtId="9" fontId="99"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3" fillId="0" borderId="0" applyFont="0" applyFill="0" applyBorder="0" applyAlignment="0" applyProtection="0"/>
    <xf numFmtId="9" fontId="101" fillId="0" borderId="0" applyFont="0" applyFill="0" applyBorder="0" applyAlignment="0" applyProtection="0"/>
    <xf numFmtId="182" fontId="1" fillId="0" borderId="0" applyFont="0" applyFill="0" applyBorder="0" applyProtection="0">
      <alignment vertical="top"/>
    </xf>
    <xf numFmtId="9" fontId="101" fillId="0" borderId="0" applyFont="0" applyFill="0" applyBorder="0" applyAlignment="0" applyProtection="0"/>
    <xf numFmtId="9" fontId="100" fillId="0" borderId="0" applyFont="0" applyFill="0" applyBorder="0" applyAlignment="0" applyProtection="0"/>
    <xf numFmtId="182" fontId="1" fillId="0" borderId="0" applyFont="0" applyFill="0" applyBorder="0" applyProtection="0">
      <alignment vertical="top"/>
    </xf>
    <xf numFmtId="9" fontId="10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189" fontId="1" fillId="0" borderId="0" applyFont="0" applyFill="0" applyBorder="0" applyProtection="0">
      <alignment vertical="top"/>
    </xf>
    <xf numFmtId="181" fontId="3" fillId="0" borderId="0" applyFont="0" applyFill="0" applyBorder="0" applyProtection="0">
      <alignment vertical="top"/>
    </xf>
    <xf numFmtId="0" fontId="3" fillId="0" borderId="0"/>
    <xf numFmtId="0" fontId="1" fillId="53" borderId="0" applyNumberFormat="0" applyBorder="0" applyAlignment="0" applyProtection="0"/>
    <xf numFmtId="0" fontId="1" fillId="53" borderId="0" applyNumberFormat="0" applyBorder="0" applyAlignment="0" applyProtection="0"/>
    <xf numFmtId="0" fontId="111" fillId="53" borderId="0" applyNumberFormat="0" applyBorder="0" applyAlignment="0" applyProtection="0"/>
    <xf numFmtId="0" fontId="51" fillId="89" borderId="0" applyNumberFormat="0" applyBorder="0" applyAlignment="0" applyProtection="0"/>
    <xf numFmtId="0" fontId="2" fillId="5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51" fillId="8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1" fillId="53" borderId="0" applyNumberFormat="0" applyBorder="0" applyAlignment="0" applyProtection="0"/>
    <xf numFmtId="0" fontId="2"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11" fillId="57" borderId="0" applyNumberFormat="0" applyBorder="0" applyAlignment="0" applyProtection="0"/>
    <xf numFmtId="0" fontId="51" fillId="43" borderId="0" applyNumberFormat="0" applyBorder="0" applyAlignment="0" applyProtection="0"/>
    <xf numFmtId="0" fontId="2" fillId="57"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51" fillId="4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1" fillId="57" borderId="0" applyNumberFormat="0" applyBorder="0" applyAlignment="0" applyProtection="0"/>
    <xf numFmtId="0" fontId="2" fillId="5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11" fillId="61" borderId="0" applyNumberFormat="0" applyBorder="0" applyAlignment="0" applyProtection="0"/>
    <xf numFmtId="0" fontId="51" fillId="45" borderId="0" applyNumberFormat="0" applyBorder="0" applyAlignment="0" applyProtection="0"/>
    <xf numFmtId="0" fontId="2" fillId="61"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51" fillId="45"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1" fillId="61" borderId="0" applyNumberFormat="0" applyBorder="0" applyAlignment="0" applyProtection="0"/>
    <xf numFmtId="0" fontId="2"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11" fillId="65" borderId="0" applyNumberFormat="0" applyBorder="0" applyAlignment="0" applyProtection="0"/>
    <xf numFmtId="0" fontId="51" fillId="93" borderId="0" applyNumberFormat="0" applyBorder="0" applyAlignment="0" applyProtection="0"/>
    <xf numFmtId="0" fontId="2" fillId="6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51" fillId="93"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1" fillId="65" borderId="0" applyNumberFormat="0" applyBorder="0" applyAlignment="0" applyProtection="0"/>
    <xf numFmtId="0" fontId="2"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11" fillId="69" borderId="0" applyNumberFormat="0" applyBorder="0" applyAlignment="0" applyProtection="0"/>
    <xf numFmtId="0" fontId="51" fillId="34" borderId="0" applyNumberFormat="0" applyBorder="0" applyAlignment="0" applyProtection="0"/>
    <xf numFmtId="0" fontId="2" fillId="69"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51" fillId="34"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1" fillId="69" borderId="0" applyNumberFormat="0" applyBorder="0" applyAlignment="0" applyProtection="0"/>
    <xf numFmtId="0" fontId="2"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11" fillId="73" borderId="0" applyNumberFormat="0" applyBorder="0" applyAlignment="0" applyProtection="0"/>
    <xf numFmtId="0" fontId="51" fillId="1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51" fillId="1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 fillId="73" borderId="0" applyNumberFormat="0" applyBorder="0" applyAlignment="0" applyProtection="0"/>
    <xf numFmtId="0" fontId="2"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11" fillId="54" borderId="0" applyNumberFormat="0" applyBorder="0" applyAlignment="0" applyProtection="0"/>
    <xf numFmtId="0" fontId="51" fillId="37" borderId="0" applyNumberFormat="0" applyBorder="0" applyAlignment="0" applyProtection="0"/>
    <xf numFmtId="0" fontId="2" fillId="5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51" fillId="37"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 fillId="54" borderId="0" applyNumberFormat="0" applyBorder="0" applyAlignment="0" applyProtection="0"/>
    <xf numFmtId="0" fontId="2"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11" fillId="58" borderId="0" applyNumberFormat="0" applyBorder="0" applyAlignment="0" applyProtection="0"/>
    <xf numFmtId="0" fontId="51" fillId="36" borderId="0" applyNumberFormat="0" applyBorder="0" applyAlignment="0" applyProtection="0"/>
    <xf numFmtId="0" fontId="2" fillId="58"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51" fillId="3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58" borderId="0" applyNumberFormat="0" applyBorder="0" applyAlignment="0" applyProtection="0"/>
    <xf numFmtId="0" fontId="2"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11" fillId="62" borderId="0" applyNumberFormat="0" applyBorder="0" applyAlignment="0" applyProtection="0"/>
    <xf numFmtId="0" fontId="51" fillId="96" borderId="0" applyNumberFormat="0" applyBorder="0" applyAlignment="0" applyProtection="0"/>
    <xf numFmtId="0" fontId="2" fillId="6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1" fillId="96"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 fillId="62" borderId="0" applyNumberFormat="0" applyBorder="0" applyAlignment="0" applyProtection="0"/>
    <xf numFmtId="0" fontId="2"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11" fillId="66" borderId="0" applyNumberFormat="0" applyBorder="0" applyAlignment="0" applyProtection="0"/>
    <xf numFmtId="0" fontId="51" fillId="93" borderId="0" applyNumberFormat="0" applyBorder="0" applyAlignment="0" applyProtection="0"/>
    <xf numFmtId="0" fontId="2" fillId="66"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51" fillId="93"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 fillId="66" borderId="0" applyNumberFormat="0" applyBorder="0" applyAlignment="0" applyProtection="0"/>
    <xf numFmtId="0" fontId="2"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11" fillId="70" borderId="0" applyNumberFormat="0" applyBorder="0" applyAlignment="0" applyProtection="0"/>
    <xf numFmtId="0" fontId="51" fillId="37" borderId="0" applyNumberFormat="0" applyBorder="0" applyAlignment="0" applyProtection="0"/>
    <xf numFmtId="0" fontId="2" fillId="7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51" fillId="37"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1" fillId="70" borderId="0" applyNumberFormat="0" applyBorder="0" applyAlignment="0" applyProtection="0"/>
    <xf numFmtId="0" fontId="2"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11" fillId="74" borderId="0" applyNumberFormat="0" applyBorder="0" applyAlignment="0" applyProtection="0"/>
    <xf numFmtId="0" fontId="51" fillId="98" borderId="0" applyNumberFormat="0" applyBorder="0" applyAlignment="0" applyProtection="0"/>
    <xf numFmtId="0" fontId="2" fillId="7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51" fillId="98"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1" fillId="74" borderId="0" applyNumberFormat="0" applyBorder="0" applyAlignment="0" applyProtection="0"/>
    <xf numFmtId="0" fontId="2" fillId="74"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55" borderId="0" applyNumberFormat="0" applyBorder="0" applyAlignment="0" applyProtection="0"/>
    <xf numFmtId="0" fontId="86" fillId="55" borderId="0" applyNumberFormat="0" applyBorder="0" applyAlignment="0" applyProtection="0"/>
    <xf numFmtId="0" fontId="24" fillId="100"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2" fillId="55" borderId="0" applyNumberFormat="0" applyBorder="0" applyAlignment="0" applyProtection="0"/>
    <xf numFmtId="0" fontId="111" fillId="55" borderId="0" applyNumberFormat="0" applyBorder="0" applyAlignment="0" applyProtection="0"/>
    <xf numFmtId="0" fontId="24" fillId="100"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91" borderId="0" applyNumberFormat="0" applyBorder="0" applyAlignment="0" applyProtection="0"/>
    <xf numFmtId="0" fontId="112" fillId="59" borderId="0" applyNumberFormat="0" applyBorder="0" applyAlignment="0" applyProtection="0"/>
    <xf numFmtId="0" fontId="86" fillId="59" borderId="0" applyNumberFormat="0" applyBorder="0" applyAlignment="0" applyProtection="0"/>
    <xf numFmtId="0" fontId="24"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2" fillId="59" borderId="0" applyNumberFormat="0" applyBorder="0" applyAlignment="0" applyProtection="0"/>
    <xf numFmtId="0" fontId="111" fillId="59" borderId="0" applyNumberFormat="0" applyBorder="0" applyAlignment="0" applyProtection="0"/>
    <xf numFmtId="0" fontId="24"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63" borderId="0" applyNumberFormat="0" applyBorder="0" applyAlignment="0" applyProtection="0"/>
    <xf numFmtId="0" fontId="86" fillId="63" borderId="0" applyNumberFormat="0" applyBorder="0" applyAlignment="0" applyProtection="0"/>
    <xf numFmtId="0" fontId="24" fillId="96"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2" fillId="63" borderId="0" applyNumberFormat="0" applyBorder="0" applyAlignment="0" applyProtection="0"/>
    <xf numFmtId="0" fontId="111" fillId="63" borderId="0" applyNumberFormat="0" applyBorder="0" applyAlignment="0" applyProtection="0"/>
    <xf numFmtId="0" fontId="24" fillId="96"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97" borderId="0" applyNumberFormat="0" applyBorder="0" applyAlignment="0" applyProtection="0"/>
    <xf numFmtId="0" fontId="112" fillId="67" borderId="0" applyNumberFormat="0" applyBorder="0" applyAlignment="0" applyProtection="0"/>
    <xf numFmtId="0" fontId="86" fillId="67" borderId="0" applyNumberFormat="0" applyBorder="0" applyAlignment="0" applyProtection="0"/>
    <xf numFmtId="0" fontId="24" fillId="101"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2" fillId="67" borderId="0" applyNumberFormat="0" applyBorder="0" applyAlignment="0" applyProtection="0"/>
    <xf numFmtId="0" fontId="111" fillId="67" borderId="0" applyNumberFormat="0" applyBorder="0" applyAlignment="0" applyProtection="0"/>
    <xf numFmtId="0" fontId="24" fillId="101"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71" borderId="0" applyNumberFormat="0" applyBorder="0" applyAlignment="0" applyProtection="0"/>
    <xf numFmtId="0" fontId="86" fillId="71" borderId="0" applyNumberFormat="0" applyBorder="0" applyAlignment="0" applyProtection="0"/>
    <xf numFmtId="0" fontId="24" fillId="38" borderId="0" applyNumberFormat="0" applyBorder="0" applyAlignment="0" applyProtection="0"/>
    <xf numFmtId="0" fontId="86" fillId="71" borderId="0" applyNumberFormat="0" applyBorder="0" applyAlignment="0" applyProtection="0"/>
    <xf numFmtId="0" fontId="86" fillId="71" borderId="0" applyNumberFormat="0" applyBorder="0" applyAlignment="0" applyProtection="0"/>
    <xf numFmtId="0" fontId="2" fillId="71" borderId="0" applyNumberFormat="0" applyBorder="0" applyAlignment="0" applyProtection="0"/>
    <xf numFmtId="0" fontId="111" fillId="71" borderId="0" applyNumberFormat="0" applyBorder="0" applyAlignment="0" applyProtection="0"/>
    <xf numFmtId="0" fontId="24" fillId="3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98" borderId="0" applyNumberFormat="0" applyBorder="0" applyAlignment="0" applyProtection="0"/>
    <xf numFmtId="0" fontId="112" fillId="75" borderId="0" applyNumberFormat="0" applyBorder="0" applyAlignment="0" applyProtection="0"/>
    <xf numFmtId="0" fontId="86" fillId="75" borderId="0" applyNumberFormat="0" applyBorder="0" applyAlignment="0" applyProtection="0"/>
    <xf numFmtId="0" fontId="24" fillId="102"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2" fillId="75" borderId="0" applyNumberFormat="0" applyBorder="0" applyAlignment="0" applyProtection="0"/>
    <xf numFmtId="0" fontId="111" fillId="75" borderId="0" applyNumberFormat="0" applyBorder="0" applyAlignment="0" applyProtection="0"/>
    <xf numFmtId="0" fontId="24" fillId="102" borderId="0" applyNumberFormat="0" applyBorder="0" applyAlignment="0" applyProtection="0"/>
    <xf numFmtId="0" fontId="56" fillId="103" borderId="0" applyNumberFormat="0" applyBorder="0" applyAlignment="0" applyProtection="0"/>
    <xf numFmtId="0" fontId="56" fillId="104" borderId="0" applyNumberFormat="0" applyBorder="0" applyAlignment="0" applyProtection="0"/>
    <xf numFmtId="0" fontId="57" fillId="105"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86" fillId="52" borderId="0" applyNumberFormat="0" applyBorder="0" applyAlignment="0" applyProtection="0"/>
    <xf numFmtId="0" fontId="24" fillId="107"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112" fillId="52"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7" fillId="106" borderId="0" applyNumberFormat="0" applyBorder="0" applyAlignment="0" applyProtection="0"/>
    <xf numFmtId="0" fontId="56" fillId="108" borderId="0" applyNumberFormat="0" applyBorder="0" applyAlignment="0" applyProtection="0"/>
    <xf numFmtId="0" fontId="56" fillId="109" borderId="0" applyNumberFormat="0" applyBorder="0" applyAlignment="0" applyProtection="0"/>
    <xf numFmtId="0" fontId="57" fillId="110"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86" fillId="56" borderId="0" applyNumberFormat="0" applyBorder="0" applyAlignment="0" applyProtection="0"/>
    <xf numFmtId="0" fontId="24" fillId="39"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57" fillId="111" borderId="0" applyNumberFormat="0" applyBorder="0" applyAlignment="0" applyProtection="0"/>
    <xf numFmtId="0" fontId="112" fillId="56"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112" fillId="112"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7" fillId="111" borderId="0" applyNumberFormat="0" applyBorder="0" applyAlignment="0" applyProtection="0"/>
    <xf numFmtId="0" fontId="56" fillId="113" borderId="0" applyNumberFormat="0" applyBorder="0" applyAlignment="0" applyProtection="0"/>
    <xf numFmtId="0" fontId="56" fillId="114" borderId="0" applyNumberFormat="0" applyBorder="0" applyAlignment="0" applyProtection="0"/>
    <xf numFmtId="0" fontId="57" fillId="115"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86" fillId="60" borderId="0" applyNumberFormat="0" applyBorder="0" applyAlignment="0" applyProtection="0"/>
    <xf numFmtId="0" fontId="24" fillId="4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112" fillId="60"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7" fillId="116" borderId="0" applyNumberFormat="0" applyBorder="0" applyAlignment="0" applyProtection="0"/>
    <xf numFmtId="0" fontId="56" fillId="108" borderId="0" applyNumberFormat="0" applyBorder="0" applyAlignment="0" applyProtection="0"/>
    <xf numFmtId="0" fontId="56" fillId="117" borderId="0" applyNumberFormat="0" applyBorder="0" applyAlignment="0" applyProtection="0"/>
    <xf numFmtId="0" fontId="57" fillId="109"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86" fillId="64" borderId="0" applyNumberFormat="0" applyBorder="0" applyAlignment="0" applyProtection="0"/>
    <xf numFmtId="0" fontId="24" fillId="101"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57" fillId="118" borderId="0" applyNumberFormat="0" applyBorder="0" applyAlignment="0" applyProtection="0"/>
    <xf numFmtId="0" fontId="112" fillId="64"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112" fillId="119"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7" fillId="118" borderId="0" applyNumberFormat="0" applyBorder="0" applyAlignment="0" applyProtection="0"/>
    <xf numFmtId="0" fontId="56" fillId="120" borderId="0" applyNumberFormat="0" applyBorder="0" applyAlignment="0" applyProtection="0"/>
    <xf numFmtId="0" fontId="56" fillId="121"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86" fillId="68" borderId="0" applyNumberFormat="0" applyBorder="0" applyAlignment="0" applyProtection="0"/>
    <xf numFmtId="0" fontId="24" fillId="38"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57" fillId="105" borderId="0" applyNumberFormat="0" applyBorder="0" applyAlignment="0" applyProtection="0"/>
    <xf numFmtId="0" fontId="112" fillId="68"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112" fillId="99"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7" fillId="105" borderId="0" applyNumberFormat="0" applyBorder="0" applyAlignment="0" applyProtection="0"/>
    <xf numFmtId="0" fontId="56" fillId="122" borderId="0" applyNumberFormat="0" applyBorder="0" applyAlignment="0" applyProtection="0"/>
    <xf numFmtId="0" fontId="56" fillId="123" borderId="0" applyNumberFormat="0" applyBorder="0" applyAlignment="0" applyProtection="0"/>
    <xf numFmtId="0" fontId="57" fillId="124"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86" fillId="72" borderId="0" applyNumberFormat="0" applyBorder="0" applyAlignment="0" applyProtection="0"/>
    <xf numFmtId="0" fontId="24" fillId="4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112" fillId="72"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57" fillId="125" borderId="0" applyNumberFormat="0" applyBorder="0" applyAlignment="0" applyProtection="0"/>
    <xf numFmtId="0" fontId="7" fillId="0" borderId="0" applyFont="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82" fillId="47" borderId="0" applyNumberFormat="0" applyBorder="0" applyAlignment="0" applyProtection="0"/>
    <xf numFmtId="0" fontId="114" fillId="43"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6"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6"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7" fillId="126" borderId="0" applyNumberFormat="0" applyBorder="0" applyAlignment="0" applyProtection="0"/>
    <xf numFmtId="0" fontId="116" fillId="126" borderId="0" applyNumberFormat="0" applyBorder="0" applyAlignment="0" applyProtection="0"/>
    <xf numFmtId="0" fontId="113" fillId="122" borderId="0" applyNumberFormat="0" applyBorder="0" applyAlignment="0" applyProtection="0"/>
    <xf numFmtId="0" fontId="115" fillId="47"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113" fillId="122" borderId="0" applyNumberFormat="0" applyBorder="0" applyAlignment="0" applyProtection="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3" fillId="18" borderId="15" applyNumberFormat="0" applyBorder="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18"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20" fillId="94"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9" fillId="50" borderId="32"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118" fillId="127" borderId="96" applyNumberFormat="0" applyAlignment="0" applyProtection="0"/>
    <xf numFmtId="0" fontId="60" fillId="118" borderId="21" applyNumberFormat="0" applyAlignment="0" applyProtection="0"/>
    <xf numFmtId="0" fontId="60" fillId="118" borderId="21" applyNumberFormat="0" applyAlignment="0" applyProtection="0"/>
    <xf numFmtId="0" fontId="121" fillId="51" borderId="35" applyNumberFormat="0" applyAlignment="0" applyProtection="0"/>
    <xf numFmtId="0" fontId="60" fillId="118" borderId="21" applyNumberFormat="0" applyAlignment="0" applyProtection="0"/>
    <xf numFmtId="0" fontId="121" fillId="51" borderId="35" applyNumberFormat="0" applyAlignment="0" applyProtection="0"/>
    <xf numFmtId="0" fontId="121" fillId="5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91" borderId="35" applyNumberFormat="0" applyAlignment="0" applyProtection="0"/>
    <xf numFmtId="0" fontId="121" fillId="51" borderId="35"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121" fillId="51" borderId="35"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0" fontId="60" fillId="118"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9" fillId="29" borderId="2">
      <alignment horizontal="center" vertical="center"/>
    </xf>
    <xf numFmtId="0" fontId="73" fillId="128" borderId="0" applyNumberFormat="0" applyBorder="0" applyAlignment="0" applyProtection="0"/>
    <xf numFmtId="0" fontId="73" fillId="129" borderId="0" applyNumberFormat="0" applyBorder="0" applyAlignment="0" applyProtection="0"/>
    <xf numFmtId="0" fontId="73" fillId="130" borderId="0" applyNumberFormat="0" applyBorder="0" applyAlignment="0" applyProtection="0"/>
    <xf numFmtId="0" fontId="122" fillId="131" borderId="0">
      <alignment horizontal="left"/>
    </xf>
    <xf numFmtId="0" fontId="123" fillId="0" borderId="0"/>
    <xf numFmtId="0" fontId="123" fillId="0" borderId="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6" fillId="0" borderId="0" applyNumberFormat="0" applyFill="0" applyBorder="0" applyAlignment="0" applyProtection="0"/>
    <xf numFmtId="0" fontId="85"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81" fillId="46" borderId="0" applyNumberFormat="0" applyBorder="0" applyAlignment="0" applyProtection="0"/>
    <xf numFmtId="0" fontId="129" fillId="45"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30"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0"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1" fillId="92" borderId="0" applyNumberFormat="0" applyBorder="0" applyAlignment="0" applyProtection="0"/>
    <xf numFmtId="0" fontId="130" fillId="92"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128" fillId="46"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56" fillId="114" borderId="0" applyNumberFormat="0" applyBorder="0" applyAlignment="0" applyProtection="0"/>
    <xf numFmtId="0" fontId="64" fillId="0" borderId="97"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78" fillId="0" borderId="29" applyNumberFormat="0" applyFill="0" applyAlignment="0" applyProtection="0"/>
    <xf numFmtId="0" fontId="133" fillId="0" borderId="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64" fillId="0" borderId="97" applyNumberFormat="0" applyFill="0" applyAlignment="0" applyProtection="0"/>
    <xf numFmtId="0" fontId="132" fillId="0" borderId="29"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4" fillId="0" borderId="97"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79" fillId="0" borderId="30" applyNumberFormat="0" applyFill="0" applyAlignment="0" applyProtection="0"/>
    <xf numFmtId="0" fontId="136" fillId="0" borderId="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65" fillId="0" borderId="98" applyNumberFormat="0" applyFill="0" applyAlignment="0" applyProtection="0"/>
    <xf numFmtId="0" fontId="135" fillId="0" borderId="30"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5" fillId="0" borderId="98"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80" fillId="0" borderId="31" applyNumberFormat="0" applyFill="0" applyAlignment="0" applyProtection="0"/>
    <xf numFmtId="0" fontId="139" fillId="0" borderId="100"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140" fillId="0" borderId="99" applyNumberFormat="0" applyFill="0" applyAlignment="0" applyProtection="0"/>
    <xf numFmtId="0" fontId="66" fillId="0" borderId="99" applyNumberFormat="0" applyFill="0" applyAlignment="0" applyProtection="0"/>
    <xf numFmtId="0" fontId="138" fillId="0" borderId="31"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0" fillId="0" borderId="0" applyNumberFormat="0" applyFill="0" applyBorder="0" applyAlignment="0" applyProtection="0"/>
    <xf numFmtId="0" fontId="13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13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1" fillId="0" borderId="0" applyNumberFormat="0" applyFill="0" applyBorder="0" applyAlignment="0" applyProtection="0"/>
    <xf numFmtId="191" fontId="15" fillId="0" borderId="0" applyFill="0" applyBorder="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3" fillId="49"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3" fillId="49" borderId="32"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142" fillId="123" borderId="96" applyNumberFormat="0" applyAlignment="0" applyProtection="0"/>
    <xf numFmtId="0" fontId="63"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83" fillId="0" borderId="34" applyNumberFormat="0" applyFill="0" applyAlignment="0" applyProtection="0"/>
    <xf numFmtId="0" fontId="145" fillId="0" borderId="26"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146" fillId="0" borderId="101" applyNumberFormat="0" applyFill="0" applyAlignment="0" applyProtection="0"/>
    <xf numFmtId="0" fontId="63" fillId="0" borderId="101" applyNumberFormat="0" applyFill="0" applyAlignment="0" applyProtection="0"/>
    <xf numFmtId="0" fontId="144" fillId="0" borderId="34"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0" fontId="63" fillId="0" borderId="101" applyNumberFormat="0" applyFill="0" applyAlignment="0" applyProtection="0"/>
    <xf numFmtId="192" fontId="3" fillId="0" borderId="0" applyBorder="0"/>
    <xf numFmtId="193" fontId="3" fillId="0" borderId="0" applyBorder="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63" fillId="123"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147" fillId="4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13" fillId="98" borderId="0" applyNumberFormat="0" applyBorder="0" applyAlignment="0" applyProtection="0"/>
    <xf numFmtId="0" fontId="148" fillId="9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47" fillId="48"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63" fillId="123" borderId="0" applyNumberFormat="0" applyBorder="0" applyAlignment="0" applyProtection="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194" fontId="15" fillId="0" borderId="0" applyFill="0" applyBorder="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181" fontId="3" fillId="0" borderId="0" applyFont="0" applyFill="0" applyBorder="0" applyProtection="0">
      <alignment vertical="top"/>
    </xf>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49" fillId="0" borderId="0"/>
    <xf numFmtId="0" fontId="11" fillId="90" borderId="0"/>
    <xf numFmtId="0" fontId="11" fillId="90" borderId="0"/>
    <xf numFmtId="0" fontId="149"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9" fillId="0" borderId="0"/>
    <xf numFmtId="0" fontId="11" fillId="90" borderId="0"/>
    <xf numFmtId="0" fontId="11" fillId="90" borderId="0"/>
    <xf numFmtId="0" fontId="11" fillId="90" borderId="0"/>
    <xf numFmtId="0" fontId="11" fillId="90" borderId="0"/>
    <xf numFmtId="0" fontId="9" fillId="0" borderId="0"/>
    <xf numFmtId="0" fontId="11" fillId="90" borderId="0"/>
    <xf numFmtId="0" fontId="11" fillId="90" borderId="0"/>
    <xf numFmtId="0" fontId="150" fillId="0" borderId="0"/>
    <xf numFmtId="0" fontId="11" fillId="88" borderId="0"/>
    <xf numFmtId="0" fontId="2" fillId="0" borderId="0"/>
    <xf numFmtId="0" fontId="11" fillId="90" borderId="0"/>
    <xf numFmtId="0" fontId="11" fillId="90" borderId="0"/>
    <xf numFmtId="0" fontId="11" fillId="132" borderId="0"/>
    <xf numFmtId="0" fontId="2" fillId="0" borderId="0"/>
    <xf numFmtId="0" fontId="11" fillId="90" borderId="0"/>
    <xf numFmtId="0" fontId="3" fillId="0" borderId="0"/>
    <xf numFmtId="0" fontId="11" fillId="90" borderId="0"/>
    <xf numFmtId="0" fontId="11" fillId="90" borderId="0"/>
    <xf numFmtId="0" fontId="1" fillId="0" borderId="0"/>
    <xf numFmtId="0" fontId="151" fillId="0" borderId="0" applyNumberFormat="0" applyBorder="0" applyProtection="0"/>
    <xf numFmtId="0" fontId="1" fillId="0" borderId="0"/>
    <xf numFmtId="0" fontId="3" fillId="0" borderId="0"/>
    <xf numFmtId="0" fontId="3" fillId="0" borderId="0"/>
    <xf numFmtId="0" fontId="92" fillId="0" borderId="0"/>
    <xf numFmtId="0" fontId="92" fillId="0" borderId="0"/>
    <xf numFmtId="0" fontId="11" fillId="90" borderId="0"/>
    <xf numFmtId="0" fontId="11" fillId="90" borderId="0"/>
    <xf numFmtId="0" fontId="11" fillId="90" borderId="0"/>
    <xf numFmtId="0" fontId="11" fillId="90" borderId="0"/>
    <xf numFmtId="0" fontId="151" fillId="0" borderId="0" applyNumberFormat="0" applyBorder="0" applyProtection="0"/>
    <xf numFmtId="0" fontId="1" fillId="0" borderId="0"/>
    <xf numFmtId="0" fontId="51" fillId="0" borderId="0"/>
    <xf numFmtId="0" fontId="11" fillId="132" borderId="0"/>
    <xf numFmtId="0" fontId="51" fillId="0" borderId="0"/>
    <xf numFmtId="0" fontId="11" fillId="90" borderId="0"/>
    <xf numFmtId="0" fontId="11" fillId="90" borderId="0"/>
    <xf numFmtId="181" fontId="1" fillId="0" borderId="0" applyFont="0" applyFill="0" applyBorder="0" applyProtection="0">
      <alignment vertical="top"/>
    </xf>
    <xf numFmtId="0" fontId="11" fillId="90" borderId="0"/>
    <xf numFmtId="0" fontId="11" fillId="90" borderId="0"/>
    <xf numFmtId="0" fontId="11" fillId="90" borderId="0"/>
    <xf numFmtId="0" fontId="11" fillId="90" borderId="0"/>
    <xf numFmtId="0" fontId="3" fillId="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2" fillId="0" borderId="0"/>
    <xf numFmtId="0" fontId="2" fillId="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51" fillId="0" borderId="0"/>
    <xf numFmtId="0" fontId="11" fillId="90" borderId="0"/>
    <xf numFmtId="0" fontId="11" fillId="90" borderId="0"/>
    <xf numFmtId="0" fontId="11" fillId="90" borderId="0"/>
    <xf numFmtId="0" fontId="2" fillId="0" borderId="0"/>
    <xf numFmtId="0" fontId="9" fillId="0" borderId="0"/>
    <xf numFmtId="0" fontId="1" fillId="0" borderId="0"/>
    <xf numFmtId="0" fontId="1" fillId="0" borderId="0"/>
    <xf numFmtId="0" fontId="11" fillId="90" borderId="0"/>
    <xf numFmtId="0" fontId="2" fillId="0" borderId="0"/>
    <xf numFmtId="0" fontId="3" fillId="0" borderId="0">
      <alignment vertical="top"/>
    </xf>
    <xf numFmtId="0" fontId="2" fillId="0" borderId="0"/>
    <xf numFmtId="194" fontId="3" fillId="0" borderId="0" applyFill="0" applyBorder="0"/>
    <xf numFmtId="0" fontId="1" fillId="0" borderId="0"/>
    <xf numFmtId="194" fontId="3" fillId="0" borderId="0" applyFill="0" applyBorder="0"/>
    <xf numFmtId="0" fontId="5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11" fillId="90" borderId="0"/>
    <xf numFmtId="0" fontId="2" fillId="0" borderId="0"/>
    <xf numFmtId="0" fontId="11" fillId="90" borderId="0"/>
    <xf numFmtId="0" fontId="2" fillId="0" borderId="0"/>
    <xf numFmtId="0" fontId="11" fillId="90" borderId="0"/>
    <xf numFmtId="0" fontId="11" fillId="90" borderId="0"/>
    <xf numFmtId="0" fontId="2" fillId="0" borderId="0"/>
    <xf numFmtId="0" fontId="11" fillId="90" borderId="0"/>
    <xf numFmtId="0" fontId="11" fillId="90" borderId="0"/>
    <xf numFmtId="0" fontId="11" fillId="90" borderId="0"/>
    <xf numFmtId="0" fontId="2" fillId="0" borderId="0"/>
    <xf numFmtId="0" fontId="11" fillId="90" borderId="0"/>
    <xf numFmtId="0" fontId="11" fillId="90" borderId="0"/>
    <xf numFmtId="0" fontId="2"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3" fillId="0" borderId="0"/>
    <xf numFmtId="0" fontId="11" fillId="90" borderId="0"/>
    <xf numFmtId="0" fontId="11" fillId="90" borderId="0"/>
    <xf numFmtId="0" fontId="9" fillId="0" borderId="0"/>
    <xf numFmtId="0" fontId="3" fillId="0" borderId="0"/>
    <xf numFmtId="0" fontId="11" fillId="90" borderId="0"/>
    <xf numFmtId="0" fontId="3" fillId="0" borderId="0"/>
    <xf numFmtId="0" fontId="9" fillId="0" borderId="0"/>
    <xf numFmtId="0" fontId="11" fillId="90" borderId="0"/>
    <xf numFmtId="0" fontId="11" fillId="90" borderId="0"/>
    <xf numFmtId="0" fontId="11" fillId="90" borderId="0"/>
    <xf numFmtId="0" fontId="11" fillId="90" borderId="0"/>
    <xf numFmtId="0" fontId="1" fillId="0" borderId="0"/>
    <xf numFmtId="0" fontId="1" fillId="0" borderId="0"/>
    <xf numFmtId="0" fontId="2" fillId="0" borderId="0"/>
    <xf numFmtId="0" fontId="11" fillId="90" borderId="0"/>
    <xf numFmtId="0" fontId="11" fillId="90" borderId="0"/>
    <xf numFmtId="0" fontId="11" fillId="90" borderId="0"/>
    <xf numFmtId="0" fontId="2" fillId="0" borderId="0"/>
    <xf numFmtId="0" fontId="2" fillId="0" borderId="0"/>
    <xf numFmtId="0" fontId="2" fillId="0" borderId="0"/>
    <xf numFmtId="0" fontId="11" fillId="90" borderId="0"/>
    <xf numFmtId="0" fontId="11" fillId="90" borderId="0"/>
    <xf numFmtId="0" fontId="11" fillId="90" borderId="0"/>
    <xf numFmtId="0" fontId="11" fillId="90" borderId="0"/>
    <xf numFmtId="0" fontId="11" fillId="90" borderId="0"/>
    <xf numFmtId="0" fontId="2" fillId="0" borderId="0"/>
    <xf numFmtId="0" fontId="152" fillId="0" borderId="0"/>
    <xf numFmtId="0" fontId="11" fillId="90" borderId="0"/>
    <xf numFmtId="0" fontId="11" fillId="90" borderId="0"/>
    <xf numFmtId="0" fontId="152" fillId="0" borderId="0"/>
    <xf numFmtId="194" fontId="3" fillId="0" borderId="0" applyFill="0" applyBorder="0"/>
    <xf numFmtId="0" fontId="11" fillId="90" borderId="0"/>
    <xf numFmtId="181" fontId="1" fillId="0" borderId="0" applyFont="0" applyFill="0" applyBorder="0" applyProtection="0">
      <alignment vertical="top"/>
    </xf>
    <xf numFmtId="0" fontId="1" fillId="0" borderId="0"/>
    <xf numFmtId="181" fontId="1" fillId="0" borderId="0" applyFont="0" applyFill="0" applyBorder="0" applyProtection="0">
      <alignment vertical="top"/>
    </xf>
    <xf numFmtId="0" fontId="2" fillId="0" borderId="0"/>
    <xf numFmtId="0" fontId="2" fillId="0" borderId="0"/>
    <xf numFmtId="0" fontId="2" fillId="0" borderId="0"/>
    <xf numFmtId="181" fontId="1" fillId="0" borderId="0" applyFont="0" applyFill="0" applyBorder="0" applyProtection="0">
      <alignment vertical="top"/>
    </xf>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00" fillId="0" borderId="0"/>
    <xf numFmtId="0" fontId="11" fillId="90" borderId="0"/>
    <xf numFmtId="0" fontId="11" fillId="90" borderId="0"/>
    <xf numFmtId="0" fontId="11" fillId="90" borderId="0"/>
    <xf numFmtId="0" fontId="11" fillId="90" borderId="0"/>
    <xf numFmtId="0" fontId="11" fillId="90" borderId="0"/>
    <xf numFmtId="194" fontId="3" fillId="0" borderId="0" applyFill="0" applyBorder="0"/>
    <xf numFmtId="0" fontId="1" fillId="0" borderId="0"/>
    <xf numFmtId="0" fontId="11" fillId="90" borderId="0"/>
    <xf numFmtId="0" fontId="11" fillId="90" borderId="0"/>
    <xf numFmtId="0" fontId="2" fillId="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51" fillId="0" borderId="0"/>
    <xf numFmtId="0" fontId="11" fillId="90" borderId="0"/>
    <xf numFmtId="0" fontId="11" fillId="90" borderId="0"/>
    <xf numFmtId="0" fontId="153" fillId="0" borderId="0"/>
    <xf numFmtId="0" fontId="1"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2" fillId="0" borderId="0"/>
    <xf numFmtId="0" fontId="9" fillId="0" borderId="0"/>
    <xf numFmtId="0" fontId="9" fillId="0" borderId="0"/>
    <xf numFmtId="0" fontId="2" fillId="0" borderId="0"/>
    <xf numFmtId="0" fontId="11" fillId="90" borderId="0"/>
    <xf numFmtId="0" fontId="2" fillId="0" borderId="0"/>
    <xf numFmtId="0" fontId="11" fillId="90" borderId="0"/>
    <xf numFmtId="0" fontId="2" fillId="0" borderId="0"/>
    <xf numFmtId="0" fontId="3" fillId="0" borderId="0"/>
    <xf numFmtId="0" fontId="3" fillId="0" borderId="0"/>
    <xf numFmtId="0" fontId="3" fillId="0" borderId="0"/>
    <xf numFmtId="0" fontId="1" fillId="0" borderId="0"/>
    <xf numFmtId="0" fontId="3" fillId="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11" fillId="90" borderId="0"/>
    <xf numFmtId="0" fontId="2" fillId="0" borderId="0"/>
    <xf numFmtId="0" fontId="11" fillId="90" borderId="0"/>
    <xf numFmtId="0" fontId="11" fillId="90" borderId="0"/>
    <xf numFmtId="0" fontId="9" fillId="0" borderId="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56" fillId="2" borderId="102"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2" fillId="2" borderId="1"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11" fillId="122" borderId="96" applyNumberFormat="0" applyFon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154" fillId="94"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54" fillId="50" borderId="33"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71" fillId="127" borderId="27" applyNumberFormat="0" applyAlignment="0" applyProtection="0"/>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0" fontId="108" fillId="29" borderId="79"/>
    <xf numFmtId="9" fontId="1" fillId="0" borderId="0" applyFont="0" applyFill="0" applyBorder="0" applyAlignment="0" applyProtection="0"/>
    <xf numFmtId="9" fontId="9"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2" fontId="1" fillId="0" borderId="0" applyFont="0" applyFill="0" applyBorder="0" applyProtection="0">
      <alignment vertical="top"/>
    </xf>
    <xf numFmtId="182" fontId="3" fillId="0" borderId="0" applyFont="0" applyFill="0" applyBorder="0" applyProtection="0">
      <alignment vertical="top"/>
    </xf>
    <xf numFmtId="182" fontId="1" fillId="0" borderId="0" applyFont="0" applyFill="0" applyBorder="0" applyProtection="0">
      <alignment vertical="top"/>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1" fillId="7"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55" fillId="9" borderId="96" applyNumberFormat="0" applyProtection="0">
      <alignment vertical="center"/>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4" fontId="11" fillId="9" borderId="96" applyNumberFormat="0" applyProtection="0">
      <alignment horizontal="left" vertical="center"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0" fontId="156" fillId="7" borderId="103" applyNumberFormat="0" applyProtection="0">
      <alignment horizontal="left" vertical="top"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4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133" borderId="96"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39" borderId="12"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98"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10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2"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40"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2"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96" borderId="96" applyNumberFormat="0" applyProtection="0">
      <alignment horizontal="right" vertical="center"/>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11" fillId="134"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3" fillId="41" borderId="12" applyNumberFormat="0" applyProtection="0">
      <alignment horizontal="left" vertical="center" indent="1"/>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1" borderId="96" applyNumberFormat="0" applyProtection="0">
      <alignment horizontal="right" vertical="center"/>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5"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4" fontId="11" fillId="91" borderId="12"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35" borderId="96" applyNumberFormat="0" applyProtection="0">
      <alignment horizontal="left" vertical="center"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41" borderId="103" applyNumberFormat="0" applyProtection="0">
      <alignment horizontal="left" vertical="top"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135" borderId="96" applyNumberFormat="0" applyProtection="0">
      <alignment horizontal="left" vertical="center"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91" borderId="103" applyNumberFormat="0" applyProtection="0">
      <alignment horizontal="left" vertical="top"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96" applyNumberFormat="0" applyProtection="0">
      <alignment horizontal="left" vertical="center"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37" borderId="103" applyNumberFormat="0" applyProtection="0">
      <alignment horizontal="left" vertical="top"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96" applyNumberFormat="0" applyProtection="0">
      <alignment horizontal="left" vertical="center"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95" borderId="103" applyNumberFormat="0" applyProtection="0">
      <alignment horizontal="left" vertical="top" indent="1"/>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1" fillId="32" borderId="104" applyNumberFormat="0">
      <protection locked="0"/>
    </xf>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0" fontId="19" fillId="41" borderId="105" applyBorder="0"/>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7" fillId="33" borderId="10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5" fillId="136" borderId="3" applyNumberFormat="0" applyProtection="0">
      <alignment vertical="center"/>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4" fontId="157" fillId="35" borderId="103" applyNumberFormat="0" applyProtection="0">
      <alignment horizontal="left" vertical="center"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0" fontId="157" fillId="33" borderId="103" applyNumberFormat="0" applyProtection="0">
      <alignment horizontal="left" vertical="top" indent="1"/>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1" fillId="0"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55" fillId="29" borderId="96" applyNumberFormat="0" applyProtection="0">
      <alignment horizontal="right" vertical="center"/>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4" fontId="11" fillId="38" borderId="96" applyNumberFormat="0" applyProtection="0">
      <alignment horizontal="left" vertical="center"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0" fontId="157" fillId="91" borderId="103" applyNumberFormat="0" applyProtection="0">
      <alignment horizontal="left" vertical="top"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4" fontId="158" fillId="137" borderId="12" applyNumberFormat="0" applyProtection="0">
      <alignment horizontal="left" vertical="center" indent="1"/>
    </xf>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0" fontId="11" fillId="138" borderId="3"/>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4" fontId="159" fillId="32" borderId="96" applyNumberFormat="0" applyProtection="0">
      <alignment horizontal="right" vertical="center"/>
    </xf>
    <xf numFmtId="0" fontId="72" fillId="0" borderId="0" applyNumberFormat="0" applyFill="0" applyBorder="0" applyAlignment="0" applyProtection="0"/>
    <xf numFmtId="195" fontId="11" fillId="0" borderId="0" applyFill="0" applyBorder="0" applyProtection="0">
      <alignment horizontal="right"/>
    </xf>
    <xf numFmtId="0" fontId="24" fillId="139" borderId="0" applyNumberFormat="0" applyBorder="0">
      <alignment horizontal="center" wrapText="1"/>
    </xf>
    <xf numFmtId="0" fontId="24" fillId="139" borderId="0" applyNumberFormat="0" applyBorder="0">
      <alignment horizontal="center" wrapText="1"/>
    </xf>
    <xf numFmtId="0" fontId="160" fillId="0" borderId="106" applyNumberFormat="0" applyFill="0" applyProtection="0">
      <alignment horizontal="left"/>
    </xf>
    <xf numFmtId="0" fontId="161" fillId="0" borderId="106" applyNumberFormat="0" applyFill="0" applyProtection="0">
      <alignment horizontal="left"/>
    </xf>
    <xf numFmtId="0" fontId="161" fillId="0" borderId="106" applyNumberFormat="0" applyFill="0" applyProtection="0">
      <alignment horizontal="center"/>
    </xf>
    <xf numFmtId="196" fontId="161" fillId="0" borderId="106" applyFill="0" applyProtection="0">
      <alignment horizontal="center"/>
    </xf>
    <xf numFmtId="197" fontId="161" fillId="0" borderId="106" applyFill="0" applyProtection="0">
      <alignment horizontal="center"/>
    </xf>
    <xf numFmtId="197" fontId="161" fillId="0" borderId="106" applyFill="0" applyProtection="0">
      <alignment horizontal="center"/>
    </xf>
    <xf numFmtId="196" fontId="161" fillId="0" borderId="106" applyFill="0" applyProtection="0">
      <alignment horizontal="center"/>
    </xf>
    <xf numFmtId="197" fontId="161" fillId="0" borderId="106" applyFill="0" applyProtection="0">
      <alignment horizontal="center"/>
    </xf>
    <xf numFmtId="196" fontId="161" fillId="0" borderId="106" applyFill="0" applyProtection="0">
      <alignment horizontal="center"/>
    </xf>
    <xf numFmtId="0" fontId="11" fillId="0" borderId="0" applyNumberFormat="0" applyFill="0" applyBorder="0" applyAlignment="0" applyProtection="0"/>
    <xf numFmtId="0" fontId="11" fillId="0" borderId="0" applyNumberFormat="0" applyFill="0" applyBorder="0" applyAlignment="0" applyProtection="0"/>
    <xf numFmtId="0" fontId="24" fillId="140" borderId="0" applyNumberFormat="0" applyBorder="0" applyProtection="0">
      <alignment horizontal="center" wrapText="1"/>
    </xf>
    <xf numFmtId="0" fontId="162" fillId="140" borderId="0" applyNumberFormat="0" applyBorder="0" applyProtection="0">
      <alignment horizontal="center" wrapText="1"/>
    </xf>
    <xf numFmtId="0" fontId="24" fillId="140" borderId="0" applyNumberFormat="0" applyBorder="0" applyProtection="0">
      <alignment horizontal="center" wrapText="1"/>
    </xf>
    <xf numFmtId="0" fontId="162" fillId="140" borderId="0" applyNumberFormat="0" applyBorder="0" applyProtection="0">
      <alignment horizontal="center" wrapText="1"/>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3" fillId="0" borderId="0" applyNumberFormat="0" applyFill="0" applyBorder="0" applyAlignment="0" applyProtection="0"/>
    <xf numFmtId="0" fontId="77" fillId="0" borderId="0" applyNumberFormat="0" applyFill="0" applyBorder="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4" fillId="0" borderId="36"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73" fillId="0" borderId="107"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84"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cellStyleXfs>
  <cellXfs count="801">
    <xf numFmtId="0" fontId="0" fillId="0" borderId="0" xfId="0"/>
    <xf numFmtId="0" fontId="4" fillId="3" borderId="2" xfId="1" applyFont="1" applyFill="1" applyBorder="1" applyAlignment="1">
      <alignment horizontal="left" vertical="center"/>
    </xf>
    <xf numFmtId="0" fontId="5" fillId="0" borderId="0" xfId="2" applyFont="1"/>
    <xf numFmtId="0" fontId="3" fillId="0" borderId="0" xfId="1" applyFont="1"/>
    <xf numFmtId="1" fontId="3" fillId="0" borderId="0" xfId="1" applyNumberFormat="1" applyFont="1" applyFill="1" applyBorder="1" applyAlignment="1" applyProtection="1">
      <alignment vertical="center"/>
      <protection locked="0"/>
    </xf>
    <xf numFmtId="1" fontId="6" fillId="0" borderId="0" xfId="3" applyNumberFormat="1" applyFont="1" applyFill="1" applyBorder="1" applyAlignment="1" applyProtection="1">
      <alignment horizontal="right"/>
      <protection locked="0"/>
    </xf>
    <xf numFmtId="1" fontId="7" fillId="0" borderId="0" xfId="3" applyNumberFormat="1" applyFont="1" applyFill="1" applyBorder="1" applyAlignment="1" applyProtection="1">
      <alignment horizontal="right"/>
      <protection locked="0"/>
    </xf>
    <xf numFmtId="0" fontId="9" fillId="0" borderId="0" xfId="4" applyFont="1"/>
    <xf numFmtId="1" fontId="3" fillId="0" borderId="0" xfId="1" applyNumberFormat="1" applyFont="1" applyFill="1" applyBorder="1" applyAlignment="1" applyProtection="1">
      <alignment horizontal="right"/>
      <protection locked="0"/>
    </xf>
    <xf numFmtId="1" fontId="7" fillId="0" borderId="2" xfId="1" applyNumberFormat="1" applyFont="1" applyFill="1" applyBorder="1" applyAlignment="1" applyProtection="1">
      <alignment horizontal="center"/>
    </xf>
    <xf numFmtId="1" fontId="10" fillId="4" borderId="2" xfId="4" applyNumberFormat="1" applyFont="1" applyFill="1" applyBorder="1" applyAlignment="1" applyProtection="1">
      <alignment horizontal="center"/>
    </xf>
    <xf numFmtId="165" fontId="11" fillId="0" borderId="0" xfId="5" applyNumberFormat="1" applyFont="1" applyFill="1" applyBorder="1" applyAlignment="1" applyProtection="1">
      <alignment horizontal="right" vertical="center"/>
      <protection locked="0"/>
    </xf>
    <xf numFmtId="0" fontId="12" fillId="0" borderId="0" xfId="1" applyFont="1" applyFill="1" applyProtection="1">
      <protection locked="0"/>
    </xf>
    <xf numFmtId="1" fontId="3" fillId="0" borderId="0" xfId="6" applyNumberFormat="1" applyFont="1" applyFill="1" applyBorder="1" applyAlignment="1" applyProtection="1">
      <alignment vertical="center"/>
      <protection locked="0"/>
    </xf>
    <xf numFmtId="1" fontId="7" fillId="0" borderId="0" xfId="6" applyNumberFormat="1" applyFont="1" applyFill="1" applyBorder="1" applyAlignment="1" applyProtection="1">
      <alignment horizontal="left" vertical="center"/>
      <protection locked="0"/>
    </xf>
    <xf numFmtId="1" fontId="11" fillId="0" borderId="0" xfId="6" applyNumberFormat="1" applyFont="1" applyFill="1" applyBorder="1" applyAlignment="1" applyProtection="1">
      <alignment vertical="center"/>
      <protection locked="0"/>
    </xf>
    <xf numFmtId="166" fontId="3" fillId="5" borderId="3" xfId="1" applyNumberFormat="1" applyFont="1" applyFill="1" applyBorder="1" applyAlignment="1">
      <alignment horizontal="right" vertical="center"/>
    </xf>
    <xf numFmtId="1" fontId="3" fillId="0" borderId="0" xfId="6" applyNumberFormat="1" applyFont="1" applyFill="1" applyBorder="1" applyAlignment="1" applyProtection="1">
      <alignment vertical="center" shrinkToFit="1"/>
      <protection locked="0"/>
    </xf>
    <xf numFmtId="1" fontId="3" fillId="0" borderId="0" xfId="6" applyNumberFormat="1" applyFont="1" applyFill="1" applyAlignment="1" applyProtection="1">
      <alignment vertical="center"/>
      <protection locked="0"/>
    </xf>
    <xf numFmtId="49" fontId="13" fillId="6" borderId="4" xfId="1" applyNumberFormat="1" applyFont="1" applyFill="1" applyBorder="1" applyAlignment="1">
      <alignment horizontal="right" vertical="center"/>
    </xf>
    <xf numFmtId="49" fontId="13" fillId="6" borderId="2" xfId="1" applyNumberFormat="1" applyFont="1" applyFill="1" applyBorder="1" applyAlignment="1">
      <alignment horizontal="right" vertical="center"/>
    </xf>
    <xf numFmtId="0" fontId="13" fillId="6" borderId="2" xfId="1" applyFont="1" applyFill="1" applyBorder="1" applyAlignment="1">
      <alignment horizontal="left" vertical="center"/>
    </xf>
    <xf numFmtId="0" fontId="14" fillId="6" borderId="2" xfId="1" applyFont="1" applyFill="1" applyBorder="1" applyAlignment="1">
      <alignment horizontal="left" vertical="center"/>
    </xf>
    <xf numFmtId="0" fontId="13" fillId="0" borderId="0" xfId="1" applyFont="1"/>
    <xf numFmtId="1" fontId="3" fillId="7" borderId="5" xfId="7" applyNumberFormat="1" applyFont="1" applyAlignment="1" applyProtection="1">
      <alignment horizontal="center" vertical="center"/>
      <protection locked="0"/>
    </xf>
    <xf numFmtId="0" fontId="9" fillId="0" borderId="5" xfId="1" applyFont="1" applyBorder="1"/>
    <xf numFmtId="0" fontId="7" fillId="0" borderId="0" xfId="1" applyFont="1" applyFill="1" applyBorder="1" applyAlignment="1" applyProtection="1">
      <alignment vertical="center"/>
      <protection locked="0"/>
    </xf>
    <xf numFmtId="0" fontId="7"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vertical="center" shrinkToFit="1"/>
      <protection locked="0"/>
    </xf>
    <xf numFmtId="0" fontId="3"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3" fillId="0" borderId="0" xfId="1" applyFont="1" applyFill="1" applyProtection="1">
      <protection locked="0"/>
    </xf>
    <xf numFmtId="0" fontId="12" fillId="0" borderId="0" xfId="1" applyFont="1" applyFill="1" applyBorder="1" applyAlignment="1" applyProtection="1">
      <alignment shrinkToFit="1"/>
      <protection locked="0"/>
    </xf>
    <xf numFmtId="0" fontId="3" fillId="0" borderId="0" xfId="1" applyFont="1" applyFill="1" applyBorder="1" applyProtection="1">
      <protection locked="0"/>
    </xf>
    <xf numFmtId="0" fontId="3" fillId="0" borderId="0" xfId="1" applyFont="1" applyFill="1" applyBorder="1" applyAlignment="1" applyProtection="1">
      <alignment horizontal="left" indent="1" shrinkToFit="1"/>
      <protection locked="0"/>
    </xf>
    <xf numFmtId="0" fontId="17" fillId="0" borderId="0" xfId="1" applyFont="1" applyFill="1" applyBorder="1" applyAlignment="1" applyProtection="1">
      <alignment vertical="center"/>
      <protection locked="0"/>
    </xf>
    <xf numFmtId="167" fontId="3" fillId="0" borderId="0" xfId="1" applyNumberFormat="1" applyFont="1" applyFill="1" applyBorder="1" applyAlignment="1" applyProtection="1">
      <alignment horizontal="right"/>
      <protection locked="0"/>
    </xf>
    <xf numFmtId="165" fontId="3" fillId="8" borderId="5" xfId="7" applyNumberFormat="1" applyFont="1" applyFill="1" applyAlignment="1" applyProtection="1">
      <alignment horizontal="right"/>
    </xf>
    <xf numFmtId="0" fontId="18" fillId="0" borderId="0" xfId="1" applyFont="1" applyFill="1" applyBorder="1" applyAlignment="1" applyProtection="1">
      <alignment vertical="center"/>
      <protection locked="0"/>
    </xf>
    <xf numFmtId="168" fontId="11" fillId="0" borderId="0" xfId="1" applyNumberFormat="1" applyFont="1" applyFill="1" applyProtection="1">
      <protection locked="0"/>
    </xf>
    <xf numFmtId="0" fontId="3" fillId="0" borderId="0" xfId="1" applyFont="1" applyFill="1" applyBorder="1" applyAlignment="1" applyProtection="1">
      <alignment vertical="center" shrinkToFit="1"/>
      <protection locked="0"/>
    </xf>
    <xf numFmtId="0" fontId="3" fillId="0" borderId="0" xfId="1" applyFont="1" applyFill="1" applyBorder="1" applyAlignment="1" applyProtection="1">
      <alignment shrinkToFit="1"/>
      <protection locked="0"/>
    </xf>
    <xf numFmtId="167" fontId="3" fillId="0" borderId="0" xfId="1" applyNumberFormat="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167" fontId="3" fillId="0" borderId="0" xfId="1" applyNumberFormat="1" applyFont="1" applyFill="1" applyBorder="1" applyProtection="1">
      <protection locked="0"/>
    </xf>
    <xf numFmtId="165" fontId="3" fillId="9" borderId="5" xfId="7" applyNumberFormat="1" applyFont="1" applyFill="1" applyAlignment="1" applyProtection="1">
      <alignment horizontal="right"/>
    </xf>
    <xf numFmtId="0" fontId="20" fillId="0" borderId="0" xfId="1" applyFont="1" applyFill="1" applyBorder="1" applyAlignment="1" applyProtection="1">
      <alignment horizontal="center" vertical="center" shrinkToFit="1"/>
      <protection locked="0"/>
    </xf>
    <xf numFmtId="0" fontId="3" fillId="0" borderId="0" xfId="1" applyFont="1" applyBorder="1" applyProtection="1">
      <protection locked="0"/>
    </xf>
    <xf numFmtId="0" fontId="12" fillId="0" borderId="0" xfId="1" applyFont="1" applyBorder="1" applyAlignment="1" applyProtection="1">
      <alignment shrinkToFit="1"/>
      <protection locked="0"/>
    </xf>
    <xf numFmtId="0" fontId="3" fillId="0" borderId="0" xfId="1" applyFont="1" applyProtection="1">
      <protection locked="0"/>
    </xf>
    <xf numFmtId="0" fontId="11" fillId="0" borderId="0" xfId="1" applyFont="1" applyProtection="1">
      <protection locked="0"/>
    </xf>
    <xf numFmtId="0" fontId="3" fillId="0" borderId="0" xfId="1" applyFont="1" applyFill="1" applyBorder="1" applyAlignment="1" applyProtection="1">
      <alignment horizontal="left" vertical="center" indent="1" shrinkToFit="1"/>
      <protection locked="0"/>
    </xf>
    <xf numFmtId="0" fontId="3" fillId="0" borderId="0" xfId="1" applyFont="1" applyBorder="1" applyAlignment="1" applyProtection="1">
      <alignment shrinkToFit="1"/>
      <protection locked="0"/>
    </xf>
    <xf numFmtId="165" fontId="3" fillId="0" borderId="0" xfId="1" applyNumberFormat="1" applyFont="1" applyFill="1" applyBorder="1" applyAlignment="1" applyProtection="1">
      <alignment vertical="center"/>
      <protection locked="0"/>
    </xf>
    <xf numFmtId="169" fontId="3" fillId="0" borderId="0" xfId="1" applyNumberFormat="1" applyFont="1" applyFill="1" applyBorder="1" applyAlignment="1" applyProtection="1">
      <alignment vertical="center"/>
      <protection locked="0"/>
    </xf>
    <xf numFmtId="0" fontId="7" fillId="0" borderId="0" xfId="1" applyFont="1" applyBorder="1" applyAlignment="1" applyProtection="1">
      <alignment shrinkToFit="1"/>
      <protection locked="0"/>
    </xf>
    <xf numFmtId="165" fontId="3" fillId="0" borderId="0" xfId="5" applyNumberFormat="1" applyFont="1" applyFill="1" applyBorder="1" applyAlignment="1" applyProtection="1">
      <alignment horizontal="right"/>
    </xf>
    <xf numFmtId="0" fontId="11" fillId="0" borderId="0" xfId="1" applyFont="1" applyFill="1" applyProtection="1">
      <protection locked="0"/>
    </xf>
    <xf numFmtId="0" fontId="21" fillId="0" borderId="0" xfId="1" applyFont="1" applyFill="1" applyBorder="1" applyAlignment="1" applyProtection="1">
      <alignment horizontal="center" vertical="center" shrinkToFit="1"/>
      <protection locked="0"/>
    </xf>
    <xf numFmtId="0" fontId="3" fillId="0" borderId="0" xfId="1" applyFont="1" applyBorder="1" applyAlignment="1" applyProtection="1">
      <alignment horizontal="left" indent="1" shrinkToFit="1"/>
      <protection locked="0"/>
    </xf>
    <xf numFmtId="0" fontId="22" fillId="0" borderId="0" xfId="1" applyFont="1" applyFill="1" applyBorder="1" applyAlignment="1" applyProtection="1">
      <alignment vertical="center"/>
      <protection locked="0"/>
    </xf>
    <xf numFmtId="166" fontId="3" fillId="0" borderId="5" xfId="6" applyNumberFormat="1" applyFont="1" applyFill="1" applyBorder="1" applyProtection="1">
      <protection locked="0"/>
    </xf>
    <xf numFmtId="171" fontId="7" fillId="0" borderId="0" xfId="8" applyFont="1" applyFill="1" applyBorder="1" applyAlignment="1">
      <alignment horizontal="left" vertical="top"/>
    </xf>
    <xf numFmtId="0" fontId="12" fillId="0" borderId="0" xfId="1" applyFont="1" applyFill="1" applyBorder="1" applyProtection="1">
      <protection locked="0"/>
    </xf>
    <xf numFmtId="171" fontId="3" fillId="0" borderId="0" xfId="8" applyFont="1" applyFill="1" applyBorder="1" applyAlignment="1">
      <alignment horizontal="left" vertical="top" wrapText="1" indent="1"/>
    </xf>
    <xf numFmtId="171" fontId="3" fillId="0" borderId="0" xfId="8" applyFont="1" applyFill="1" applyBorder="1" applyAlignment="1">
      <alignment horizontal="left" vertical="top" indent="1"/>
    </xf>
    <xf numFmtId="170" fontId="3" fillId="0" borderId="5" xfId="6" applyNumberFormat="1" applyFont="1" applyFill="1" applyBorder="1" applyProtection="1">
      <protection locked="0"/>
    </xf>
    <xf numFmtId="0" fontId="23" fillId="0" borderId="0" xfId="1" applyFont="1"/>
    <xf numFmtId="0" fontId="18" fillId="0" borderId="0" xfId="1" applyFont="1"/>
    <xf numFmtId="0" fontId="3" fillId="0" borderId="5" xfId="7" applyFont="1" applyFill="1" applyAlignment="1" applyProtection="1">
      <alignment horizontal="right"/>
    </xf>
    <xf numFmtId="0" fontId="18" fillId="0" borderId="0" xfId="1" applyFont="1" applyFill="1" applyProtection="1">
      <protection locked="0"/>
    </xf>
    <xf numFmtId="172" fontId="3" fillId="0" borderId="5" xfId="7" applyNumberFormat="1" applyFont="1" applyFill="1" applyAlignment="1">
      <alignment horizontal="right" vertical="top"/>
    </xf>
    <xf numFmtId="174" fontId="3" fillId="0" borderId="5" xfId="7" applyNumberFormat="1" applyFont="1" applyFill="1" applyAlignment="1" applyProtection="1">
      <alignment horizontal="right"/>
    </xf>
    <xf numFmtId="0" fontId="16" fillId="0" borderId="0" xfId="1" applyFont="1" applyFill="1" applyProtection="1">
      <protection locked="0"/>
    </xf>
    <xf numFmtId="0" fontId="3" fillId="0" borderId="0" xfId="1" applyFont="1" applyAlignment="1" applyProtection="1">
      <alignment shrinkToFit="1"/>
      <protection locked="0"/>
    </xf>
    <xf numFmtId="0" fontId="18" fillId="0" borderId="0" xfId="1" applyFont="1" applyProtection="1">
      <protection locked="0"/>
    </xf>
    <xf numFmtId="0" fontId="7" fillId="10" borderId="6" xfId="1" applyFont="1" applyFill="1" applyBorder="1" applyProtection="1">
      <protection locked="0"/>
    </xf>
    <xf numFmtId="0" fontId="7" fillId="10" borderId="7" xfId="1" applyFont="1" applyFill="1" applyBorder="1" applyProtection="1">
      <protection locked="0"/>
    </xf>
    <xf numFmtId="0" fontId="7" fillId="10" borderId="7" xfId="1" applyFont="1" applyFill="1" applyBorder="1" applyAlignment="1" applyProtection="1">
      <protection locked="0"/>
    </xf>
    <xf numFmtId="0" fontId="7" fillId="10" borderId="7" xfId="1" applyFont="1" applyFill="1" applyBorder="1" applyAlignment="1" applyProtection="1">
      <alignment shrinkToFit="1"/>
      <protection locked="0"/>
    </xf>
    <xf numFmtId="0" fontId="19" fillId="10" borderId="7" xfId="1" applyFont="1" applyFill="1" applyBorder="1" applyProtection="1">
      <protection locked="0"/>
    </xf>
    <xf numFmtId="49" fontId="24" fillId="0" borderId="0" xfId="5" applyNumberFormat="1" applyFont="1" applyFill="1" applyAlignment="1">
      <alignment horizontal="right" vertical="center"/>
    </xf>
    <xf numFmtId="0" fontId="3" fillId="0" borderId="0" xfId="5" applyFont="1" applyFill="1" applyAlignment="1">
      <alignment horizontal="left" vertical="center"/>
    </xf>
    <xf numFmtId="0" fontId="25" fillId="0" borderId="0" xfId="5" applyFont="1" applyFill="1" applyBorder="1" applyAlignment="1">
      <alignment horizontal="left" vertical="center"/>
    </xf>
    <xf numFmtId="49" fontId="24" fillId="0" borderId="0" xfId="5" applyNumberFormat="1" applyFont="1" applyFill="1" applyBorder="1" applyAlignment="1">
      <alignment shrinkToFit="1"/>
    </xf>
    <xf numFmtId="165" fontId="7" fillId="0" borderId="0" xfId="5" applyNumberFormat="1" applyFont="1" applyFill="1" applyBorder="1" applyAlignment="1">
      <alignment horizontal="right" vertical="center"/>
    </xf>
    <xf numFmtId="0" fontId="11" fillId="0" borderId="0" xfId="5" applyNumberFormat="1" applyFont="1" applyFill="1" applyBorder="1" applyAlignment="1">
      <alignment vertical="center"/>
    </xf>
    <xf numFmtId="0" fontId="3" fillId="0" borderId="0" xfId="5" applyNumberFormat="1" applyFont="1" applyFill="1" applyBorder="1" applyAlignment="1">
      <alignment vertical="center"/>
    </xf>
    <xf numFmtId="49" fontId="26" fillId="0" borderId="0" xfId="5" applyNumberFormat="1" applyFont="1" applyFill="1" applyBorder="1" applyAlignment="1" applyProtection="1">
      <alignment horizontal="right" vertical="center"/>
    </xf>
    <xf numFmtId="1" fontId="27" fillId="0" borderId="0" xfId="5" applyNumberFormat="1" applyFont="1" applyFill="1" applyBorder="1" applyAlignment="1" applyProtection="1">
      <alignment horizontal="right" vertical="center"/>
    </xf>
    <xf numFmtId="1" fontId="25" fillId="0" borderId="0" xfId="5" applyNumberFormat="1" applyFont="1" applyFill="1" applyBorder="1" applyAlignment="1" applyProtection="1">
      <alignment horizontal="right" vertical="center"/>
    </xf>
    <xf numFmtId="1" fontId="24" fillId="0" borderId="0" xfId="5" applyNumberFormat="1" applyFont="1" applyFill="1" applyBorder="1" applyAlignment="1" applyProtection="1">
      <alignment shrinkToFit="1"/>
    </xf>
    <xf numFmtId="10" fontId="7" fillId="0" borderId="0" xfId="1" applyNumberFormat="1" applyFont="1" applyFill="1" applyBorder="1" applyAlignment="1">
      <alignment horizontal="left" vertical="center"/>
    </xf>
    <xf numFmtId="1" fontId="3" fillId="0" borderId="0" xfId="1" applyNumberFormat="1" applyFont="1" applyFill="1" applyBorder="1" applyAlignment="1">
      <alignment vertical="center"/>
    </xf>
    <xf numFmtId="49" fontId="24" fillId="0" borderId="0" xfId="1" applyNumberFormat="1" applyFont="1" applyFill="1" applyAlignment="1">
      <alignment horizontal="right" vertical="center"/>
    </xf>
    <xf numFmtId="1" fontId="3" fillId="0" borderId="0" xfId="1" applyNumberFormat="1" applyFont="1" applyFill="1" applyAlignment="1">
      <alignment vertical="center"/>
    </xf>
    <xf numFmtId="1" fontId="21" fillId="0" borderId="0" xfId="1" applyNumberFormat="1" applyFont="1" applyFill="1" applyBorder="1" applyAlignment="1">
      <alignment horizontal="left" vertical="center"/>
    </xf>
    <xf numFmtId="1" fontId="24" fillId="0" borderId="0" xfId="1" applyNumberFormat="1" applyFont="1" applyFill="1" applyBorder="1" applyAlignment="1">
      <alignment shrinkToFit="1"/>
    </xf>
    <xf numFmtId="1" fontId="3" fillId="0" borderId="0" xfId="1" applyNumberFormat="1" applyFont="1" applyFill="1" applyBorder="1" applyAlignment="1">
      <alignment horizontal="right" vertical="center"/>
    </xf>
    <xf numFmtId="0" fontId="11" fillId="0" borderId="0" xfId="1" applyNumberFormat="1" applyFont="1" applyFill="1" applyBorder="1" applyAlignment="1">
      <alignment vertical="center"/>
    </xf>
    <xf numFmtId="0" fontId="3" fillId="0" borderId="0" xfId="1" applyNumberFormat="1" applyFont="1" applyFill="1" applyBorder="1" applyAlignment="1">
      <alignment vertical="center"/>
    </xf>
    <xf numFmtId="49" fontId="24" fillId="0" borderId="0" xfId="1" applyNumberFormat="1" applyFont="1" applyFill="1" applyAlignment="1">
      <alignment vertical="center"/>
    </xf>
    <xf numFmtId="1" fontId="21" fillId="0" borderId="0" xfId="1" applyNumberFormat="1" applyFont="1" applyFill="1" applyBorder="1" applyAlignment="1">
      <alignment vertical="center"/>
    </xf>
    <xf numFmtId="10" fontId="7" fillId="0" borderId="0" xfId="1" applyNumberFormat="1" applyFont="1" applyFill="1" applyBorder="1" applyAlignment="1">
      <alignment vertical="center"/>
    </xf>
    <xf numFmtId="0" fontId="11" fillId="0" borderId="0" xfId="1" applyFont="1"/>
    <xf numFmtId="0" fontId="12" fillId="0" borderId="0" xfId="1" applyFont="1" applyFill="1"/>
    <xf numFmtId="0" fontId="12" fillId="0" borderId="0" xfId="1" applyFont="1" applyFill="1" applyBorder="1"/>
    <xf numFmtId="0" fontId="12" fillId="0" borderId="0" xfId="1" applyFont="1" applyFill="1" applyBorder="1" applyAlignment="1"/>
    <xf numFmtId="0" fontId="12" fillId="0" borderId="0" xfId="1" applyFont="1" applyFill="1" applyAlignment="1"/>
    <xf numFmtId="0" fontId="28" fillId="0" borderId="0" xfId="1" applyFont="1" applyFill="1"/>
    <xf numFmtId="0" fontId="12" fillId="0" borderId="0" xfId="1" applyFont="1" applyFill="1" applyBorder="1" applyAlignment="1">
      <alignment shrinkToFit="1"/>
    </xf>
    <xf numFmtId="0" fontId="7" fillId="0" borderId="0" xfId="1" applyFont="1" applyFill="1" applyBorder="1" applyAlignment="1">
      <alignment shrinkToFit="1"/>
    </xf>
    <xf numFmtId="167" fontId="12" fillId="0" borderId="0" xfId="1" applyNumberFormat="1" applyFont="1" applyFill="1" applyBorder="1"/>
    <xf numFmtId="0" fontId="7" fillId="0" borderId="0" xfId="1" applyFont="1" applyFill="1" applyBorder="1" applyAlignment="1" applyProtection="1">
      <alignment horizontal="left" indent="1" shrinkToFit="1"/>
      <protection locked="0"/>
    </xf>
    <xf numFmtId="165" fontId="7" fillId="0" borderId="8" xfId="5" applyNumberFormat="1" applyFont="1" applyFill="1" applyBorder="1" applyAlignment="1" applyProtection="1">
      <alignment horizontal="right"/>
    </xf>
    <xf numFmtId="0" fontId="3" fillId="0" borderId="0" xfId="1" applyFont="1" applyFill="1" applyBorder="1" applyAlignment="1" applyProtection="1">
      <alignment horizontal="left" indent="2" shrinkToFit="1"/>
      <protection locked="0"/>
    </xf>
    <xf numFmtId="0" fontId="18" fillId="0" borderId="0" xfId="1" applyFont="1" applyFill="1" applyBorder="1"/>
    <xf numFmtId="168" fontId="3" fillId="0" borderId="0" xfId="1" applyNumberFormat="1" applyFont="1" applyFill="1" applyBorder="1"/>
    <xf numFmtId="0" fontId="3" fillId="0" borderId="0" xfId="1" applyFont="1" applyFill="1"/>
    <xf numFmtId="0" fontId="3" fillId="0" borderId="0" xfId="1" applyFont="1" applyFill="1" applyBorder="1"/>
    <xf numFmtId="9" fontId="3" fillId="0" borderId="0" xfId="6" applyFont="1" applyFill="1" applyBorder="1" applyAlignment="1" applyProtection="1">
      <alignment horizontal="right"/>
      <protection locked="0"/>
    </xf>
    <xf numFmtId="168" fontId="3" fillId="0" borderId="0" xfId="6" applyNumberFormat="1" applyFont="1" applyFill="1" applyBorder="1"/>
    <xf numFmtId="9" fontId="3" fillId="0" borderId="0" xfId="6" applyFont="1" applyFill="1" applyBorder="1"/>
    <xf numFmtId="0" fontId="7" fillId="0" borderId="0" xfId="1" applyFont="1" applyFill="1" applyBorder="1" applyAlignment="1" applyProtection="1">
      <alignment shrinkToFit="1"/>
      <protection locked="0"/>
    </xf>
    <xf numFmtId="175" fontId="3" fillId="0" borderId="5" xfId="7" applyNumberFormat="1" applyFont="1" applyFill="1" applyAlignment="1" applyProtection="1">
      <alignment shrinkToFit="1"/>
      <protection locked="0"/>
    </xf>
    <xf numFmtId="165" fontId="3" fillId="0" borderId="5" xfId="7" applyNumberFormat="1" applyFont="1" applyFill="1" applyAlignment="1" applyProtection="1">
      <alignment horizontal="right"/>
    </xf>
    <xf numFmtId="168" fontId="18" fillId="0" borderId="0" xfId="1" applyNumberFormat="1" applyFont="1" applyFill="1" applyBorder="1"/>
    <xf numFmtId="0" fontId="7" fillId="0" borderId="0" xfId="1" applyFont="1"/>
    <xf numFmtId="0" fontId="12" fillId="0" borderId="0" xfId="1" applyFont="1" applyBorder="1"/>
    <xf numFmtId="0" fontId="3" fillId="0" borderId="0" xfId="1" applyFont="1" applyAlignment="1">
      <alignment shrinkToFit="1"/>
    </xf>
    <xf numFmtId="0" fontId="11" fillId="0" borderId="0" xfId="1" applyFont="1" applyFill="1"/>
    <xf numFmtId="0" fontId="29" fillId="10" borderId="6" xfId="1" applyFont="1" applyFill="1" applyBorder="1"/>
    <xf numFmtId="0" fontId="29" fillId="10" borderId="7" xfId="1" applyFont="1" applyFill="1" applyBorder="1"/>
    <xf numFmtId="0" fontId="30" fillId="3" borderId="2" xfId="4" applyFont="1" applyFill="1" applyBorder="1" applyAlignment="1" applyProtection="1">
      <alignment horizontal="left" vertical="center"/>
    </xf>
    <xf numFmtId="1" fontId="27" fillId="0" borderId="2" xfId="4" applyNumberFormat="1" applyFont="1" applyFill="1" applyBorder="1" applyAlignment="1" applyProtection="1">
      <alignment horizontal="center"/>
    </xf>
    <xf numFmtId="0" fontId="18" fillId="0" borderId="0" xfId="4" applyFont="1"/>
    <xf numFmtId="176" fontId="9" fillId="0" borderId="0" xfId="4" applyNumberFormat="1" applyFont="1" applyAlignment="1">
      <alignment horizontal="center"/>
    </xf>
    <xf numFmtId="0" fontId="7" fillId="0" borderId="0" xfId="4" applyFont="1" applyFill="1" applyAlignment="1">
      <alignment vertical="center"/>
    </xf>
    <xf numFmtId="166" fontId="3" fillId="5" borderId="3" xfId="4" applyNumberFormat="1" applyFont="1" applyFill="1" applyBorder="1" applyAlignment="1">
      <alignment horizontal="right" vertical="center"/>
    </xf>
    <xf numFmtId="49" fontId="13" fillId="6" borderId="4" xfId="4" applyNumberFormat="1" applyFont="1" applyFill="1" applyBorder="1" applyAlignment="1">
      <alignment horizontal="right" vertical="center"/>
    </xf>
    <xf numFmtId="49" fontId="13" fillId="6" borderId="2" xfId="4" applyNumberFormat="1" applyFont="1" applyFill="1" applyBorder="1" applyAlignment="1">
      <alignment horizontal="right" vertical="center"/>
    </xf>
    <xf numFmtId="0" fontId="13" fillId="6" borderId="2" xfId="4" applyFont="1" applyFill="1" applyBorder="1" applyAlignment="1">
      <alignment horizontal="left" vertical="center"/>
    </xf>
    <xf numFmtId="0" fontId="14" fillId="6" borderId="2" xfId="4" applyFont="1" applyFill="1" applyBorder="1" applyAlignment="1">
      <alignment horizontal="left" vertical="center"/>
    </xf>
    <xf numFmtId="0" fontId="29" fillId="10" borderId="6" xfId="4" applyFont="1" applyFill="1" applyBorder="1"/>
    <xf numFmtId="0" fontId="29" fillId="10" borderId="7" xfId="4" applyFont="1" applyFill="1" applyBorder="1"/>
    <xf numFmtId="0" fontId="24" fillId="3" borderId="2" xfId="1" applyFont="1" applyFill="1" applyBorder="1" applyAlignment="1">
      <alignment vertical="center"/>
    </xf>
    <xf numFmtId="49" fontId="31" fillId="3" borderId="2" xfId="1" applyNumberFormat="1" applyFont="1" applyFill="1" applyBorder="1" applyAlignment="1"/>
    <xf numFmtId="0" fontId="24" fillId="3" borderId="2" xfId="1" applyFont="1" applyFill="1" applyBorder="1" applyAlignment="1">
      <alignment horizontal="right" vertical="center"/>
    </xf>
    <xf numFmtId="0" fontId="24" fillId="3" borderId="0" xfId="1" applyFont="1" applyFill="1" applyBorder="1" applyAlignment="1">
      <alignment horizontal="right" vertical="center"/>
    </xf>
    <xf numFmtId="0" fontId="11" fillId="3" borderId="0" xfId="1" applyNumberFormat="1" applyFont="1" applyFill="1" applyBorder="1" applyAlignment="1">
      <alignment vertical="center"/>
    </xf>
    <xf numFmtId="1" fontId="32" fillId="3" borderId="2" xfId="1" applyNumberFormat="1" applyFont="1" applyFill="1" applyBorder="1" applyAlignment="1">
      <alignment horizontal="left" vertical="center"/>
    </xf>
    <xf numFmtId="0" fontId="3" fillId="0" borderId="0" xfId="1" applyNumberFormat="1" applyFont="1" applyFill="1" applyBorder="1" applyAlignment="1">
      <alignment vertical="center" shrinkToFit="1"/>
    </xf>
    <xf numFmtId="0" fontId="3" fillId="0" borderId="0" xfId="1" applyNumberFormat="1" applyFont="1" applyFill="1" applyBorder="1" applyAlignment="1">
      <alignment horizontal="center" vertical="center" shrinkToFit="1"/>
    </xf>
    <xf numFmtId="0" fontId="3" fillId="0" borderId="0" xfId="1" applyFont="1" applyFill="1" applyBorder="1" applyAlignment="1" applyProtection="1">
      <alignment vertical="center"/>
    </xf>
    <xf numFmtId="0" fontId="3" fillId="0" borderId="0" xfId="1" applyFont="1" applyFill="1" applyAlignment="1" applyProtection="1">
      <alignment vertical="center"/>
    </xf>
    <xf numFmtId="0" fontId="3" fillId="0" borderId="0" xfId="1" applyFont="1" applyFill="1" applyBorder="1" applyAlignment="1" applyProtection="1">
      <alignment horizontal="left" vertical="center"/>
    </xf>
    <xf numFmtId="1" fontId="3" fillId="0" borderId="0" xfId="9" applyNumberFormat="1" applyFont="1" applyFill="1" applyBorder="1" applyAlignment="1" applyProtection="1">
      <alignment vertical="center"/>
    </xf>
    <xf numFmtId="1" fontId="3" fillId="0" borderId="0" xfId="9" applyNumberFormat="1" applyFont="1" applyFill="1" applyAlignment="1" applyProtection="1">
      <alignment vertical="center"/>
    </xf>
    <xf numFmtId="1" fontId="3" fillId="0" borderId="0" xfId="9" applyNumberFormat="1" applyFont="1" applyFill="1" applyBorder="1" applyAlignment="1" applyProtection="1">
      <alignment horizontal="left" vertical="center"/>
    </xf>
    <xf numFmtId="1" fontId="14" fillId="0" borderId="0" xfId="1" applyNumberFormat="1" applyFont="1" applyFill="1" applyBorder="1" applyAlignment="1" applyProtection="1">
      <alignment horizontal="left" vertical="center"/>
    </xf>
    <xf numFmtId="1" fontId="16" fillId="0" borderId="0" xfId="1" applyNumberFormat="1" applyFont="1" applyFill="1" applyBorder="1" applyAlignment="1" applyProtection="1">
      <alignment horizontal="left" vertical="center"/>
      <protection hidden="1"/>
    </xf>
    <xf numFmtId="1" fontId="7" fillId="0" borderId="0" xfId="1" applyNumberFormat="1" applyFont="1" applyFill="1" applyBorder="1" applyAlignment="1" applyProtection="1">
      <alignment horizontal="right" vertical="center"/>
      <protection hidden="1"/>
    </xf>
    <xf numFmtId="0" fontId="7" fillId="0" borderId="0" xfId="1" applyFont="1" applyFill="1" applyAlignment="1">
      <alignment horizontal="left" vertical="center"/>
    </xf>
    <xf numFmtId="1" fontId="16" fillId="0" borderId="0" xfId="1" applyNumberFormat="1" applyFont="1" applyFill="1" applyBorder="1" applyAlignment="1" applyProtection="1">
      <alignment horizontal="right" vertical="center"/>
      <protection hidden="1"/>
    </xf>
    <xf numFmtId="1" fontId="3" fillId="0" borderId="0" xfId="1" applyNumberFormat="1" applyFont="1" applyFill="1" applyBorder="1" applyAlignment="1" applyProtection="1">
      <alignment horizontal="right" vertical="center"/>
      <protection hidden="1"/>
    </xf>
    <xf numFmtId="176" fontId="29" fillId="0" borderId="0" xfId="4" applyNumberFormat="1" applyFont="1" applyAlignment="1">
      <alignment horizontal="center"/>
    </xf>
    <xf numFmtId="1" fontId="16" fillId="0" borderId="0" xfId="9" applyNumberFormat="1" applyFont="1" applyFill="1" applyBorder="1" applyAlignment="1" applyProtection="1">
      <alignment vertical="center"/>
    </xf>
    <xf numFmtId="0" fontId="16"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3" fillId="0" borderId="0" xfId="1" applyFont="1" applyFill="1" applyAlignment="1" applyProtection="1">
      <alignment horizontal="right" vertical="center"/>
    </xf>
    <xf numFmtId="0" fontId="3" fillId="0" borderId="0" xfId="1" applyFont="1" applyFill="1" applyAlignment="1">
      <alignment horizontal="left" vertical="center" indent="1"/>
    </xf>
    <xf numFmtId="177" fontId="3" fillId="8" borderId="3" xfId="1" applyNumberFormat="1" applyFont="1" applyFill="1" applyBorder="1" applyAlignment="1" applyProtection="1">
      <alignment horizontal="right" vertical="center"/>
    </xf>
    <xf numFmtId="0" fontId="3" fillId="0" borderId="0" xfId="1" applyFont="1" applyFill="1" applyBorder="1" applyAlignment="1">
      <alignment horizontal="left" vertical="center"/>
    </xf>
    <xf numFmtId="0" fontId="3" fillId="0" borderId="0" xfId="1" applyFont="1" applyFill="1" applyAlignment="1">
      <alignment shrinkToFit="1"/>
    </xf>
    <xf numFmtId="177" fontId="3" fillId="0" borderId="8" xfId="1" applyNumberFormat="1" applyFont="1" applyFill="1" applyBorder="1" applyAlignment="1" applyProtection="1">
      <alignment horizontal="right" vertical="center"/>
    </xf>
    <xf numFmtId="10" fontId="3" fillId="0" borderId="0" xfId="9" applyNumberFormat="1" applyFont="1" applyFill="1" applyAlignment="1" applyProtection="1">
      <alignment vertical="center"/>
    </xf>
    <xf numFmtId="10" fontId="3" fillId="0" borderId="0" xfId="9" applyNumberFormat="1" applyFont="1" applyFill="1" applyBorder="1" applyAlignment="1" applyProtection="1">
      <alignment horizontal="left" vertical="center"/>
    </xf>
    <xf numFmtId="10" fontId="3" fillId="0" borderId="0" xfId="9" applyNumberFormat="1" applyFont="1" applyFill="1" applyBorder="1" applyAlignment="1" applyProtection="1">
      <alignment vertical="center"/>
    </xf>
    <xf numFmtId="10" fontId="16" fillId="0" borderId="0" xfId="9" applyNumberFormat="1" applyFont="1" applyFill="1" applyBorder="1" applyAlignment="1" applyProtection="1">
      <alignment vertical="center"/>
    </xf>
    <xf numFmtId="177" fontId="3" fillId="0" borderId="0" xfId="1" applyNumberFormat="1" applyFont="1" applyAlignment="1">
      <alignment horizontal="right"/>
    </xf>
    <xf numFmtId="0" fontId="16" fillId="0" borderId="0" xfId="1" applyFont="1"/>
    <xf numFmtId="177" fontId="3" fillId="12" borderId="3" xfId="1" applyNumberFormat="1" applyFont="1" applyFill="1" applyBorder="1" applyAlignment="1">
      <alignment horizontal="right"/>
    </xf>
    <xf numFmtId="177" fontId="3" fillId="0" borderId="8" xfId="1" applyNumberFormat="1" applyFont="1" applyFill="1" applyBorder="1" applyAlignment="1">
      <alignment horizontal="right" vertical="center"/>
    </xf>
    <xf numFmtId="0" fontId="7" fillId="0" borderId="0" xfId="4" applyFont="1" applyFill="1" applyBorder="1" applyAlignment="1" applyProtection="1">
      <alignment vertical="center"/>
    </xf>
    <xf numFmtId="0" fontId="3" fillId="0" borderId="0" xfId="4" applyFont="1" applyFill="1" applyBorder="1" applyAlignment="1" applyProtection="1">
      <alignment horizontal="left" vertical="center" indent="1"/>
    </xf>
    <xf numFmtId="178" fontId="3" fillId="8" borderId="3" xfId="1" applyNumberFormat="1" applyFont="1" applyFill="1" applyBorder="1" applyAlignment="1" applyProtection="1">
      <alignment horizontal="right" vertical="center"/>
      <protection locked="0"/>
    </xf>
    <xf numFmtId="178" fontId="3" fillId="0" borderId="0" xfId="1" applyNumberFormat="1" applyFont="1" applyFill="1" applyBorder="1" applyAlignment="1" applyProtection="1">
      <alignment horizontal="left" vertical="center"/>
    </xf>
    <xf numFmtId="0" fontId="3" fillId="0" borderId="0" xfId="1" applyFont="1" applyFill="1" applyBorder="1" applyAlignment="1" applyProtection="1">
      <alignment horizontal="left" vertical="center" indent="1"/>
    </xf>
    <xf numFmtId="178" fontId="3" fillId="0" borderId="0" xfId="1" applyNumberFormat="1" applyFont="1" applyFill="1" applyBorder="1" applyAlignment="1" applyProtection="1">
      <alignment horizontal="right" vertical="center"/>
    </xf>
    <xf numFmtId="1" fontId="7" fillId="0" borderId="0" xfId="9" applyNumberFormat="1" applyFont="1" applyFill="1" applyAlignment="1" applyProtection="1">
      <alignment vertical="center"/>
    </xf>
    <xf numFmtId="10" fontId="3" fillId="0" borderId="0" xfId="1" applyNumberFormat="1" applyFont="1" applyFill="1" applyAlignment="1">
      <alignment shrinkToFit="1"/>
    </xf>
    <xf numFmtId="10" fontId="3" fillId="0" borderId="0" xfId="1" applyNumberFormat="1" applyFont="1" applyFill="1" applyAlignment="1">
      <alignment horizontal="left" vertical="center"/>
    </xf>
    <xf numFmtId="0" fontId="7" fillId="13" borderId="7" xfId="1" applyFont="1" applyFill="1" applyBorder="1"/>
    <xf numFmtId="0" fontId="16" fillId="13" borderId="7" xfId="1" applyFont="1" applyFill="1" applyBorder="1"/>
    <xf numFmtId="0" fontId="3" fillId="0" borderId="0" xfId="1" applyFont="1" applyAlignment="1" applyProtection="1">
      <protection locked="0"/>
    </xf>
    <xf numFmtId="0" fontId="3" fillId="0" borderId="0" xfId="5" applyFont="1" applyFill="1" applyBorder="1" applyAlignment="1">
      <alignment horizontal="left" vertical="center" shrinkToFit="1"/>
    </xf>
    <xf numFmtId="165" fontId="3" fillId="0" borderId="0" xfId="5" applyNumberFormat="1" applyFont="1" applyFill="1" applyBorder="1" applyAlignment="1">
      <alignment horizontal="right" vertical="center"/>
    </xf>
    <xf numFmtId="165" fontId="3" fillId="0" borderId="0" xfId="5" applyNumberFormat="1" applyFont="1" applyFill="1" applyAlignment="1">
      <alignment horizontal="right" vertical="center"/>
    </xf>
    <xf numFmtId="0" fontId="3" fillId="0" borderId="0" xfId="1" applyFont="1" applyFill="1" applyAlignment="1"/>
    <xf numFmtId="0" fontId="3" fillId="0" borderId="0" xfId="1" applyFont="1" applyBorder="1"/>
    <xf numFmtId="0" fontId="3" fillId="0" borderId="0" xfId="1" applyFont="1" applyFill="1" applyBorder="1" applyAlignment="1">
      <alignment horizontal="left" vertical="center" shrinkToFit="1"/>
    </xf>
    <xf numFmtId="0" fontId="3" fillId="0" borderId="0" xfId="1" applyFont="1" applyFill="1" applyBorder="1" applyAlignment="1">
      <alignment horizontal="right" vertical="center"/>
    </xf>
    <xf numFmtId="178" fontId="3" fillId="8" borderId="3" xfId="9" applyNumberFormat="1" applyFont="1" applyFill="1" applyBorder="1" applyProtection="1"/>
    <xf numFmtId="178" fontId="3" fillId="0" borderId="0" xfId="9" applyNumberFormat="1" applyFont="1" applyFill="1" applyBorder="1" applyProtection="1"/>
    <xf numFmtId="178" fontId="3" fillId="0" borderId="0" xfId="9" applyNumberFormat="1" applyFont="1" applyFill="1" applyBorder="1" applyAlignment="1" applyProtection="1">
      <alignment horizontal="center"/>
    </xf>
    <xf numFmtId="0" fontId="3" fillId="13" borderId="7" xfId="1" applyFont="1" applyFill="1" applyBorder="1"/>
    <xf numFmtId="0" fontId="3" fillId="13" borderId="7" xfId="1" applyFont="1" applyFill="1" applyBorder="1" applyAlignment="1"/>
    <xf numFmtId="1" fontId="18" fillId="0" borderId="0" xfId="6" applyNumberFormat="1" applyFont="1" applyFill="1" applyBorder="1" applyAlignment="1" applyProtection="1">
      <alignment vertical="center"/>
      <protection locked="0"/>
    </xf>
    <xf numFmtId="1" fontId="18" fillId="0" borderId="0" xfId="6" applyNumberFormat="1" applyFont="1" applyFill="1" applyAlignment="1" applyProtection="1">
      <alignment vertical="center"/>
      <protection locked="0"/>
    </xf>
    <xf numFmtId="0" fontId="29" fillId="0" borderId="0" xfId="0" applyFont="1"/>
    <xf numFmtId="0" fontId="3" fillId="0" borderId="0" xfId="0" applyFont="1" applyFill="1" applyAlignment="1" applyProtection="1">
      <alignment horizontal="left" vertical="center" indent="1"/>
    </xf>
    <xf numFmtId="165" fontId="3" fillId="0" borderId="0" xfId="7" applyNumberFormat="1" applyFont="1" applyFill="1" applyBorder="1" applyAlignment="1" applyProtection="1">
      <alignment horizontal="right"/>
    </xf>
    <xf numFmtId="165" fontId="7" fillId="0" borderId="0" xfId="7" applyNumberFormat="1" applyFont="1" applyFill="1" applyBorder="1" applyAlignment="1" applyProtection="1">
      <alignment horizontal="right"/>
    </xf>
    <xf numFmtId="1" fontId="3" fillId="0" borderId="0" xfId="6" applyNumberFormat="1" applyFont="1" applyFill="1" applyAlignment="1" applyProtection="1">
      <alignment horizontal="left" vertical="center" indent="1"/>
    </xf>
    <xf numFmtId="0" fontId="7" fillId="0" borderId="0" xfId="1" applyFont="1" applyAlignment="1">
      <alignment shrinkToFit="1"/>
    </xf>
    <xf numFmtId="165" fontId="7" fillId="0" borderId="0" xfId="1" applyNumberFormat="1" applyFont="1" applyFill="1" applyBorder="1" applyAlignment="1" applyProtection="1">
      <alignment vertical="center"/>
      <protection locked="0"/>
    </xf>
    <xf numFmtId="0" fontId="7" fillId="0" borderId="0" xfId="1" applyFont="1" applyFill="1" applyBorder="1" applyAlignment="1">
      <alignment horizontal="left" indent="1" shrinkToFit="1"/>
    </xf>
    <xf numFmtId="175" fontId="3" fillId="8" borderId="5" xfId="7" applyNumberFormat="1" applyFont="1" applyFill="1" applyAlignment="1" applyProtection="1">
      <alignment vertical="center"/>
      <protection locked="0"/>
    </xf>
    <xf numFmtId="166" fontId="3" fillId="27" borderId="3" xfId="1" applyNumberFormat="1" applyFont="1" applyFill="1" applyBorder="1" applyAlignment="1">
      <alignment horizontal="right" vertical="center"/>
    </xf>
    <xf numFmtId="0" fontId="53" fillId="0" borderId="0" xfId="1" applyFont="1" applyFill="1" applyBorder="1" applyAlignment="1" applyProtection="1">
      <alignment vertical="center"/>
      <protection locked="0"/>
    </xf>
    <xf numFmtId="0" fontId="54" fillId="6" borderId="2" xfId="1" applyFont="1" applyFill="1" applyBorder="1" applyAlignment="1">
      <alignment horizontal="left" vertical="center"/>
    </xf>
    <xf numFmtId="0" fontId="53" fillId="0" borderId="0" xfId="1" applyFont="1"/>
    <xf numFmtId="0" fontId="53" fillId="0" borderId="0" xfId="1" applyFont="1" applyFill="1"/>
    <xf numFmtId="2" fontId="3" fillId="0" borderId="5" xfId="7" applyNumberFormat="1" applyFont="1" applyFill="1" applyAlignment="1" applyProtection="1">
      <alignment shrinkToFit="1"/>
      <protection locked="0"/>
    </xf>
    <xf numFmtId="43" fontId="3" fillId="0" borderId="5" xfId="70" applyFont="1" applyFill="1" applyBorder="1" applyAlignment="1" applyProtection="1">
      <alignment shrinkToFit="1"/>
      <protection locked="0"/>
    </xf>
    <xf numFmtId="9" fontId="3" fillId="0" borderId="5" xfId="71" applyFont="1" applyFill="1" applyBorder="1" applyAlignment="1" applyProtection="1">
      <alignment horizontal="right"/>
    </xf>
    <xf numFmtId="0" fontId="3" fillId="28" borderId="5" xfId="7" applyFont="1" applyFill="1" applyProtection="1">
      <protection locked="0"/>
    </xf>
    <xf numFmtId="173" fontId="3" fillId="7" borderId="19" xfId="6" applyNumberFormat="1" applyFont="1" applyFill="1" applyBorder="1" applyProtection="1">
      <protection locked="0"/>
    </xf>
    <xf numFmtId="49" fontId="13" fillId="0" borderId="4"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0" fontId="13" fillId="0" borderId="2" xfId="1" applyFont="1" applyFill="1" applyBorder="1" applyAlignment="1">
      <alignment horizontal="left" vertical="center"/>
    </xf>
    <xf numFmtId="0" fontId="14" fillId="0" borderId="2" xfId="1" applyFont="1" applyFill="1" applyBorder="1" applyAlignment="1">
      <alignment horizontal="left" vertical="center"/>
    </xf>
    <xf numFmtId="0" fontId="54" fillId="0" borderId="2" xfId="1" applyFont="1" applyFill="1" applyBorder="1" applyAlignment="1">
      <alignment horizontal="left" vertical="center"/>
    </xf>
    <xf numFmtId="0" fontId="13" fillId="0" borderId="0" xfId="1" applyFont="1" applyFill="1"/>
    <xf numFmtId="49" fontId="13" fillId="0" borderId="0" xfId="1" applyNumberFormat="1" applyFont="1" applyFill="1" applyBorder="1" applyAlignment="1">
      <alignment horizontal="right" vertical="center"/>
    </xf>
    <xf numFmtId="0" fontId="13" fillId="0" borderId="0" xfId="1" applyFont="1" applyFill="1" applyBorder="1" applyAlignment="1">
      <alignment horizontal="left" vertical="center"/>
    </xf>
    <xf numFmtId="0" fontId="14" fillId="0" borderId="0" xfId="1" applyFont="1" applyFill="1" applyBorder="1" applyAlignment="1">
      <alignment horizontal="left" vertical="center"/>
    </xf>
    <xf numFmtId="0" fontId="54" fillId="0" borderId="0" xfId="1" applyFont="1" applyFill="1" applyBorder="1" applyAlignment="1">
      <alignment horizontal="left" vertical="center"/>
    </xf>
    <xf numFmtId="179" fontId="3" fillId="29" borderId="5" xfId="7" applyNumberFormat="1" applyFont="1" applyFill="1" applyProtection="1">
      <protection locked="0"/>
    </xf>
    <xf numFmtId="0" fontId="53" fillId="0" borderId="0" xfId="1" applyFont="1" applyFill="1" applyBorder="1" applyProtection="1">
      <protection locked="0"/>
    </xf>
    <xf numFmtId="167" fontId="53" fillId="0" borderId="0" xfId="1" applyNumberFormat="1" applyFont="1" applyFill="1" applyBorder="1" applyAlignment="1" applyProtection="1">
      <alignment vertical="center"/>
      <protection locked="0"/>
    </xf>
    <xf numFmtId="168" fontId="3" fillId="0" borderId="0" xfId="1" applyNumberFormat="1" applyFont="1"/>
    <xf numFmtId="180" fontId="9" fillId="8" borderId="5" xfId="7" applyNumberFormat="1" applyFont="1" applyFill="1" applyProtection="1">
      <protection locked="0"/>
    </xf>
    <xf numFmtId="170" fontId="3" fillId="0" borderId="5" xfId="7" applyNumberFormat="1" applyFont="1" applyFill="1" applyAlignment="1" applyProtection="1">
      <alignment shrinkToFit="1"/>
      <protection locked="0"/>
    </xf>
    <xf numFmtId="0" fontId="4" fillId="3" borderId="2" xfId="1" applyFont="1" applyFill="1" applyBorder="1" applyAlignment="1">
      <alignment vertical="center"/>
    </xf>
    <xf numFmtId="0" fontId="3" fillId="0" borderId="0" xfId="1" applyFont="1" applyBorder="1" applyAlignment="1"/>
    <xf numFmtId="0" fontId="3" fillId="0" borderId="0" xfId="1" applyFont="1" applyAlignment="1"/>
    <xf numFmtId="0" fontId="13" fillId="6" borderId="2" xfId="1" applyFont="1" applyFill="1" applyBorder="1" applyAlignment="1">
      <alignment vertical="center"/>
    </xf>
    <xf numFmtId="0" fontId="3" fillId="0" borderId="0" xfId="1" applyFont="1" applyFill="1" applyBorder="1" applyAlignment="1" applyProtection="1">
      <protection locked="0"/>
    </xf>
    <xf numFmtId="0" fontId="12" fillId="0" borderId="0" xfId="1" applyFont="1" applyFill="1" applyBorder="1" applyAlignment="1" applyProtection="1">
      <protection locked="0"/>
    </xf>
    <xf numFmtId="171" fontId="3" fillId="0" borderId="0" xfId="8" applyFont="1" applyFill="1" applyBorder="1" applyAlignment="1">
      <alignment vertical="center"/>
    </xf>
    <xf numFmtId="0" fontId="3" fillId="0" borderId="0" xfId="0" applyFont="1" applyFill="1" applyAlignment="1">
      <alignment shrinkToFit="1"/>
    </xf>
    <xf numFmtId="0" fontId="12" fillId="0" borderId="0" xfId="1" applyFont="1" applyBorder="1" applyAlignment="1"/>
    <xf numFmtId="0" fontId="29" fillId="10" borderId="7" xfId="1" applyFont="1" applyFill="1" applyBorder="1" applyAlignment="1"/>
    <xf numFmtId="178" fontId="3" fillId="0" borderId="0" xfId="72" applyNumberFormat="1" applyFont="1" applyFill="1" applyBorder="1" applyAlignment="1" applyProtection="1">
      <alignment horizontal="right" vertical="center"/>
    </xf>
    <xf numFmtId="0" fontId="9" fillId="0" borderId="0" xfId="0" applyFont="1" applyAlignment="1">
      <alignment vertical="center"/>
    </xf>
    <xf numFmtId="0" fontId="3" fillId="0" borderId="0" xfId="1" applyFont="1" applyAlignment="1" applyProtection="1">
      <alignment wrapText="1" shrinkToFit="1"/>
      <protection locked="0"/>
    </xf>
    <xf numFmtId="180" fontId="9" fillId="0" borderId="5" xfId="7" applyNumberFormat="1" applyFont="1" applyFill="1" applyProtection="1">
      <protection locked="0"/>
    </xf>
    <xf numFmtId="0" fontId="3" fillId="11" borderId="0" xfId="1" applyFont="1" applyFill="1" applyProtection="1">
      <protection locked="0"/>
    </xf>
    <xf numFmtId="0" fontId="11" fillId="11" borderId="0" xfId="1" applyFont="1" applyFill="1" applyProtection="1">
      <protection locked="0"/>
    </xf>
    <xf numFmtId="0" fontId="12" fillId="11" borderId="0" xfId="1" applyFont="1" applyFill="1" applyProtection="1">
      <protection locked="0"/>
    </xf>
    <xf numFmtId="0" fontId="12" fillId="11" borderId="0" xfId="1" applyFont="1" applyFill="1"/>
    <xf numFmtId="0" fontId="3" fillId="11" borderId="0" xfId="1" applyFont="1" applyFill="1"/>
    <xf numFmtId="173" fontId="3" fillId="0" borderId="5" xfId="6" applyNumberFormat="1" applyFont="1" applyFill="1" applyBorder="1" applyProtection="1">
      <protection locked="0"/>
    </xf>
    <xf numFmtId="49" fontId="13" fillId="30" borderId="4" xfId="1" applyNumberFormat="1" applyFont="1" applyFill="1" applyBorder="1" applyAlignment="1">
      <alignment horizontal="right" vertical="center"/>
    </xf>
    <xf numFmtId="49" fontId="13" fillId="30" borderId="2" xfId="1" applyNumberFormat="1" applyFont="1" applyFill="1" applyBorder="1" applyAlignment="1">
      <alignment horizontal="right" vertical="center"/>
    </xf>
    <xf numFmtId="0" fontId="13" fillId="30" borderId="2" xfId="1" applyFont="1" applyFill="1" applyBorder="1" applyAlignment="1">
      <alignment horizontal="left" vertical="center"/>
    </xf>
    <xf numFmtId="0" fontId="13" fillId="30" borderId="0" xfId="1" applyFont="1" applyFill="1"/>
    <xf numFmtId="167" fontId="3" fillId="0" borderId="0" xfId="6" applyNumberFormat="1" applyFont="1" applyFill="1" applyBorder="1"/>
    <xf numFmtId="10" fontId="3" fillId="0" borderId="5" xfId="71" applyNumberFormat="1" applyFont="1" applyFill="1" applyBorder="1" applyAlignment="1" applyProtection="1">
      <alignment horizontal="right"/>
    </xf>
    <xf numFmtId="10" fontId="3" fillId="0" borderId="5" xfId="71" applyNumberFormat="1" applyFont="1" applyFill="1" applyBorder="1" applyAlignment="1" applyProtection="1">
      <alignment shrinkToFit="1"/>
      <protection locked="0"/>
    </xf>
    <xf numFmtId="0" fontId="3" fillId="11" borderId="0" xfId="1" applyFont="1" applyFill="1" applyAlignment="1" applyProtection="1">
      <protection locked="0"/>
    </xf>
    <xf numFmtId="0" fontId="3" fillId="11" borderId="0" xfId="1" applyFont="1" applyFill="1" applyAlignment="1" applyProtection="1">
      <alignment shrinkToFit="1"/>
      <protection locked="0"/>
    </xf>
    <xf numFmtId="0" fontId="14" fillId="30" borderId="2" xfId="1" applyFont="1" applyFill="1" applyBorder="1" applyAlignment="1">
      <alignment horizontal="left" vertical="center"/>
    </xf>
    <xf numFmtId="167" fontId="12" fillId="0" borderId="0" xfId="1" applyNumberFormat="1" applyFont="1" applyFill="1"/>
    <xf numFmtId="172" fontId="3" fillId="0" borderId="5" xfId="7" applyNumberFormat="1" applyFont="1" applyFill="1" applyAlignment="1" applyProtection="1">
      <alignment shrinkToFit="1"/>
      <protection locked="0"/>
    </xf>
    <xf numFmtId="43" fontId="7" fillId="0" borderId="0" xfId="1" applyNumberFormat="1" applyFont="1" applyFill="1" applyBorder="1" applyAlignment="1" applyProtection="1">
      <alignment vertical="center"/>
      <protection locked="0"/>
    </xf>
    <xf numFmtId="0" fontId="12" fillId="31" borderId="0" xfId="1" applyFont="1" applyFill="1"/>
    <xf numFmtId="0" fontId="12" fillId="31" borderId="0" xfId="1" applyFont="1" applyFill="1" applyProtection="1">
      <protection locked="0"/>
    </xf>
    <xf numFmtId="0" fontId="3" fillId="31" borderId="0" xfId="1" applyFont="1" applyFill="1" applyProtection="1">
      <protection locked="0"/>
    </xf>
    <xf numFmtId="0" fontId="7" fillId="0" borderId="0" xfId="1" applyFont="1" applyFill="1"/>
    <xf numFmtId="165" fontId="3" fillId="0" borderId="0" xfId="70" applyNumberFormat="1" applyFont="1" applyFill="1" applyBorder="1" applyAlignment="1" applyProtection="1">
      <alignment horizontal="right" vertical="center"/>
      <protection locked="0"/>
    </xf>
    <xf numFmtId="0" fontId="29" fillId="0" borderId="0" xfId="0" applyFont="1" applyFill="1"/>
    <xf numFmtId="165" fontId="3" fillId="0" borderId="0" xfId="7" applyNumberFormat="1" applyFont="1" applyFill="1" applyBorder="1" applyAlignment="1" applyProtection="1">
      <alignment horizontal="left"/>
    </xf>
    <xf numFmtId="173" fontId="55" fillId="0" borderId="0" xfId="0" applyNumberFormat="1" applyFont="1"/>
    <xf numFmtId="0" fontId="3" fillId="11" borderId="0" xfId="1" applyFont="1" applyFill="1" applyBorder="1"/>
    <xf numFmtId="0" fontId="12" fillId="11" borderId="0" xfId="1" applyFont="1" applyFill="1" applyBorder="1" applyAlignment="1"/>
    <xf numFmtId="0" fontId="7" fillId="11" borderId="0" xfId="1" applyFont="1" applyFill="1" applyBorder="1" applyAlignment="1" applyProtection="1">
      <alignment shrinkToFit="1"/>
      <protection locked="0"/>
    </xf>
    <xf numFmtId="0" fontId="53" fillId="11" borderId="0" xfId="1" applyFont="1" applyFill="1"/>
    <xf numFmtId="0" fontId="12" fillId="11" borderId="0" xfId="1" applyFont="1" applyFill="1" applyBorder="1" applyAlignment="1">
      <alignment shrinkToFit="1"/>
    </xf>
    <xf numFmtId="0" fontId="12" fillId="11" borderId="0" xfId="1" applyFont="1" applyFill="1" applyBorder="1"/>
    <xf numFmtId="0" fontId="28" fillId="11" borderId="0" xfId="1" applyFont="1" applyFill="1"/>
    <xf numFmtId="0" fontId="3" fillId="11" borderId="0" xfId="1" applyFont="1" applyFill="1" applyBorder="1" applyAlignment="1" applyProtection="1">
      <protection locked="0"/>
    </xf>
    <xf numFmtId="0" fontId="3" fillId="11" borderId="0" xfId="1" applyFont="1" applyFill="1" applyBorder="1" applyAlignment="1" applyProtection="1">
      <alignment horizontal="left" indent="1" shrinkToFit="1"/>
      <protection locked="0"/>
    </xf>
    <xf numFmtId="0" fontId="17" fillId="11" borderId="0" xfId="1" applyFont="1" applyFill="1" applyBorder="1" applyAlignment="1" applyProtection="1">
      <alignment vertical="center"/>
      <protection locked="0"/>
    </xf>
    <xf numFmtId="165" fontId="3" fillId="11" borderId="0" xfId="7" applyNumberFormat="1" applyFont="1" applyFill="1" applyBorder="1" applyAlignment="1" applyProtection="1">
      <alignment horizontal="right"/>
    </xf>
    <xf numFmtId="0" fontId="3" fillId="11" borderId="0" xfId="0" applyFont="1" applyFill="1" applyAlignment="1">
      <alignment shrinkToFit="1"/>
    </xf>
    <xf numFmtId="165" fontId="3" fillId="11" borderId="5" xfId="7" applyNumberFormat="1" applyFont="1" applyFill="1" applyAlignment="1" applyProtection="1">
      <alignment horizontal="right"/>
    </xf>
    <xf numFmtId="165" fontId="3" fillId="11" borderId="0" xfId="5" applyNumberFormat="1" applyFont="1" applyFill="1" applyBorder="1" applyAlignment="1" applyProtection="1">
      <alignment horizontal="right"/>
    </xf>
    <xf numFmtId="167" fontId="12" fillId="11" borderId="0" xfId="1" applyNumberFormat="1" applyFont="1" applyFill="1" applyBorder="1"/>
    <xf numFmtId="0" fontId="3" fillId="11" borderId="0" xfId="1" applyFont="1" applyFill="1" applyBorder="1" applyProtection="1">
      <protection locked="0"/>
    </xf>
    <xf numFmtId="165" fontId="3" fillId="0" borderId="0" xfId="7" quotePrefix="1" applyNumberFormat="1" applyFont="1" applyFill="1" applyBorder="1" applyAlignment="1" applyProtection="1">
      <alignment horizontal="right"/>
    </xf>
    <xf numFmtId="165" fontId="3" fillId="0" borderId="5" xfId="7" quotePrefix="1" applyNumberFormat="1" applyFont="1" applyFill="1" applyAlignment="1" applyProtection="1">
      <alignment horizontal="right"/>
    </xf>
    <xf numFmtId="0" fontId="87" fillId="76" borderId="0" xfId="129" applyFont="1" applyFill="1" applyBorder="1" applyAlignment="1" applyProtection="1">
      <alignment vertical="center"/>
    </xf>
    <xf numFmtId="0" fontId="87" fillId="76" borderId="0" xfId="130" applyFont="1" applyFill="1" applyBorder="1" applyAlignment="1" applyProtection="1">
      <alignment vertical="center"/>
    </xf>
    <xf numFmtId="0" fontId="87" fillId="76" borderId="0" xfId="130" applyFont="1" applyFill="1" applyBorder="1" applyAlignment="1" applyProtection="1">
      <alignment horizontal="center" vertical="center"/>
    </xf>
    <xf numFmtId="0" fontId="87" fillId="76" borderId="0" xfId="130" applyFont="1" applyFill="1" applyBorder="1" applyAlignment="1" applyProtection="1">
      <alignment horizontal="right" vertical="center"/>
    </xf>
    <xf numFmtId="0" fontId="87" fillId="76" borderId="0" xfId="131" applyFont="1" applyFill="1" applyAlignment="1" applyProtection="1">
      <alignment horizontal="right" vertical="center"/>
    </xf>
    <xf numFmtId="0" fontId="87" fillId="76" borderId="0" xfId="130" applyFont="1" applyFill="1" applyBorder="1" applyAlignment="1" applyProtection="1">
      <alignment horizontal="left" vertical="center"/>
    </xf>
    <xf numFmtId="181" fontId="1" fillId="77" borderId="0" xfId="132" applyFill="1" applyBorder="1" applyProtection="1">
      <alignment vertical="top"/>
    </xf>
    <xf numFmtId="181" fontId="1" fillId="78" borderId="0" xfId="132" applyFill="1" applyBorder="1" applyProtection="1">
      <alignment vertical="top"/>
    </xf>
    <xf numFmtId="0" fontId="5" fillId="77" borderId="0" xfId="2" applyFont="1" applyFill="1" applyProtection="1"/>
    <xf numFmtId="0" fontId="89" fillId="77" borderId="0" xfId="133" applyFont="1" applyFill="1" applyProtection="1"/>
    <xf numFmtId="0" fontId="9" fillId="77" borderId="0" xfId="133" applyFont="1" applyFill="1" applyAlignment="1" applyProtection="1">
      <alignment horizontal="center"/>
    </xf>
    <xf numFmtId="0" fontId="5" fillId="77" borderId="0" xfId="2" applyFont="1" applyFill="1" applyAlignment="1" applyProtection="1">
      <alignment horizontal="center"/>
    </xf>
    <xf numFmtId="0" fontId="9" fillId="77" borderId="0" xfId="133" applyFont="1" applyFill="1" applyProtection="1"/>
    <xf numFmtId="0" fontId="2" fillId="77" borderId="0" xfId="133" applyFill="1" applyProtection="1"/>
    <xf numFmtId="0" fontId="2" fillId="77" borderId="0" xfId="133" applyFill="1" applyBorder="1" applyProtection="1"/>
    <xf numFmtId="0" fontId="90" fillId="78" borderId="39" xfId="130" applyFont="1" applyFill="1" applyBorder="1" applyAlignment="1" applyProtection="1">
      <alignment horizontal="center" vertical="center" wrapText="1"/>
    </xf>
    <xf numFmtId="0" fontId="90" fillId="78" borderId="39" xfId="130" applyFont="1" applyFill="1" applyBorder="1" applyAlignment="1" applyProtection="1">
      <alignment horizontal="center" vertical="center"/>
    </xf>
    <xf numFmtId="0" fontId="90" fillId="78" borderId="40" xfId="130" applyFont="1" applyFill="1" applyBorder="1" applyAlignment="1" applyProtection="1">
      <alignment horizontal="center" vertical="center"/>
    </xf>
    <xf numFmtId="0" fontId="90" fillId="78" borderId="41" xfId="130" applyFont="1" applyFill="1" applyBorder="1" applyAlignment="1" applyProtection="1">
      <alignment horizontal="center" vertical="center"/>
    </xf>
    <xf numFmtId="0" fontId="90" fillId="78" borderId="38" xfId="130" applyFont="1" applyFill="1" applyBorder="1" applyAlignment="1" applyProtection="1">
      <alignment horizontal="center" vertical="center"/>
    </xf>
    <xf numFmtId="0" fontId="90" fillId="77" borderId="0" xfId="130" applyFont="1" applyFill="1" applyBorder="1" applyAlignment="1" applyProtection="1">
      <alignment horizontal="center" vertical="center"/>
    </xf>
    <xf numFmtId="0" fontId="90" fillId="78" borderId="37" xfId="129" applyFont="1" applyFill="1" applyBorder="1" applyAlignment="1" applyProtection="1">
      <alignment horizontal="center" vertical="center" wrapText="1"/>
    </xf>
    <xf numFmtId="0" fontId="90" fillId="78" borderId="41" xfId="129" applyFont="1" applyFill="1" applyBorder="1" applyAlignment="1" applyProtection="1">
      <alignment horizontal="center" vertical="center" wrapText="1"/>
    </xf>
    <xf numFmtId="0" fontId="90" fillId="78" borderId="42" xfId="129" applyFont="1" applyFill="1" applyBorder="1" applyAlignment="1" applyProtection="1">
      <alignment horizontal="center" vertical="center" wrapText="1"/>
    </xf>
    <xf numFmtId="1" fontId="3" fillId="77" borderId="0" xfId="134" applyNumberFormat="1" applyFont="1" applyFill="1" applyBorder="1" applyAlignment="1" applyProtection="1">
      <alignment vertical="center"/>
    </xf>
    <xf numFmtId="0" fontId="3" fillId="77" borderId="0" xfId="72" applyFont="1" applyFill="1" applyProtection="1"/>
    <xf numFmtId="1" fontId="3" fillId="77" borderId="0" xfId="134" applyNumberFormat="1" applyFont="1" applyFill="1" applyBorder="1" applyAlignment="1" applyProtection="1">
      <alignment horizontal="center" vertical="center"/>
    </xf>
    <xf numFmtId="168" fontId="3" fillId="77" borderId="0" xfId="72" applyNumberFormat="1" applyFont="1" applyFill="1" applyProtection="1"/>
    <xf numFmtId="0" fontId="3" fillId="77" borderId="0" xfId="72" applyFont="1" applyFill="1" applyBorder="1" applyProtection="1"/>
    <xf numFmtId="0" fontId="90" fillId="78" borderId="43" xfId="129" applyFont="1" applyFill="1" applyBorder="1" applyAlignment="1" applyProtection="1">
      <alignment horizontal="center" vertical="center" wrapText="1"/>
    </xf>
    <xf numFmtId="0" fontId="90" fillId="78" borderId="41" xfId="129" applyFont="1" applyFill="1" applyBorder="1" applyAlignment="1" applyProtection="1">
      <alignment horizontal="left" vertical="center" wrapText="1"/>
    </xf>
    <xf numFmtId="0" fontId="1" fillId="77" borderId="0" xfId="129" applyFill="1" applyAlignment="1" applyProtection="1">
      <alignment vertical="center"/>
    </xf>
    <xf numFmtId="0" fontId="1" fillId="77" borderId="0" xfId="129" applyFill="1" applyAlignment="1" applyProtection="1">
      <alignment horizontal="center" vertical="center"/>
    </xf>
    <xf numFmtId="0" fontId="1" fillId="77" borderId="0" xfId="130" applyFill="1" applyBorder="1" applyAlignment="1" applyProtection="1">
      <alignment horizontal="center" vertical="center"/>
    </xf>
    <xf numFmtId="0" fontId="1" fillId="77" borderId="0" xfId="130" applyFill="1" applyBorder="1" applyAlignment="1" applyProtection="1">
      <alignment vertical="center"/>
    </xf>
    <xf numFmtId="0" fontId="92" fillId="79" borderId="44" xfId="135" applyFont="1" applyBorder="1" applyAlignment="1" applyProtection="1">
      <alignment horizontal="center" vertical="center"/>
    </xf>
    <xf numFmtId="0" fontId="91" fillId="0" borderId="45" xfId="129" applyFont="1" applyBorder="1" applyAlignment="1" applyProtection="1">
      <alignment horizontal="center" vertical="center" wrapText="1"/>
    </xf>
    <xf numFmtId="0" fontId="9" fillId="0" borderId="46" xfId="129" applyFont="1" applyBorder="1" applyAlignment="1" applyProtection="1">
      <alignment horizontal="left" vertical="center" wrapText="1"/>
    </xf>
    <xf numFmtId="0" fontId="92" fillId="0" borderId="46" xfId="129" applyFont="1" applyBorder="1" applyAlignment="1" applyProtection="1">
      <alignment horizontal="center" vertical="center"/>
    </xf>
    <xf numFmtId="0" fontId="92" fillId="77" borderId="47" xfId="129" applyFont="1" applyFill="1" applyBorder="1" applyAlignment="1" applyProtection="1">
      <alignment horizontal="center" vertical="center"/>
    </xf>
    <xf numFmtId="1" fontId="92" fillId="77" borderId="48" xfId="130" quotePrefix="1" applyNumberFormat="1" applyFont="1" applyFill="1" applyBorder="1" applyAlignment="1" applyProtection="1">
      <alignment horizontal="center" vertical="center"/>
    </xf>
    <xf numFmtId="181" fontId="1" fillId="77" borderId="0" xfId="132" applyFill="1" applyProtection="1">
      <alignment vertical="top"/>
    </xf>
    <xf numFmtId="1" fontId="91" fillId="80" borderId="49" xfId="129" applyNumberFormat="1" applyFont="1" applyFill="1" applyBorder="1" applyAlignment="1" applyProtection="1">
      <alignment horizontal="right" vertical="center"/>
      <protection locked="0"/>
    </xf>
    <xf numFmtId="168" fontId="91" fillId="77" borderId="0" xfId="130" applyNumberFormat="1" applyFont="1" applyFill="1" applyBorder="1" applyAlignment="1" applyProtection="1">
      <alignment vertical="center"/>
    </xf>
    <xf numFmtId="168" fontId="15" fillId="77" borderId="45" xfId="130" applyNumberFormat="1" applyFont="1" applyFill="1" applyBorder="1" applyAlignment="1" applyProtection="1">
      <alignment horizontal="left" vertical="center" wrapText="1"/>
    </xf>
    <xf numFmtId="168" fontId="15" fillId="77" borderId="48" xfId="130" applyNumberFormat="1" applyFont="1" applyFill="1" applyBorder="1" applyAlignment="1" applyProtection="1">
      <alignment horizontal="left" vertical="center"/>
    </xf>
    <xf numFmtId="0" fontId="91" fillId="0" borderId="50" xfId="129" applyFont="1" applyBorder="1" applyAlignment="1" applyProtection="1">
      <alignment horizontal="center" vertical="center" wrapText="1"/>
    </xf>
    <xf numFmtId="0" fontId="9" fillId="0" borderId="51" xfId="129" applyFont="1" applyBorder="1" applyAlignment="1" applyProtection="1">
      <alignment horizontal="left" vertical="center" wrapText="1"/>
    </xf>
    <xf numFmtId="0" fontId="92" fillId="0" borderId="51" xfId="129" applyFont="1" applyBorder="1" applyAlignment="1" applyProtection="1">
      <alignment horizontal="center" vertical="center"/>
    </xf>
    <xf numFmtId="0" fontId="92" fillId="77" borderId="52" xfId="129" applyFont="1" applyFill="1" applyBorder="1" applyAlignment="1" applyProtection="1">
      <alignment horizontal="center" vertical="center"/>
    </xf>
    <xf numFmtId="0" fontId="92" fillId="77" borderId="53" xfId="130" quotePrefix="1" applyFont="1" applyFill="1" applyBorder="1" applyAlignment="1" applyProtection="1">
      <alignment horizontal="center" vertical="center"/>
    </xf>
    <xf numFmtId="0" fontId="9" fillId="77" borderId="0" xfId="72" applyFont="1" applyFill="1" applyBorder="1" applyProtection="1"/>
    <xf numFmtId="0" fontId="12" fillId="77" borderId="0" xfId="72" applyFont="1" applyFill="1" applyBorder="1" applyProtection="1"/>
    <xf numFmtId="1" fontId="18" fillId="77" borderId="0" xfId="134" applyNumberFormat="1" applyFont="1" applyFill="1" applyBorder="1" applyAlignment="1" applyProtection="1">
      <alignment vertical="center"/>
    </xf>
    <xf numFmtId="0" fontId="91" fillId="80" borderId="54" xfId="136" applyNumberFormat="1" applyFont="1" applyFill="1" applyBorder="1" applyAlignment="1" applyProtection="1">
      <alignment horizontal="right" vertical="center"/>
      <protection locked="0"/>
    </xf>
    <xf numFmtId="168" fontId="15" fillId="77" borderId="50" xfId="130" applyNumberFormat="1" applyFont="1" applyFill="1" applyBorder="1" applyAlignment="1" applyProtection="1">
      <alignment horizontal="left" vertical="center"/>
    </xf>
    <xf numFmtId="168" fontId="15" fillId="77" borderId="53" xfId="130" applyNumberFormat="1" applyFont="1" applyFill="1" applyBorder="1" applyAlignment="1" applyProtection="1">
      <alignment horizontal="left" vertical="center"/>
    </xf>
    <xf numFmtId="0" fontId="91" fillId="0" borderId="55" xfId="129" applyFont="1" applyBorder="1" applyAlignment="1" applyProtection="1">
      <alignment horizontal="center" vertical="center" wrapText="1"/>
    </xf>
    <xf numFmtId="0" fontId="9" fillId="0" borderId="56" xfId="129" applyFont="1" applyBorder="1" applyAlignment="1" applyProtection="1">
      <alignment horizontal="left" vertical="center" wrapText="1"/>
    </xf>
    <xf numFmtId="0" fontId="92" fillId="0" borderId="56" xfId="129" applyFont="1" applyBorder="1" applyAlignment="1" applyProtection="1">
      <alignment horizontal="center" vertical="center"/>
    </xf>
    <xf numFmtId="0" fontId="92" fillId="77" borderId="57" xfId="129" applyFont="1" applyFill="1" applyBorder="1" applyAlignment="1" applyProtection="1">
      <alignment horizontal="center" vertical="center"/>
    </xf>
    <xf numFmtId="0" fontId="92" fillId="77" borderId="58" xfId="130" quotePrefix="1" applyFont="1" applyFill="1" applyBorder="1" applyAlignment="1" applyProtection="1">
      <alignment horizontal="center" vertical="center"/>
    </xf>
    <xf numFmtId="10" fontId="91" fillId="80" borderId="59" xfId="136" applyNumberFormat="1" applyFont="1" applyFill="1" applyBorder="1" applyAlignment="1" applyProtection="1">
      <alignment horizontal="right" vertical="center"/>
      <protection locked="0"/>
    </xf>
    <xf numFmtId="168" fontId="15" fillId="77" borderId="55" xfId="130" applyNumberFormat="1" applyFont="1" applyFill="1" applyBorder="1" applyAlignment="1" applyProtection="1">
      <alignment horizontal="left" vertical="center"/>
    </xf>
    <xf numFmtId="168" fontId="15" fillId="77" borderId="58" xfId="130" applyNumberFormat="1" applyFont="1" applyFill="1" applyBorder="1" applyAlignment="1" applyProtection="1">
      <alignment horizontal="left" vertical="center"/>
    </xf>
    <xf numFmtId="1" fontId="3" fillId="77" borderId="0" xfId="134" applyNumberFormat="1" applyFont="1" applyFill="1" applyBorder="1" applyAlignment="1" applyProtection="1">
      <alignment horizontal="left" vertical="center" wrapText="1"/>
    </xf>
    <xf numFmtId="0" fontId="3" fillId="77" borderId="0" xfId="72" applyFont="1" applyFill="1" applyAlignment="1" applyProtection="1">
      <alignment horizontal="left" wrapText="1"/>
    </xf>
    <xf numFmtId="0" fontId="3" fillId="77" borderId="0" xfId="72" applyFont="1" applyFill="1" applyAlignment="1" applyProtection="1">
      <alignment horizontal="center"/>
    </xf>
    <xf numFmtId="0" fontId="15" fillId="77" borderId="0" xfId="72" applyFont="1" applyFill="1" applyProtection="1"/>
    <xf numFmtId="0" fontId="91" fillId="77" borderId="0" xfId="130" applyFont="1" applyFill="1" applyBorder="1" applyAlignment="1" applyProtection="1">
      <alignment vertical="center"/>
    </xf>
    <xf numFmtId="0" fontId="92" fillId="77" borderId="48" xfId="130" quotePrefix="1" applyFont="1" applyFill="1" applyBorder="1" applyAlignment="1" applyProtection="1">
      <alignment horizontal="center" vertical="center"/>
    </xf>
    <xf numFmtId="168" fontId="91" fillId="80" borderId="42" xfId="129" applyNumberFormat="1" applyFont="1" applyFill="1" applyBorder="1" applyAlignment="1" applyProtection="1">
      <alignment vertical="center"/>
      <protection locked="0"/>
    </xf>
    <xf numFmtId="165" fontId="3" fillId="77" borderId="0" xfId="7" applyNumberFormat="1" applyFont="1" applyFill="1" applyBorder="1" applyAlignment="1" applyProtection="1">
      <alignment horizontal="right"/>
    </xf>
    <xf numFmtId="168" fontId="15" fillId="77" borderId="45" xfId="72" applyNumberFormat="1" applyFont="1" applyFill="1" applyBorder="1" applyAlignment="1" applyProtection="1">
      <alignment horizontal="left"/>
    </xf>
    <xf numFmtId="165" fontId="15" fillId="77" borderId="48" xfId="7" applyNumberFormat="1" applyFont="1" applyFill="1" applyBorder="1" applyAlignment="1" applyProtection="1">
      <alignment horizontal="left"/>
    </xf>
    <xf numFmtId="0" fontId="92" fillId="77" borderId="53" xfId="130" applyFont="1" applyFill="1" applyBorder="1" applyAlignment="1" applyProtection="1">
      <alignment horizontal="center" vertical="center"/>
    </xf>
    <xf numFmtId="167" fontId="91" fillId="80" borderId="43" xfId="129" applyNumberFormat="1" applyFont="1" applyFill="1" applyBorder="1" applyAlignment="1" applyProtection="1">
      <alignment vertical="center"/>
      <protection locked="0"/>
    </xf>
    <xf numFmtId="167" fontId="91" fillId="80" borderId="39" xfId="129" applyNumberFormat="1" applyFont="1" applyFill="1" applyBorder="1" applyAlignment="1" applyProtection="1">
      <alignment vertical="center"/>
      <protection locked="0"/>
    </xf>
    <xf numFmtId="167" fontId="91" fillId="80" borderId="41" xfId="129" applyNumberFormat="1" applyFont="1" applyFill="1" applyBorder="1" applyAlignment="1" applyProtection="1">
      <alignment vertical="center"/>
      <protection locked="0"/>
    </xf>
    <xf numFmtId="168" fontId="18" fillId="77" borderId="0" xfId="72" applyNumberFormat="1" applyFont="1" applyFill="1" applyBorder="1" applyProtection="1"/>
    <xf numFmtId="168" fontId="15" fillId="77" borderId="50" xfId="72" applyNumberFormat="1" applyFont="1" applyFill="1" applyBorder="1" applyAlignment="1" applyProtection="1"/>
    <xf numFmtId="168" fontId="33" fillId="77" borderId="53" xfId="72" applyNumberFormat="1" applyFont="1" applyFill="1" applyBorder="1" applyAlignment="1" applyProtection="1">
      <alignment horizontal="left"/>
    </xf>
    <xf numFmtId="168" fontId="15" fillId="77" borderId="55" xfId="72" applyNumberFormat="1" applyFont="1" applyFill="1" applyBorder="1" applyAlignment="1" applyProtection="1"/>
    <xf numFmtId="165" fontId="15" fillId="77" borderId="58" xfId="7" applyNumberFormat="1" applyFont="1" applyFill="1" applyBorder="1" applyAlignment="1" applyProtection="1">
      <alignment horizontal="left"/>
    </xf>
    <xf numFmtId="1" fontId="3" fillId="77" borderId="0" xfId="134" applyNumberFormat="1" applyFont="1" applyFill="1" applyBorder="1" applyAlignment="1" applyProtection="1">
      <alignment horizontal="center" vertical="center"/>
      <protection locked="0"/>
    </xf>
    <xf numFmtId="167" fontId="91" fillId="80" borderId="45" xfId="129" applyNumberFormat="1" applyFont="1" applyFill="1" applyBorder="1" applyAlignment="1" applyProtection="1">
      <alignment vertical="center"/>
      <protection locked="0"/>
    </xf>
    <xf numFmtId="167" fontId="91" fillId="80" borderId="46" xfId="129" applyNumberFormat="1" applyFont="1" applyFill="1" applyBorder="1" applyAlignment="1" applyProtection="1">
      <alignment vertical="center"/>
      <protection locked="0"/>
    </xf>
    <xf numFmtId="167" fontId="91" fillId="80" borderId="48" xfId="129" applyNumberFormat="1" applyFont="1" applyFill="1" applyBorder="1" applyAlignment="1" applyProtection="1">
      <alignment vertical="center"/>
      <protection locked="0"/>
    </xf>
    <xf numFmtId="168" fontId="15" fillId="77" borderId="48" xfId="72" applyNumberFormat="1" applyFont="1" applyFill="1" applyBorder="1" applyAlignment="1" applyProtection="1">
      <alignment horizontal="left"/>
    </xf>
    <xf numFmtId="167" fontId="91" fillId="80" borderId="50" xfId="129" applyNumberFormat="1" applyFont="1" applyFill="1" applyBorder="1" applyAlignment="1" applyProtection="1">
      <alignment vertical="center"/>
      <protection locked="0"/>
    </xf>
    <xf numFmtId="167" fontId="91" fillId="80" borderId="51" xfId="129" applyNumberFormat="1" applyFont="1" applyFill="1" applyBorder="1" applyAlignment="1" applyProtection="1">
      <alignment vertical="center"/>
      <protection locked="0"/>
    </xf>
    <xf numFmtId="167" fontId="91" fillId="80" borderId="53" xfId="129" applyNumberFormat="1" applyFont="1" applyFill="1" applyBorder="1" applyAlignment="1" applyProtection="1">
      <alignment vertical="center"/>
      <protection locked="0"/>
    </xf>
    <xf numFmtId="168" fontId="15" fillId="77" borderId="50" xfId="72" applyNumberFormat="1" applyFont="1" applyFill="1" applyBorder="1" applyAlignment="1" applyProtection="1">
      <alignment horizontal="left"/>
    </xf>
    <xf numFmtId="168" fontId="15" fillId="77" borderId="53" xfId="72" applyNumberFormat="1" applyFont="1" applyFill="1" applyBorder="1" applyAlignment="1" applyProtection="1">
      <alignment horizontal="left"/>
    </xf>
    <xf numFmtId="167" fontId="3" fillId="77" borderId="0" xfId="72" applyNumberFormat="1" applyFont="1" applyFill="1" applyBorder="1" applyAlignment="1" applyProtection="1">
      <alignment vertical="center"/>
      <protection locked="0"/>
    </xf>
    <xf numFmtId="167" fontId="91" fillId="80" borderId="55" xfId="129" applyNumberFormat="1" applyFont="1" applyFill="1" applyBorder="1" applyAlignment="1" applyProtection="1">
      <alignment vertical="center"/>
      <protection locked="0"/>
    </xf>
    <xf numFmtId="167" fontId="91" fillId="80" borderId="56" xfId="129" applyNumberFormat="1" applyFont="1" applyFill="1" applyBorder="1" applyAlignment="1" applyProtection="1">
      <alignment vertical="center"/>
      <protection locked="0"/>
    </xf>
    <xf numFmtId="167" fontId="91" fillId="81" borderId="56" xfId="129" applyNumberFormat="1" applyFont="1" applyFill="1" applyBorder="1" applyAlignment="1" applyProtection="1">
      <alignment vertical="center"/>
      <protection locked="0"/>
    </xf>
    <xf numFmtId="167" fontId="91" fillId="81" borderId="58" xfId="129" applyNumberFormat="1" applyFont="1" applyFill="1" applyBorder="1" applyAlignment="1" applyProtection="1">
      <alignment vertical="center"/>
      <protection locked="0"/>
    </xf>
    <xf numFmtId="167" fontId="53" fillId="77" borderId="0" xfId="72" applyNumberFormat="1" applyFont="1" applyFill="1" applyBorder="1" applyAlignment="1" applyProtection="1">
      <alignment vertical="center"/>
    </xf>
    <xf numFmtId="167" fontId="15" fillId="77" borderId="55" xfId="72" applyNumberFormat="1" applyFont="1" applyFill="1" applyBorder="1" applyAlignment="1" applyProtection="1">
      <alignment horizontal="left" vertical="center"/>
    </xf>
    <xf numFmtId="167" fontId="93" fillId="77" borderId="58" xfId="72" applyNumberFormat="1" applyFont="1" applyFill="1" applyBorder="1" applyAlignment="1" applyProtection="1">
      <alignment horizontal="left" vertical="center"/>
    </xf>
    <xf numFmtId="181" fontId="1" fillId="11" borderId="0" xfId="132" applyFill="1" applyBorder="1" applyProtection="1">
      <alignment vertical="top"/>
    </xf>
    <xf numFmtId="167" fontId="91" fillId="81" borderId="46" xfId="129" applyNumberFormat="1" applyFont="1" applyFill="1" applyBorder="1" applyAlignment="1" applyProtection="1">
      <alignment vertical="center"/>
      <protection locked="0"/>
    </xf>
    <xf numFmtId="167" fontId="91" fillId="81" borderId="48" xfId="129" applyNumberFormat="1" applyFont="1" applyFill="1" applyBorder="1" applyAlignment="1" applyProtection="1">
      <alignment vertical="center"/>
      <protection locked="0"/>
    </xf>
    <xf numFmtId="167" fontId="15" fillId="77" borderId="45" xfId="72" applyNumberFormat="1" applyFont="1" applyFill="1" applyBorder="1" applyAlignment="1" applyProtection="1">
      <alignment horizontal="left" vertical="center"/>
    </xf>
    <xf numFmtId="167" fontId="94" fillId="77" borderId="48" xfId="72" applyNumberFormat="1" applyFont="1" applyFill="1" applyBorder="1" applyAlignment="1" applyProtection="1">
      <alignment horizontal="left" vertical="center"/>
    </xf>
    <xf numFmtId="167" fontId="91" fillId="81" borderId="51" xfId="129" applyNumberFormat="1" applyFont="1" applyFill="1" applyBorder="1" applyAlignment="1" applyProtection="1">
      <alignment vertical="center"/>
      <protection locked="0"/>
    </xf>
    <xf numFmtId="167" fontId="91" fillId="81" borderId="53" xfId="129" applyNumberFormat="1" applyFont="1" applyFill="1" applyBorder="1" applyAlignment="1" applyProtection="1">
      <alignment vertical="center"/>
      <protection locked="0"/>
    </xf>
    <xf numFmtId="167" fontId="15" fillId="77" borderId="50" xfId="72" applyNumberFormat="1" applyFont="1" applyFill="1" applyBorder="1" applyAlignment="1" applyProtection="1">
      <alignment horizontal="left" vertical="center"/>
    </xf>
    <xf numFmtId="167" fontId="94" fillId="77" borderId="53" xfId="72" applyNumberFormat="1" applyFont="1" applyFill="1" applyBorder="1" applyAlignment="1" applyProtection="1">
      <alignment horizontal="left" vertical="center"/>
    </xf>
    <xf numFmtId="167" fontId="91" fillId="81" borderId="60" xfId="129" applyNumberFormat="1" applyFont="1" applyFill="1" applyBorder="1" applyAlignment="1" applyProtection="1">
      <alignment vertical="center"/>
      <protection locked="0"/>
    </xf>
    <xf numFmtId="167" fontId="91" fillId="81" borderId="61" xfId="129" applyNumberFormat="1" applyFont="1" applyFill="1" applyBorder="1" applyAlignment="1" applyProtection="1">
      <alignment vertical="center"/>
      <protection locked="0"/>
    </xf>
    <xf numFmtId="167" fontId="91" fillId="81" borderId="62" xfId="129" applyNumberFormat="1" applyFont="1" applyFill="1" applyBorder="1" applyAlignment="1" applyProtection="1">
      <alignment vertical="center"/>
      <protection locked="0"/>
    </xf>
    <xf numFmtId="0" fontId="92" fillId="77" borderId="57" xfId="130" quotePrefix="1" applyFont="1" applyFill="1" applyBorder="1" applyAlignment="1" applyProtection="1">
      <alignment horizontal="center" vertical="center"/>
    </xf>
    <xf numFmtId="167" fontId="91" fillId="80" borderId="42" xfId="129" applyNumberFormat="1" applyFont="1" applyFill="1" applyBorder="1" applyAlignment="1" applyProtection="1">
      <alignment vertical="center"/>
      <protection locked="0"/>
    </xf>
    <xf numFmtId="0" fontId="3" fillId="77" borderId="0" xfId="72" applyFont="1" applyFill="1" applyBorder="1" applyProtection="1">
      <protection locked="0"/>
    </xf>
    <xf numFmtId="0" fontId="15" fillId="77" borderId="55" xfId="72" applyFont="1" applyFill="1" applyBorder="1" applyAlignment="1" applyProtection="1">
      <alignment horizontal="left"/>
    </xf>
    <xf numFmtId="0" fontId="15" fillId="77" borderId="58" xfId="72" applyFont="1" applyFill="1" applyBorder="1" applyAlignment="1" applyProtection="1">
      <alignment horizontal="left"/>
    </xf>
    <xf numFmtId="0" fontId="91" fillId="0" borderId="43" xfId="129" applyFont="1" applyBorder="1" applyAlignment="1" applyProtection="1">
      <alignment horizontal="center" vertical="center" wrapText="1"/>
    </xf>
    <xf numFmtId="0" fontId="9" fillId="0" borderId="39" xfId="129" applyFont="1" applyBorder="1" applyAlignment="1" applyProtection="1">
      <alignment horizontal="left" vertical="center" wrapText="1"/>
    </xf>
    <xf numFmtId="0" fontId="92" fillId="0" borderId="39" xfId="129" applyFont="1" applyBorder="1" applyAlignment="1" applyProtection="1">
      <alignment horizontal="center" vertical="center"/>
    </xf>
    <xf numFmtId="0" fontId="92" fillId="77" borderId="40" xfId="129" applyFont="1" applyFill="1" applyBorder="1" applyAlignment="1" applyProtection="1">
      <alignment horizontal="center" vertical="center"/>
    </xf>
    <xf numFmtId="0" fontId="92" fillId="77" borderId="41" xfId="130" quotePrefix="1" applyFont="1" applyFill="1" applyBorder="1" applyAlignment="1" applyProtection="1">
      <alignment horizontal="center" vertical="center"/>
    </xf>
    <xf numFmtId="0" fontId="3" fillId="77" borderId="0" xfId="72" applyFont="1" applyFill="1" applyProtection="1">
      <protection locked="0"/>
    </xf>
    <xf numFmtId="10" fontId="91" fillId="80" borderId="43" xfId="136" applyNumberFormat="1" applyFont="1" applyFill="1" applyBorder="1" applyAlignment="1" applyProtection="1">
      <alignment vertical="center"/>
      <protection locked="0"/>
    </xf>
    <xf numFmtId="10" fontId="91" fillId="80" borderId="39" xfId="136" applyNumberFormat="1" applyFont="1" applyFill="1" applyBorder="1" applyAlignment="1" applyProtection="1">
      <alignment vertical="center"/>
      <protection locked="0"/>
    </xf>
    <xf numFmtId="10" fontId="91" fillId="80" borderId="41" xfId="136" applyNumberFormat="1" applyFont="1" applyFill="1" applyBorder="1" applyAlignment="1" applyProtection="1">
      <alignment vertical="center"/>
      <protection locked="0"/>
    </xf>
    <xf numFmtId="0" fontId="15" fillId="77" borderId="43" xfId="72" applyFont="1" applyFill="1" applyBorder="1" applyAlignment="1" applyProtection="1">
      <alignment horizontal="left"/>
    </xf>
    <xf numFmtId="0" fontId="15" fillId="77" borderId="41" xfId="72" applyFont="1" applyFill="1" applyBorder="1" applyAlignment="1" applyProtection="1">
      <alignment horizontal="left"/>
    </xf>
    <xf numFmtId="0" fontId="11" fillId="77" borderId="47" xfId="129" applyFont="1" applyFill="1" applyBorder="1" applyAlignment="1" applyProtection="1">
      <alignment horizontal="center" vertical="center"/>
    </xf>
    <xf numFmtId="10" fontId="91" fillId="81" borderId="49" xfId="129" applyNumberFormat="1" applyFont="1" applyFill="1" applyBorder="1" applyAlignment="1" applyProtection="1">
      <alignment vertical="center"/>
      <protection locked="0"/>
    </xf>
    <xf numFmtId="180" fontId="9" fillId="77" borderId="0" xfId="7" applyNumberFormat="1" applyFont="1" applyFill="1" applyBorder="1" applyProtection="1"/>
    <xf numFmtId="180" fontId="91" fillId="77" borderId="45" xfId="7" applyNumberFormat="1" applyFont="1" applyFill="1" applyBorder="1" applyAlignment="1" applyProtection="1">
      <alignment horizontal="left"/>
    </xf>
    <xf numFmtId="180" fontId="91" fillId="77" borderId="48" xfId="7" applyNumberFormat="1" applyFont="1" applyFill="1" applyBorder="1" applyAlignment="1" applyProtection="1">
      <alignment horizontal="left"/>
    </xf>
    <xf numFmtId="2" fontId="91" fillId="80" borderId="63" xfId="129" applyNumberFormat="1" applyFont="1" applyFill="1" applyBorder="1" applyAlignment="1" applyProtection="1">
      <alignment vertical="center"/>
      <protection locked="0"/>
    </xf>
    <xf numFmtId="168" fontId="91" fillId="77" borderId="50" xfId="130" applyNumberFormat="1" applyFont="1" applyFill="1" applyBorder="1" applyAlignment="1" applyProtection="1">
      <alignment horizontal="left" vertical="center"/>
    </xf>
    <xf numFmtId="168" fontId="91" fillId="77" borderId="53" xfId="130" applyNumberFormat="1" applyFont="1" applyFill="1" applyBorder="1" applyAlignment="1" applyProtection="1">
      <alignment horizontal="left" vertical="center"/>
    </xf>
    <xf numFmtId="10" fontId="91" fillId="80" borderId="59" xfId="64" applyNumberFormat="1" applyFont="1" applyFill="1" applyBorder="1" applyAlignment="1" applyProtection="1">
      <alignment vertical="center"/>
      <protection locked="0"/>
    </xf>
    <xf numFmtId="9" fontId="91" fillId="77" borderId="0" xfId="64" applyFont="1" applyFill="1" applyBorder="1" applyAlignment="1" applyProtection="1">
      <alignment vertical="center"/>
    </xf>
    <xf numFmtId="9" fontId="91" fillId="77" borderId="50" xfId="64" applyFont="1" applyFill="1" applyBorder="1" applyAlignment="1" applyProtection="1">
      <alignment horizontal="left" vertical="center"/>
    </xf>
    <xf numFmtId="9" fontId="91" fillId="77" borderId="53" xfId="64" applyFont="1" applyFill="1" applyBorder="1" applyAlignment="1" applyProtection="1">
      <alignment horizontal="left" vertical="center"/>
    </xf>
    <xf numFmtId="167" fontId="91" fillId="81" borderId="64" xfId="129" applyNumberFormat="1" applyFont="1" applyFill="1" applyBorder="1" applyAlignment="1" applyProtection="1">
      <alignment vertical="center"/>
      <protection locked="0"/>
    </xf>
    <xf numFmtId="167" fontId="91" fillId="81" borderId="65" xfId="129" applyNumberFormat="1" applyFont="1" applyFill="1" applyBorder="1" applyAlignment="1" applyProtection="1">
      <alignment vertical="center"/>
      <protection locked="0"/>
    </xf>
    <xf numFmtId="167" fontId="91" fillId="81" borderId="66" xfId="129" applyNumberFormat="1" applyFont="1" applyFill="1" applyBorder="1" applyAlignment="1" applyProtection="1">
      <alignment vertical="center"/>
      <protection locked="0"/>
    </xf>
    <xf numFmtId="0" fontId="15" fillId="77" borderId="50" xfId="72" applyFont="1" applyFill="1" applyBorder="1" applyAlignment="1" applyProtection="1">
      <alignment horizontal="left"/>
    </xf>
    <xf numFmtId="0" fontId="15" fillId="77" borderId="53" xfId="72" applyFont="1" applyFill="1" applyBorder="1" applyAlignment="1" applyProtection="1">
      <alignment horizontal="left"/>
    </xf>
    <xf numFmtId="167" fontId="15" fillId="5" borderId="50" xfId="137" applyNumberFormat="1" applyFont="1" applyFill="1" applyBorder="1" applyProtection="1"/>
    <xf numFmtId="167" fontId="15" fillId="5" borderId="51" xfId="137" applyNumberFormat="1" applyFont="1" applyFill="1" applyBorder="1" applyAlignment="1" applyProtection="1">
      <alignment horizontal="right"/>
    </xf>
    <xf numFmtId="167" fontId="15" fillId="5" borderId="53" xfId="137" applyNumberFormat="1" applyFont="1" applyFill="1" applyBorder="1" applyAlignment="1" applyProtection="1">
      <alignment horizontal="right"/>
    </xf>
    <xf numFmtId="167" fontId="91" fillId="81" borderId="67" xfId="129" applyNumberFormat="1" applyFont="1" applyFill="1" applyBorder="1" applyAlignment="1" applyProtection="1">
      <alignment vertical="center"/>
      <protection locked="0"/>
    </xf>
    <xf numFmtId="0" fontId="92" fillId="77" borderId="58" xfId="130" applyFont="1" applyFill="1" applyBorder="1" applyAlignment="1" applyProtection="1">
      <alignment horizontal="center" vertical="center"/>
    </xf>
    <xf numFmtId="0" fontId="91" fillId="0" borderId="0" xfId="129" applyFont="1" applyBorder="1" applyAlignment="1" applyProtection="1">
      <alignment horizontal="left" vertical="center" wrapText="1"/>
    </xf>
    <xf numFmtId="0" fontId="9" fillId="0" borderId="0" xfId="129" applyFont="1" applyBorder="1" applyAlignment="1" applyProtection="1">
      <alignment horizontal="left" vertical="center" wrapText="1"/>
    </xf>
    <xf numFmtId="0" fontId="92" fillId="0" borderId="0" xfId="129" applyFont="1" applyBorder="1" applyAlignment="1" applyProtection="1">
      <alignment horizontal="center" vertical="center"/>
    </xf>
    <xf numFmtId="0" fontId="92" fillId="77" borderId="0" xfId="129" applyFont="1" applyFill="1" applyBorder="1" applyAlignment="1" applyProtection="1">
      <alignment horizontal="center" vertical="center"/>
    </xf>
    <xf numFmtId="0" fontId="92" fillId="77" borderId="0" xfId="130" applyFont="1" applyFill="1" applyBorder="1" applyAlignment="1" applyProtection="1">
      <alignment horizontal="center" vertical="center"/>
    </xf>
    <xf numFmtId="168" fontId="3" fillId="77" borderId="0" xfId="72" applyNumberFormat="1" applyFont="1" applyFill="1" applyBorder="1" applyProtection="1"/>
    <xf numFmtId="0" fontId="15" fillId="77" borderId="0" xfId="72" applyFont="1" applyFill="1" applyBorder="1" applyAlignment="1" applyProtection="1">
      <alignment horizontal="left"/>
    </xf>
    <xf numFmtId="0" fontId="90" fillId="78" borderId="64" xfId="129" applyFont="1" applyFill="1" applyBorder="1" applyAlignment="1" applyProtection="1">
      <alignment horizontal="center" vertical="center" wrapText="1"/>
    </xf>
    <xf numFmtId="0" fontId="90" fillId="78" borderId="66" xfId="129" applyFont="1" applyFill="1" applyBorder="1" applyAlignment="1" applyProtection="1">
      <alignment horizontal="left" vertical="center" wrapText="1"/>
    </xf>
    <xf numFmtId="0" fontId="92" fillId="77" borderId="48" xfId="130" applyFont="1" applyFill="1" applyBorder="1" applyAlignment="1" applyProtection="1">
      <alignment horizontal="center" vertical="center"/>
    </xf>
    <xf numFmtId="167" fontId="91" fillId="81" borderId="49" xfId="129" applyNumberFormat="1" applyFont="1" applyFill="1" applyBorder="1" applyAlignment="1" applyProtection="1">
      <alignment vertical="center"/>
      <protection locked="0"/>
    </xf>
    <xf numFmtId="167" fontId="91" fillId="81" borderId="63" xfId="129" applyNumberFormat="1" applyFont="1" applyFill="1" applyBorder="1" applyAlignment="1" applyProtection="1">
      <alignment vertical="center"/>
      <protection locked="0"/>
    </xf>
    <xf numFmtId="0" fontId="91" fillId="77" borderId="50" xfId="130" applyFont="1" applyFill="1" applyBorder="1" applyProtection="1"/>
    <xf numFmtId="167" fontId="91" fillId="81" borderId="59" xfId="129" applyNumberFormat="1" applyFont="1" applyFill="1" applyBorder="1" applyAlignment="1" applyProtection="1">
      <alignment vertical="center"/>
      <protection locked="0"/>
    </xf>
    <xf numFmtId="0" fontId="91" fillId="77" borderId="55" xfId="130" applyFont="1" applyFill="1" applyBorder="1" applyProtection="1"/>
    <xf numFmtId="0" fontId="3" fillId="77" borderId="0" xfId="72" applyFont="1" applyFill="1" applyBorder="1" applyAlignment="1" applyProtection="1">
      <alignment horizontal="left" wrapText="1"/>
    </xf>
    <xf numFmtId="0" fontId="9" fillId="82" borderId="51" xfId="138" applyProtection="1">
      <alignment horizontal="right" vertical="center" wrapText="1"/>
    </xf>
    <xf numFmtId="0" fontId="95" fillId="77" borderId="0" xfId="53" applyFont="1" applyFill="1" applyAlignment="1" applyProtection="1">
      <alignment vertical="center"/>
    </xf>
    <xf numFmtId="0" fontId="3" fillId="77" borderId="0" xfId="53" applyFont="1" applyFill="1" applyAlignment="1" applyProtection="1">
      <alignment vertical="center"/>
    </xf>
    <xf numFmtId="0" fontId="96" fillId="77" borderId="0" xfId="130" applyFont="1" applyFill="1" applyProtection="1"/>
    <xf numFmtId="0" fontId="96" fillId="77" borderId="0" xfId="130" applyFont="1" applyFill="1" applyAlignment="1" applyProtection="1">
      <alignment horizontal="center"/>
    </xf>
    <xf numFmtId="0" fontId="3" fillId="77" borderId="0" xfId="53" applyFill="1" applyAlignment="1" applyProtection="1">
      <alignment vertical="center"/>
    </xf>
    <xf numFmtId="0" fontId="1" fillId="77" borderId="0" xfId="130" applyFill="1" applyProtection="1"/>
    <xf numFmtId="0" fontId="9" fillId="81" borderId="51" xfId="129" applyFont="1" applyFill="1" applyBorder="1" applyAlignment="1" applyProtection="1">
      <alignment horizontal="center" vertical="center"/>
    </xf>
    <xf numFmtId="0" fontId="9" fillId="77" borderId="0" xfId="129" applyFont="1" applyFill="1" applyBorder="1" applyAlignment="1" applyProtection="1">
      <alignment horizontal="left" vertical="center"/>
    </xf>
    <xf numFmtId="0" fontId="9" fillId="83" borderId="51" xfId="129" applyFont="1" applyFill="1" applyBorder="1" applyAlignment="1" applyProtection="1">
      <alignment horizontal="center" vertical="center"/>
    </xf>
    <xf numFmtId="0" fontId="9" fillId="82" borderId="51" xfId="129" applyFont="1" applyFill="1" applyBorder="1" applyAlignment="1" applyProtection="1">
      <alignment horizontal="center" vertical="center"/>
    </xf>
    <xf numFmtId="0" fontId="9" fillId="80" borderId="51" xfId="129" applyFont="1" applyFill="1" applyBorder="1" applyAlignment="1" applyProtection="1">
      <alignment horizontal="center" vertical="center"/>
    </xf>
    <xf numFmtId="0" fontId="9" fillId="77" borderId="0" xfId="72" applyFont="1" applyFill="1" applyAlignment="1" applyProtection="1">
      <alignment vertical="center"/>
    </xf>
    <xf numFmtId="0" fontId="9" fillId="77" borderId="0" xfId="72" applyFont="1" applyFill="1" applyAlignment="1" applyProtection="1">
      <alignment horizontal="left" vertical="center"/>
    </xf>
    <xf numFmtId="0" fontId="97" fillId="77" borderId="0" xfId="129" applyNumberFormat="1" applyFont="1" applyFill="1" applyBorder="1" applyAlignment="1" applyProtection="1">
      <alignment vertical="center"/>
    </xf>
    <xf numFmtId="0" fontId="98" fillId="77" borderId="0" xfId="54" applyFont="1" applyFill="1" applyBorder="1" applyAlignment="1" applyProtection="1">
      <alignment horizontal="left" vertical="center"/>
    </xf>
    <xf numFmtId="0" fontId="98" fillId="77" borderId="0" xfId="54" applyFont="1" applyFill="1" applyBorder="1" applyAlignment="1" applyProtection="1">
      <alignment vertical="center"/>
    </xf>
    <xf numFmtId="0" fontId="98" fillId="77" borderId="0" xfId="54" applyFont="1" applyFill="1" applyBorder="1" applyAlignment="1" applyProtection="1">
      <alignment horizontal="center" vertical="center"/>
    </xf>
    <xf numFmtId="0" fontId="3" fillId="77" borderId="0" xfId="54" applyFont="1" applyFill="1" applyAlignment="1" applyProtection="1">
      <alignment vertical="center"/>
    </xf>
    <xf numFmtId="0" fontId="3" fillId="77" borderId="0" xfId="54" applyFont="1" applyFill="1" applyAlignment="1" applyProtection="1">
      <alignment horizontal="left" vertical="center"/>
    </xf>
    <xf numFmtId="0" fontId="3" fillId="77" borderId="0" xfId="54" applyFont="1" applyFill="1" applyAlignment="1" applyProtection="1">
      <alignment horizontal="center" vertical="center"/>
    </xf>
    <xf numFmtId="0" fontId="1" fillId="77" borderId="0" xfId="129" applyFill="1" applyProtection="1"/>
    <xf numFmtId="0" fontId="95" fillId="0" borderId="45" xfId="54" applyFont="1" applyFill="1" applyBorder="1" applyAlignment="1" applyProtection="1">
      <alignment horizontal="center" vertical="top"/>
    </xf>
    <xf numFmtId="0" fontId="95" fillId="78" borderId="72" xfId="54" applyFont="1" applyFill="1" applyBorder="1" applyAlignment="1" applyProtection="1">
      <alignment horizontal="center" vertical="top"/>
    </xf>
    <xf numFmtId="182" fontId="95" fillId="78" borderId="73" xfId="136" applyFont="1" applyFill="1" applyBorder="1" applyAlignment="1" applyProtection="1">
      <alignment horizontal="left" vertical="top"/>
    </xf>
    <xf numFmtId="182" fontId="95" fillId="78" borderId="74" xfId="136" applyFont="1" applyFill="1" applyBorder="1" applyAlignment="1" applyProtection="1">
      <alignment horizontal="left" vertical="top"/>
    </xf>
    <xf numFmtId="0" fontId="3" fillId="0" borderId="75" xfId="54" quotePrefix="1" applyNumberFormat="1" applyFont="1" applyFill="1" applyBorder="1" applyAlignment="1" applyProtection="1">
      <alignment horizontal="center" vertical="top" wrapText="1"/>
    </xf>
    <xf numFmtId="0" fontId="3" fillId="0" borderId="50" xfId="54" quotePrefix="1" applyNumberFormat="1" applyFont="1" applyFill="1" applyBorder="1" applyAlignment="1" applyProtection="1">
      <alignment horizontal="center" vertical="top" wrapText="1"/>
    </xf>
    <xf numFmtId="0" fontId="3" fillId="0" borderId="55" xfId="54" quotePrefix="1" applyNumberFormat="1" applyFont="1" applyFill="1" applyBorder="1" applyAlignment="1" applyProtection="1">
      <alignment horizontal="center" vertical="top" wrapText="1"/>
    </xf>
    <xf numFmtId="181" fontId="1" fillId="77" borderId="0" xfId="132" applyFill="1" applyBorder="1" applyAlignment="1" applyProtection="1">
      <alignment horizontal="center"/>
    </xf>
    <xf numFmtId="0" fontId="87" fillId="76" borderId="0" xfId="131" applyFont="1" applyFill="1" applyAlignment="1">
      <alignment horizontal="right" vertical="center"/>
    </xf>
    <xf numFmtId="0" fontId="1" fillId="78" borderId="0" xfId="129" applyFill="1" applyAlignment="1" applyProtection="1">
      <alignment vertical="center"/>
    </xf>
    <xf numFmtId="0" fontId="1" fillId="0" borderId="0" xfId="129" applyAlignment="1" applyProtection="1">
      <alignment vertical="center"/>
    </xf>
    <xf numFmtId="181" fontId="1" fillId="77" borderId="0" xfId="132" applyFill="1" applyBorder="1">
      <alignment vertical="top"/>
    </xf>
    <xf numFmtId="0" fontId="90" fillId="78" borderId="39" xfId="129" applyFont="1" applyFill="1" applyBorder="1" applyAlignment="1">
      <alignment horizontal="center" vertical="center" wrapText="1"/>
    </xf>
    <xf numFmtId="0" fontId="90" fillId="78" borderId="41" xfId="129" applyFont="1" applyFill="1" applyBorder="1" applyAlignment="1">
      <alignment horizontal="center" vertical="center" wrapText="1"/>
    </xf>
    <xf numFmtId="0" fontId="90" fillId="78" borderId="37" xfId="129" applyFont="1" applyFill="1" applyBorder="1" applyAlignment="1">
      <alignment horizontal="center" vertical="center" wrapText="1"/>
    </xf>
    <xf numFmtId="0" fontId="90" fillId="78" borderId="80" xfId="129" applyFont="1" applyFill="1" applyBorder="1" applyAlignment="1" applyProtection="1">
      <alignment horizontal="center" vertical="center" wrapText="1"/>
    </xf>
    <xf numFmtId="0" fontId="92" fillId="0" borderId="0" xfId="129" applyFont="1" applyFill="1" applyAlignment="1" applyProtection="1">
      <alignment vertical="center"/>
    </xf>
    <xf numFmtId="0" fontId="91" fillId="0" borderId="0" xfId="129" applyFont="1" applyFill="1" applyAlignment="1" applyProtection="1">
      <alignment horizontal="center" vertical="center"/>
    </xf>
    <xf numFmtId="0" fontId="91" fillId="0" borderId="0" xfId="129" applyFont="1" applyFill="1" applyAlignment="1" applyProtection="1">
      <alignment vertical="center" wrapText="1"/>
    </xf>
    <xf numFmtId="0" fontId="1" fillId="77" borderId="0" xfId="129" applyFill="1" applyAlignment="1">
      <alignment vertical="center"/>
    </xf>
    <xf numFmtId="0" fontId="92" fillId="77" borderId="46" xfId="129" applyFont="1" applyFill="1" applyBorder="1" applyAlignment="1">
      <alignment horizontal="center" vertical="center"/>
    </xf>
    <xf numFmtId="0" fontId="92" fillId="0" borderId="46" xfId="129" applyFont="1" applyBorder="1" applyAlignment="1">
      <alignment horizontal="center" vertical="center"/>
    </xf>
    <xf numFmtId="0" fontId="92" fillId="77" borderId="51" xfId="129" applyFont="1" applyFill="1" applyBorder="1" applyAlignment="1">
      <alignment horizontal="center" vertical="center"/>
    </xf>
    <xf numFmtId="0" fontId="92" fillId="0" borderId="56" xfId="129" applyFont="1" applyBorder="1" applyAlignment="1">
      <alignment horizontal="center" vertical="center"/>
    </xf>
    <xf numFmtId="0" fontId="91" fillId="11" borderId="0" xfId="129" applyFont="1" applyFill="1" applyAlignment="1" applyProtection="1">
      <alignment horizontal="center" vertical="center"/>
    </xf>
    <xf numFmtId="0" fontId="90" fillId="78" borderId="43" xfId="129" applyFont="1" applyFill="1" applyBorder="1" applyAlignment="1">
      <alignment horizontal="center" vertical="center"/>
    </xf>
    <xf numFmtId="0" fontId="90" fillId="78" borderId="41" xfId="129" applyFont="1" applyFill="1" applyBorder="1" applyAlignment="1">
      <alignment vertical="center"/>
    </xf>
    <xf numFmtId="0" fontId="91" fillId="0" borderId="45" xfId="129" applyFont="1" applyBorder="1" applyAlignment="1">
      <alignment horizontal="center" vertical="center"/>
    </xf>
    <xf numFmtId="0" fontId="9" fillId="0" borderId="46" xfId="129" applyFont="1" applyBorder="1" applyAlignment="1">
      <alignment vertical="center"/>
    </xf>
    <xf numFmtId="0" fontId="91" fillId="0" borderId="50" xfId="129" applyFont="1" applyBorder="1" applyAlignment="1">
      <alignment horizontal="center" vertical="center"/>
    </xf>
    <xf numFmtId="0" fontId="9" fillId="0" borderId="51" xfId="129" applyFont="1" applyBorder="1" applyAlignment="1">
      <alignment vertical="center"/>
    </xf>
    <xf numFmtId="0" fontId="92" fillId="0" borderId="51" xfId="129" applyFont="1" applyBorder="1" applyAlignment="1">
      <alignment horizontal="center" vertical="center"/>
    </xf>
    <xf numFmtId="10" fontId="91" fillId="80" borderId="63" xfId="2818" applyNumberFormat="1" applyFont="1" applyFill="1" applyBorder="1" applyAlignment="1" applyProtection="1">
      <alignment vertical="center"/>
      <protection locked="0"/>
    </xf>
    <xf numFmtId="0" fontId="91" fillId="0" borderId="55" xfId="129" applyFont="1" applyBorder="1" applyAlignment="1">
      <alignment horizontal="center" vertical="center"/>
    </xf>
    <xf numFmtId="0" fontId="9" fillId="0" borderId="56" xfId="129" applyFont="1" applyBorder="1" applyAlignment="1">
      <alignment vertical="center"/>
    </xf>
    <xf numFmtId="0" fontId="91" fillId="0" borderId="82" xfId="129" applyFont="1" applyBorder="1" applyAlignment="1">
      <alignment horizontal="center" vertical="center"/>
    </xf>
    <xf numFmtId="0" fontId="9" fillId="0" borderId="83" xfId="129" applyFont="1" applyBorder="1" applyAlignment="1">
      <alignment vertical="center"/>
    </xf>
    <xf numFmtId="0" fontId="92" fillId="0" borderId="83" xfId="129" applyFont="1" applyBorder="1" applyAlignment="1">
      <alignment horizontal="center" vertical="center"/>
    </xf>
    <xf numFmtId="0" fontId="92" fillId="0" borderId="53" xfId="129" applyFont="1" applyBorder="1" applyAlignment="1">
      <alignment horizontal="center" vertical="center"/>
    </xf>
    <xf numFmtId="0" fontId="92" fillId="0" borderId="58" xfId="129" applyFont="1" applyBorder="1" applyAlignment="1">
      <alignment horizontal="center" vertical="center"/>
    </xf>
    <xf numFmtId="0" fontId="92" fillId="78" borderId="0" xfId="2786" applyFont="1" applyFill="1" applyAlignment="1" applyProtection="1">
      <alignment horizontal="center" vertical="center"/>
    </xf>
    <xf numFmtId="10" fontId="91" fillId="80" borderId="39" xfId="129" applyNumberFormat="1" applyFont="1" applyFill="1" applyBorder="1" applyAlignment="1" applyProtection="1">
      <alignment vertical="center"/>
      <protection locked="0"/>
    </xf>
    <xf numFmtId="10" fontId="91" fillId="80" borderId="41" xfId="129" applyNumberFormat="1" applyFont="1" applyFill="1" applyBorder="1" applyAlignment="1" applyProtection="1">
      <alignment vertical="center"/>
      <protection locked="0"/>
    </xf>
    <xf numFmtId="167" fontId="15" fillId="81" borderId="46" xfId="131" applyNumberFormat="1" applyFont="1" applyFill="1" applyBorder="1" applyAlignment="1" applyProtection="1">
      <alignment vertical="center"/>
      <protection locked="0"/>
    </xf>
    <xf numFmtId="167" fontId="15" fillId="81" borderId="48" xfId="131" applyNumberFormat="1" applyFont="1" applyFill="1" applyBorder="1" applyAlignment="1" applyProtection="1">
      <alignment vertical="center"/>
      <protection locked="0"/>
    </xf>
    <xf numFmtId="167" fontId="15" fillId="81" borderId="51" xfId="131" applyNumberFormat="1" applyFont="1" applyFill="1" applyBorder="1" applyAlignment="1" applyProtection="1">
      <alignment vertical="center"/>
      <protection locked="0"/>
    </xf>
    <xf numFmtId="167" fontId="15" fillId="81" borderId="53" xfId="131" applyNumberFormat="1" applyFont="1" applyFill="1" applyBorder="1" applyAlignment="1" applyProtection="1">
      <alignment vertical="center"/>
      <protection locked="0"/>
    </xf>
    <xf numFmtId="0" fontId="92" fillId="77" borderId="87" xfId="129" applyFont="1" applyFill="1" applyBorder="1" applyAlignment="1">
      <alignment horizontal="center" vertical="center"/>
    </xf>
    <xf numFmtId="0" fontId="92" fillId="77" borderId="56" xfId="129" applyFont="1" applyFill="1" applyBorder="1" applyAlignment="1">
      <alignment horizontal="center" vertical="center"/>
    </xf>
    <xf numFmtId="0" fontId="91" fillId="78" borderId="0" xfId="2786" applyFont="1" applyFill="1" applyAlignment="1" applyProtection="1">
      <alignment horizontal="center" vertical="center"/>
    </xf>
    <xf numFmtId="0" fontId="90" fillId="78" borderId="64" xfId="129" applyFont="1" applyFill="1" applyBorder="1" applyAlignment="1">
      <alignment horizontal="center" vertical="center"/>
    </xf>
    <xf numFmtId="0" fontId="90" fillId="78" borderId="66" xfId="129" applyFont="1" applyFill="1" applyBorder="1" applyAlignment="1">
      <alignment vertical="center"/>
    </xf>
    <xf numFmtId="0" fontId="92" fillId="0" borderId="48" xfId="129" applyFont="1" applyBorder="1" applyAlignment="1">
      <alignment horizontal="center" vertical="center"/>
    </xf>
    <xf numFmtId="167" fontId="15" fillId="81" borderId="50" xfId="131" applyNumberFormat="1" applyFont="1" applyFill="1" applyBorder="1" applyAlignment="1" applyProtection="1">
      <alignment vertical="center"/>
      <protection locked="0"/>
    </xf>
    <xf numFmtId="167" fontId="15" fillId="81" borderId="55" xfId="131" applyNumberFormat="1" applyFont="1" applyFill="1" applyBorder="1" applyAlignment="1" applyProtection="1">
      <alignment vertical="center"/>
      <protection locked="0"/>
    </xf>
    <xf numFmtId="167" fontId="15" fillId="81" borderId="56" xfId="131" applyNumberFormat="1" applyFont="1" applyFill="1" applyBorder="1" applyAlignment="1" applyProtection="1">
      <alignment vertical="center"/>
      <protection locked="0"/>
    </xf>
    <xf numFmtId="167" fontId="15" fillId="81" borderId="63" xfId="131" applyNumberFormat="1" applyFont="1" applyFill="1" applyBorder="1" applyAlignment="1" applyProtection="1">
      <alignment vertical="center"/>
      <protection locked="0"/>
    </xf>
    <xf numFmtId="167" fontId="15" fillId="81" borderId="59" xfId="131" applyNumberFormat="1" applyFont="1" applyFill="1" applyBorder="1" applyAlignment="1" applyProtection="1">
      <alignment vertical="center"/>
      <protection locked="0"/>
    </xf>
    <xf numFmtId="0" fontId="110" fillId="78" borderId="0" xfId="2786" applyFont="1" applyFill="1" applyAlignment="1" applyProtection="1">
      <alignment horizontal="center" vertical="center"/>
    </xf>
    <xf numFmtId="0" fontId="9" fillId="81" borderId="51" xfId="129" applyFont="1" applyFill="1" applyBorder="1" applyAlignment="1">
      <alignment horizontal="center" vertical="center"/>
    </xf>
    <xf numFmtId="0" fontId="9" fillId="77" borderId="0" xfId="129" applyFont="1" applyFill="1" applyBorder="1" applyAlignment="1">
      <alignment horizontal="left" vertical="center"/>
    </xf>
    <xf numFmtId="0" fontId="9" fillId="83" borderId="51" xfId="129" applyFont="1" applyFill="1" applyBorder="1" applyAlignment="1">
      <alignment horizontal="center" vertical="center"/>
    </xf>
    <xf numFmtId="0" fontId="9" fillId="82" borderId="51" xfId="129" applyFont="1" applyFill="1" applyBorder="1" applyAlignment="1">
      <alignment horizontal="center" vertical="center"/>
    </xf>
    <xf numFmtId="0" fontId="9" fillId="80" borderId="51" xfId="129" applyFont="1" applyFill="1" applyBorder="1" applyAlignment="1">
      <alignment horizontal="center" vertical="center"/>
    </xf>
    <xf numFmtId="0" fontId="92" fillId="77" borderId="44" xfId="135" applyFont="1" applyFill="1" applyBorder="1" applyAlignment="1" applyProtection="1">
      <alignment horizontal="center" vertical="center"/>
    </xf>
    <xf numFmtId="0" fontId="110" fillId="78" borderId="0" xfId="129" applyFont="1" applyFill="1" applyAlignment="1" applyProtection="1">
      <alignment vertical="center"/>
    </xf>
    <xf numFmtId="0" fontId="110" fillId="0" borderId="0" xfId="129" applyFont="1" applyFill="1" applyAlignment="1" applyProtection="1">
      <alignment horizontal="center" vertical="center" wrapText="1"/>
    </xf>
    <xf numFmtId="0" fontId="1" fillId="0" borderId="0" xfId="129" applyFill="1" applyAlignment="1" applyProtection="1">
      <alignment vertical="center"/>
    </xf>
    <xf numFmtId="0" fontId="110" fillId="0" borderId="0" xfId="129" applyFont="1" applyFill="1" applyAlignment="1" applyProtection="1">
      <alignment horizontal="center" vertical="center"/>
    </xf>
    <xf numFmtId="0" fontId="95" fillId="78" borderId="73" xfId="54" applyFont="1" applyFill="1" applyBorder="1" applyAlignment="1" applyProtection="1">
      <alignment horizontal="left" vertical="top"/>
    </xf>
    <xf numFmtId="0" fontId="95" fillId="78" borderId="74" xfId="54" applyFont="1" applyFill="1" applyBorder="1" applyAlignment="1" applyProtection="1">
      <alignment horizontal="left" vertical="top"/>
    </xf>
    <xf numFmtId="0" fontId="1" fillId="77" borderId="0" xfId="129" applyFill="1" applyBorder="1" applyAlignment="1">
      <alignment vertical="center"/>
    </xf>
    <xf numFmtId="0" fontId="90" fillId="0" borderId="81" xfId="129" applyFont="1" applyFill="1" applyBorder="1" applyAlignment="1" applyProtection="1">
      <alignment vertical="center" wrapText="1"/>
    </xf>
    <xf numFmtId="0" fontId="92" fillId="79" borderId="90" xfId="135" applyFont="1" applyBorder="1" applyAlignment="1" applyProtection="1">
      <alignment horizontal="center" vertical="center"/>
    </xf>
    <xf numFmtId="0" fontId="92" fillId="77" borderId="46" xfId="129" applyFont="1" applyFill="1" applyBorder="1" applyAlignment="1" applyProtection="1">
      <alignment horizontal="center" vertical="center"/>
    </xf>
    <xf numFmtId="0" fontId="92" fillId="77" borderId="47" xfId="129" quotePrefix="1" applyFont="1" applyFill="1" applyBorder="1" applyAlignment="1" applyProtection="1">
      <alignment horizontal="center" vertical="center"/>
    </xf>
    <xf numFmtId="0" fontId="92" fillId="77" borderId="51" xfId="129" applyFont="1" applyFill="1" applyBorder="1" applyAlignment="1" applyProtection="1">
      <alignment horizontal="center" vertical="center"/>
    </xf>
    <xf numFmtId="0" fontId="92" fillId="77" borderId="52" xfId="129" quotePrefix="1" applyFont="1" applyFill="1" applyBorder="1" applyAlignment="1" applyProtection="1">
      <alignment horizontal="center" vertical="center"/>
    </xf>
    <xf numFmtId="0" fontId="92" fillId="77" borderId="56" xfId="129" applyFont="1" applyFill="1" applyBorder="1" applyAlignment="1" applyProtection="1">
      <alignment horizontal="center" vertical="center"/>
    </xf>
    <xf numFmtId="10" fontId="91" fillId="80" borderId="91" xfId="2818" applyNumberFormat="1" applyFont="1" applyFill="1" applyBorder="1" applyAlignment="1" applyProtection="1">
      <alignment vertical="center"/>
      <protection locked="0"/>
    </xf>
    <xf numFmtId="0" fontId="91" fillId="0" borderId="75" xfId="129" applyFont="1" applyBorder="1" applyAlignment="1" applyProtection="1">
      <alignment horizontal="center" vertical="center" wrapText="1"/>
    </xf>
    <xf numFmtId="0" fontId="9" fillId="0" borderId="87" xfId="129" applyFont="1" applyBorder="1" applyAlignment="1" applyProtection="1">
      <alignment horizontal="left" vertical="center" wrapText="1"/>
    </xf>
    <xf numFmtId="0" fontId="92" fillId="0" borderId="87" xfId="129" applyFont="1" applyBorder="1" applyAlignment="1" applyProtection="1">
      <alignment horizontal="center" vertical="center"/>
    </xf>
    <xf numFmtId="0" fontId="92" fillId="77" borderId="87" xfId="129" applyFont="1" applyFill="1" applyBorder="1" applyAlignment="1" applyProtection="1">
      <alignment horizontal="center" vertical="center"/>
    </xf>
    <xf numFmtId="0" fontId="92" fillId="77" borderId="89" xfId="129" applyFont="1" applyFill="1" applyBorder="1" applyAlignment="1" applyProtection="1">
      <alignment horizontal="center" vertical="center"/>
    </xf>
    <xf numFmtId="168" fontId="15" fillId="77" borderId="75" xfId="72" applyNumberFormat="1" applyFont="1" applyFill="1" applyBorder="1" applyAlignment="1" applyProtection="1"/>
    <xf numFmtId="168" fontId="15" fillId="77" borderId="55" xfId="72" applyNumberFormat="1" applyFont="1" applyFill="1" applyBorder="1" applyAlignment="1" applyProtection="1">
      <alignment horizontal="left"/>
    </xf>
    <xf numFmtId="0" fontId="92" fillId="0" borderId="47" xfId="129" applyFont="1" applyBorder="1" applyAlignment="1" applyProtection="1">
      <alignment horizontal="center" vertical="center"/>
    </xf>
    <xf numFmtId="0" fontId="92" fillId="0" borderId="52" xfId="129" applyFont="1" applyBorder="1" applyAlignment="1" applyProtection="1">
      <alignment horizontal="center" vertical="center"/>
    </xf>
    <xf numFmtId="0" fontId="92" fillId="0" borderId="57" xfId="129" applyFont="1" applyBorder="1" applyAlignment="1" applyProtection="1">
      <alignment horizontal="center" vertical="center"/>
    </xf>
    <xf numFmtId="167" fontId="3" fillId="77" borderId="0" xfId="72" applyNumberFormat="1" applyFont="1" applyFill="1" applyBorder="1" applyAlignment="1" applyProtection="1">
      <alignment vertical="center"/>
    </xf>
    <xf numFmtId="167" fontId="15" fillId="81" borderId="58" xfId="131" applyNumberFormat="1" applyFont="1" applyFill="1" applyBorder="1" applyAlignment="1" applyProtection="1">
      <alignment vertical="center"/>
      <protection locked="0"/>
    </xf>
    <xf numFmtId="167" fontId="3" fillId="77" borderId="0" xfId="72" applyNumberFormat="1" applyFont="1" applyFill="1" applyAlignment="1" applyProtection="1"/>
    <xf numFmtId="167" fontId="1" fillId="77" borderId="0" xfId="130" applyNumberFormat="1" applyFill="1" applyBorder="1" applyAlignment="1" applyProtection="1">
      <alignment vertical="center"/>
    </xf>
    <xf numFmtId="0" fontId="9" fillId="0" borderId="92" xfId="129" applyFont="1" applyBorder="1" applyAlignment="1" applyProtection="1">
      <alignment horizontal="left" vertical="center" wrapText="1"/>
    </xf>
    <xf numFmtId="0" fontId="92" fillId="0" borderId="46" xfId="129" applyFont="1" applyBorder="1" applyAlignment="1" applyProtection="1">
      <alignment horizontal="center" vertical="center" wrapText="1"/>
    </xf>
    <xf numFmtId="0" fontId="92" fillId="0" borderId="48" xfId="129" applyFont="1" applyBorder="1" applyAlignment="1" applyProtection="1">
      <alignment horizontal="center" vertical="center"/>
    </xf>
    <xf numFmtId="0" fontId="92" fillId="77" borderId="57" xfId="130" applyFont="1" applyFill="1" applyBorder="1" applyAlignment="1" applyProtection="1">
      <alignment horizontal="center" vertical="center"/>
    </xf>
    <xf numFmtId="10" fontId="91" fillId="80" borderId="43" xfId="2818" applyNumberFormat="1" applyFont="1" applyFill="1" applyBorder="1" applyAlignment="1" applyProtection="1">
      <alignment vertical="center"/>
      <protection locked="0"/>
    </xf>
    <xf numFmtId="10" fontId="91" fillId="80" borderId="39" xfId="2818" applyNumberFormat="1" applyFont="1" applyFill="1" applyBorder="1" applyAlignment="1" applyProtection="1">
      <alignment vertical="center"/>
      <protection locked="0"/>
    </xf>
    <xf numFmtId="10" fontId="91" fillId="80" borderId="41" xfId="2818" applyNumberFormat="1" applyFont="1" applyFill="1" applyBorder="1" applyAlignment="1" applyProtection="1">
      <alignment vertical="center"/>
      <protection locked="0"/>
    </xf>
    <xf numFmtId="0" fontId="3" fillId="77" borderId="0" xfId="72" applyFont="1" applyFill="1" applyBorder="1" applyAlignment="1" applyProtection="1">
      <alignment horizontal="center"/>
    </xf>
    <xf numFmtId="0" fontId="15" fillId="77" borderId="0" xfId="72" applyFont="1" applyFill="1" applyBorder="1" applyProtection="1"/>
    <xf numFmtId="181" fontId="91" fillId="77" borderId="0" xfId="132" applyFont="1" applyFill="1" applyBorder="1" applyProtection="1">
      <alignment vertical="top"/>
    </xf>
    <xf numFmtId="167" fontId="15" fillId="81" borderId="49" xfId="131" applyNumberFormat="1" applyFont="1" applyFill="1" applyBorder="1" applyAlignment="1" applyProtection="1">
      <alignment vertical="center"/>
      <protection locked="0"/>
    </xf>
    <xf numFmtId="0" fontId="91" fillId="77" borderId="0" xfId="129" applyFont="1" applyFill="1" applyBorder="1" applyAlignment="1" applyProtection="1">
      <alignment horizontal="left" vertical="center" wrapText="1"/>
    </xf>
    <xf numFmtId="0" fontId="9" fillId="77" borderId="0" xfId="129" applyFont="1" applyFill="1" applyBorder="1" applyAlignment="1" applyProtection="1">
      <alignment horizontal="left" vertical="center" wrapText="1"/>
    </xf>
    <xf numFmtId="0" fontId="92" fillId="77" borderId="0" xfId="129" applyFont="1" applyFill="1" applyBorder="1" applyAlignment="1" applyProtection="1">
      <alignment horizontal="left" vertical="center"/>
    </xf>
    <xf numFmtId="0" fontId="91" fillId="77" borderId="0" xfId="130" applyFont="1" applyFill="1" applyBorder="1" applyProtection="1"/>
    <xf numFmtId="49" fontId="3" fillId="0" borderId="75" xfId="54" quotePrefix="1" applyNumberFormat="1" applyFont="1" applyFill="1" applyBorder="1" applyAlignment="1" applyProtection="1">
      <alignment horizontal="center" vertical="top" wrapText="1"/>
    </xf>
    <xf numFmtId="49" fontId="3" fillId="0" borderId="50" xfId="54" quotePrefix="1" applyNumberFormat="1" applyFont="1" applyFill="1" applyBorder="1" applyAlignment="1" applyProtection="1">
      <alignment horizontal="center" vertical="top" wrapText="1"/>
    </xf>
    <xf numFmtId="49" fontId="3" fillId="0" borderId="55" xfId="54" quotePrefix="1" applyNumberFormat="1" applyFont="1" applyFill="1" applyBorder="1" applyAlignment="1" applyProtection="1">
      <alignment horizontal="center" vertical="top" wrapText="1"/>
    </xf>
    <xf numFmtId="181" fontId="1" fillId="77" borderId="0" xfId="132" applyFill="1" applyBorder="1" applyAlignment="1">
      <alignment horizontal="center"/>
    </xf>
    <xf numFmtId="0" fontId="87" fillId="76" borderId="0" xfId="129" applyFont="1" applyFill="1" applyBorder="1" applyAlignment="1">
      <alignment vertical="center"/>
    </xf>
    <xf numFmtId="0" fontId="87" fillId="76" borderId="0" xfId="129" applyFont="1" applyFill="1" applyBorder="1" applyAlignment="1">
      <alignment horizontal="left" vertical="center"/>
    </xf>
    <xf numFmtId="0" fontId="88" fillId="76" borderId="0" xfId="129" applyFont="1" applyFill="1" applyBorder="1" applyAlignment="1">
      <alignment horizontal="left" vertical="center"/>
    </xf>
    <xf numFmtId="181" fontId="3" fillId="77" borderId="0" xfId="2828" applyFill="1">
      <alignment vertical="top"/>
    </xf>
    <xf numFmtId="0" fontId="90" fillId="78" borderId="39" xfId="129" applyFont="1" applyFill="1" applyBorder="1" applyAlignment="1">
      <alignment horizontal="center" vertical="center"/>
    </xf>
    <xf numFmtId="0" fontId="90" fillId="78" borderId="41" xfId="129" applyFont="1" applyFill="1" applyBorder="1" applyAlignment="1">
      <alignment horizontal="center" vertical="center"/>
    </xf>
    <xf numFmtId="0" fontId="90" fillId="78" borderId="40" xfId="129" applyFont="1" applyFill="1" applyBorder="1" applyAlignment="1">
      <alignment horizontal="center" vertical="center"/>
    </xf>
    <xf numFmtId="0" fontId="90" fillId="78" borderId="93" xfId="129" applyFont="1" applyFill="1" applyBorder="1" applyAlignment="1" applyProtection="1">
      <alignment horizontal="center" vertical="center"/>
    </xf>
    <xf numFmtId="0" fontId="90" fillId="78" borderId="41" xfId="129" applyFont="1" applyFill="1" applyBorder="1" applyAlignment="1" applyProtection="1">
      <alignment horizontal="center" vertical="center"/>
    </xf>
    <xf numFmtId="0" fontId="90" fillId="77" borderId="81" xfId="129" applyFont="1" applyFill="1" applyBorder="1" applyAlignment="1" applyProtection="1">
      <alignment vertical="center"/>
    </xf>
    <xf numFmtId="0" fontId="90" fillId="77" borderId="0" xfId="129" applyFont="1" applyFill="1" applyBorder="1" applyAlignment="1" applyProtection="1">
      <alignment vertical="center"/>
    </xf>
    <xf numFmtId="0" fontId="91" fillId="0" borderId="0" xfId="129" applyFont="1" applyFill="1" applyAlignment="1" applyProtection="1">
      <alignment horizontal="left" vertical="center"/>
    </xf>
    <xf numFmtId="1" fontId="91" fillId="80" borderId="45" xfId="129" applyNumberFormat="1" applyFont="1" applyFill="1" applyBorder="1" applyAlignment="1">
      <alignment vertical="center"/>
    </xf>
    <xf numFmtId="1" fontId="91" fillId="80" borderId="46" xfId="129" applyNumberFormat="1" applyFont="1" applyFill="1" applyBorder="1" applyAlignment="1">
      <alignment vertical="center"/>
    </xf>
    <xf numFmtId="1" fontId="91" fillId="82" borderId="65" xfId="129" applyNumberFormat="1" applyFont="1" applyFill="1" applyBorder="1" applyAlignment="1">
      <alignment vertical="center"/>
    </xf>
    <xf numFmtId="1" fontId="91" fillId="82" borderId="46" xfId="129" applyNumberFormat="1" applyFont="1" applyFill="1" applyBorder="1" applyAlignment="1">
      <alignment vertical="center"/>
    </xf>
    <xf numFmtId="1" fontId="91" fillId="82" borderId="47" xfId="129" applyNumberFormat="1" applyFont="1" applyFill="1" applyBorder="1" applyAlignment="1">
      <alignment vertical="center"/>
    </xf>
    <xf numFmtId="1" fontId="91" fillId="82" borderId="45" xfId="129" applyNumberFormat="1" applyFont="1" applyFill="1" applyBorder="1" applyAlignment="1">
      <alignment vertical="center"/>
    </xf>
    <xf numFmtId="1" fontId="91" fillId="82" borderId="48" xfId="129" applyNumberFormat="1" applyFont="1" applyFill="1" applyBorder="1" applyAlignment="1">
      <alignment vertical="center"/>
    </xf>
    <xf numFmtId="1" fontId="91" fillId="82" borderId="92" xfId="129" applyNumberFormat="1" applyFont="1" applyFill="1" applyBorder="1" applyAlignment="1">
      <alignment vertical="center"/>
    </xf>
    <xf numFmtId="0" fontId="91" fillId="77" borderId="45" xfId="129" applyFont="1" applyFill="1" applyBorder="1" applyAlignment="1">
      <alignment vertical="center"/>
    </xf>
    <xf numFmtId="0" fontId="91" fillId="77" borderId="71" xfId="129" applyFont="1" applyFill="1" applyBorder="1" applyAlignment="1">
      <alignment vertical="center"/>
    </xf>
    <xf numFmtId="0" fontId="92" fillId="0" borderId="84" xfId="129" applyFont="1" applyBorder="1" applyAlignment="1">
      <alignment horizontal="center" vertical="center"/>
    </xf>
    <xf numFmtId="168" fontId="91" fillId="80" borderId="50" xfId="129" applyNumberFormat="1" applyFont="1" applyFill="1" applyBorder="1" applyAlignment="1">
      <alignment vertical="center"/>
    </xf>
    <xf numFmtId="168" fontId="91" fillId="80" borderId="51" xfId="129" applyNumberFormat="1" applyFont="1" applyFill="1" applyBorder="1" applyAlignment="1">
      <alignment vertical="center"/>
    </xf>
    <xf numFmtId="168" fontId="91" fillId="81" borderId="94" xfId="129" applyNumberFormat="1" applyFont="1" applyFill="1" applyBorder="1" applyAlignment="1" applyProtection="1">
      <alignment vertical="center"/>
      <protection locked="0"/>
    </xf>
    <xf numFmtId="168" fontId="91" fillId="81" borderId="51" xfId="129" applyNumberFormat="1" applyFont="1" applyFill="1" applyBorder="1" applyAlignment="1" applyProtection="1">
      <alignment vertical="center"/>
      <protection locked="0"/>
    </xf>
    <xf numFmtId="168" fontId="91" fillId="81" borderId="53" xfId="129" applyNumberFormat="1" applyFont="1" applyFill="1" applyBorder="1" applyAlignment="1" applyProtection="1">
      <alignment vertical="center"/>
      <protection locked="0"/>
    </xf>
    <xf numFmtId="167" fontId="15" fillId="77" borderId="50" xfId="129" applyNumberFormat="1" applyFont="1" applyFill="1" applyBorder="1" applyAlignment="1">
      <alignment horizontal="center" vertical="center"/>
    </xf>
    <xf numFmtId="167" fontId="15" fillId="77" borderId="74" xfId="129" applyNumberFormat="1" applyFont="1" applyFill="1" applyBorder="1" applyAlignment="1">
      <alignment horizontal="center" vertical="center"/>
    </xf>
    <xf numFmtId="0" fontId="9" fillId="0" borderId="87" xfId="129" applyFont="1" applyBorder="1" applyAlignment="1">
      <alignment vertical="center"/>
    </xf>
    <xf numFmtId="0" fontId="92" fillId="0" borderId="87" xfId="129" applyFont="1" applyBorder="1" applyAlignment="1">
      <alignment horizontal="center" vertical="center"/>
    </xf>
    <xf numFmtId="0" fontId="92" fillId="0" borderId="88" xfId="129" applyFont="1" applyBorder="1" applyAlignment="1">
      <alignment horizontal="center" vertical="center"/>
    </xf>
    <xf numFmtId="167" fontId="91" fillId="77" borderId="50" xfId="129" applyNumberFormat="1" applyFont="1" applyFill="1" applyBorder="1" applyAlignment="1">
      <alignment vertical="center"/>
    </xf>
    <xf numFmtId="167" fontId="91" fillId="77" borderId="74" xfId="129" applyNumberFormat="1" applyFont="1" applyFill="1" applyBorder="1" applyAlignment="1">
      <alignment vertical="center"/>
    </xf>
    <xf numFmtId="10" fontId="91" fillId="0" borderId="0" xfId="2821" applyNumberFormat="1" applyFont="1" applyFill="1" applyProtection="1">
      <alignment vertical="top"/>
    </xf>
    <xf numFmtId="168" fontId="91" fillId="80" borderId="55" xfId="129" applyNumberFormat="1" applyFont="1" applyFill="1" applyBorder="1" applyAlignment="1">
      <alignment vertical="center"/>
    </xf>
    <xf numFmtId="168" fontId="91" fillId="80" borderId="56" xfId="129" applyNumberFormat="1" applyFont="1" applyFill="1" applyBorder="1" applyAlignment="1">
      <alignment vertical="center"/>
    </xf>
    <xf numFmtId="168" fontId="91" fillId="81" borderId="85" xfId="129" applyNumberFormat="1" applyFont="1" applyFill="1" applyBorder="1" applyAlignment="1" applyProtection="1">
      <alignment vertical="center"/>
      <protection locked="0"/>
    </xf>
    <xf numFmtId="168" fontId="91" fillId="81" borderId="56" xfId="129" applyNumberFormat="1" applyFont="1" applyFill="1" applyBorder="1" applyAlignment="1" applyProtection="1">
      <alignment vertical="center"/>
      <protection locked="0"/>
    </xf>
    <xf numFmtId="168" fontId="91" fillId="81" borderId="58" xfId="129" applyNumberFormat="1" applyFont="1" applyFill="1" applyBorder="1" applyAlignment="1" applyProtection="1">
      <alignment vertical="center"/>
      <protection locked="0"/>
    </xf>
    <xf numFmtId="167" fontId="91" fillId="77" borderId="55" xfId="129" applyNumberFormat="1" applyFont="1" applyFill="1" applyBorder="1" applyAlignment="1">
      <alignment vertical="center"/>
    </xf>
    <xf numFmtId="167" fontId="91" fillId="77" borderId="77" xfId="129" applyNumberFormat="1" applyFont="1" applyFill="1" applyBorder="1" applyAlignment="1">
      <alignment vertical="center"/>
    </xf>
    <xf numFmtId="168" fontId="1" fillId="77" borderId="0" xfId="129" applyNumberFormat="1" applyFill="1" applyAlignment="1">
      <alignment vertical="center"/>
    </xf>
    <xf numFmtId="168" fontId="3" fillId="77" borderId="0" xfId="2828" applyNumberFormat="1" applyFill="1">
      <alignment vertical="top"/>
    </xf>
    <xf numFmtId="0" fontId="91" fillId="77" borderId="0" xfId="129" applyFont="1" applyFill="1" applyAlignment="1">
      <alignment vertical="center"/>
    </xf>
    <xf numFmtId="1" fontId="91" fillId="80" borderId="64" xfId="129" applyNumberFormat="1" applyFont="1" applyFill="1" applyBorder="1" applyAlignment="1">
      <alignment vertical="center"/>
    </xf>
    <xf numFmtId="1" fontId="91" fillId="80" borderId="65" xfId="129" applyNumberFormat="1" applyFont="1" applyFill="1" applyBorder="1" applyAlignment="1">
      <alignment vertical="center"/>
    </xf>
    <xf numFmtId="167" fontId="91" fillId="77" borderId="45" xfId="129" applyNumberFormat="1" applyFont="1" applyFill="1" applyBorder="1" applyAlignment="1">
      <alignment vertical="center"/>
    </xf>
    <xf numFmtId="0" fontId="92" fillId="77" borderId="83" xfId="129" applyFont="1" applyFill="1" applyBorder="1" applyAlignment="1">
      <alignment horizontal="center" vertical="center"/>
    </xf>
    <xf numFmtId="168" fontId="91" fillId="81" borderId="50" xfId="129" applyNumberFormat="1" applyFont="1" applyFill="1" applyBorder="1" applyAlignment="1" applyProtection="1">
      <alignment vertical="center"/>
      <protection locked="0"/>
    </xf>
    <xf numFmtId="181" fontId="3" fillId="0" borderId="0" xfId="2828" applyFill="1">
      <alignment vertical="top"/>
    </xf>
    <xf numFmtId="168" fontId="91" fillId="81" borderId="55" xfId="129" applyNumberFormat="1" applyFont="1" applyFill="1" applyBorder="1" applyAlignment="1" applyProtection="1">
      <alignment vertical="center"/>
      <protection locked="0"/>
    </xf>
    <xf numFmtId="167" fontId="91" fillId="77" borderId="0" xfId="129" applyNumberFormat="1" applyFont="1" applyFill="1" applyBorder="1" applyAlignment="1">
      <alignment vertical="center"/>
    </xf>
    <xf numFmtId="0" fontId="91" fillId="0" borderId="43" xfId="129" applyFont="1" applyBorder="1" applyAlignment="1">
      <alignment horizontal="center" vertical="center"/>
    </xf>
    <xf numFmtId="0" fontId="9" fillId="0" borderId="39" xfId="129" applyFont="1" applyBorder="1" applyAlignment="1">
      <alignment vertical="center"/>
    </xf>
    <xf numFmtId="0" fontId="92" fillId="0" borderId="39" xfId="129" applyFont="1" applyBorder="1" applyAlignment="1">
      <alignment horizontal="center" vertical="center"/>
    </xf>
    <xf numFmtId="0" fontId="92" fillId="0" borderId="41" xfId="129" applyFont="1" applyBorder="1" applyAlignment="1">
      <alignment horizontal="center" vertical="center"/>
    </xf>
    <xf numFmtId="10" fontId="91" fillId="80" borderId="37" xfId="129" applyNumberFormat="1" applyFont="1" applyFill="1" applyBorder="1" applyAlignment="1" applyProtection="1">
      <alignment vertical="center"/>
      <protection locked="0"/>
    </xf>
    <xf numFmtId="10" fontId="91" fillId="80" borderId="38" xfId="129" applyNumberFormat="1" applyFont="1" applyFill="1" applyBorder="1" applyAlignment="1" applyProtection="1">
      <alignment vertical="center"/>
      <protection locked="0"/>
    </xf>
    <xf numFmtId="167" fontId="91" fillId="77" borderId="43" xfId="129" applyNumberFormat="1" applyFont="1" applyFill="1" applyBorder="1" applyAlignment="1">
      <alignment vertical="center"/>
    </xf>
    <xf numFmtId="167" fontId="91" fillId="77" borderId="69" xfId="129" applyNumberFormat="1" applyFont="1" applyFill="1" applyBorder="1" applyAlignment="1">
      <alignment vertical="center"/>
    </xf>
    <xf numFmtId="0" fontId="91" fillId="88" borderId="0" xfId="129" applyFont="1" applyFill="1" applyBorder="1" applyAlignment="1" applyProtection="1">
      <alignment horizontal="center" vertical="center"/>
    </xf>
    <xf numFmtId="168" fontId="91" fillId="82" borderId="92" xfId="129" applyNumberFormat="1" applyFont="1" applyFill="1" applyBorder="1" applyAlignment="1">
      <alignment vertical="center"/>
    </xf>
    <xf numFmtId="168" fontId="91" fillId="82" borderId="48" xfId="129" applyNumberFormat="1" applyFont="1" applyFill="1" applyBorder="1" applyAlignment="1">
      <alignment vertical="center"/>
    </xf>
    <xf numFmtId="168" fontId="91" fillId="82" borderId="47" xfId="129" applyNumberFormat="1" applyFont="1" applyFill="1" applyBorder="1" applyAlignment="1">
      <alignment vertical="center"/>
    </xf>
    <xf numFmtId="168" fontId="91" fillId="82" borderId="46" xfId="129" applyNumberFormat="1" applyFont="1" applyFill="1" applyBorder="1" applyAlignment="1">
      <alignment vertical="center"/>
    </xf>
    <xf numFmtId="168" fontId="91" fillId="82" borderId="46" xfId="129" applyNumberFormat="1" applyFont="1" applyFill="1" applyBorder="1" applyAlignment="1">
      <alignment horizontal="right" vertical="center"/>
    </xf>
    <xf numFmtId="168" fontId="91" fillId="82" borderId="71" xfId="129" applyNumberFormat="1" applyFont="1" applyFill="1" applyBorder="1" applyAlignment="1">
      <alignment horizontal="right" vertical="center"/>
    </xf>
    <xf numFmtId="168" fontId="91" fillId="82" borderId="92" xfId="129" applyNumberFormat="1" applyFont="1" applyFill="1" applyBorder="1" applyAlignment="1">
      <alignment horizontal="right" vertical="center"/>
    </xf>
    <xf numFmtId="168" fontId="91" fillId="82" borderId="48" xfId="129" applyNumberFormat="1" applyFont="1" applyFill="1" applyBorder="1" applyAlignment="1">
      <alignment horizontal="right" vertical="center"/>
    </xf>
    <xf numFmtId="167" fontId="91" fillId="77" borderId="71" xfId="129" applyNumberFormat="1" applyFont="1" applyFill="1" applyBorder="1" applyAlignment="1">
      <alignment vertical="center"/>
    </xf>
    <xf numFmtId="168" fontId="91" fillId="82" borderId="85" xfId="129" applyNumberFormat="1" applyFont="1" applyFill="1" applyBorder="1" applyAlignment="1">
      <alignment vertical="center"/>
    </xf>
    <xf numFmtId="168" fontId="91" fillId="82" borderId="56" xfId="129" applyNumberFormat="1" applyFont="1" applyFill="1" applyBorder="1" applyAlignment="1">
      <alignment vertical="center"/>
    </xf>
    <xf numFmtId="168" fontId="91" fillId="82" borderId="58" xfId="129" applyNumberFormat="1" applyFont="1" applyFill="1" applyBorder="1" applyAlignment="1">
      <alignment vertical="center"/>
    </xf>
    <xf numFmtId="168" fontId="91" fillId="82" borderId="56" xfId="129" applyNumberFormat="1" applyFont="1" applyFill="1" applyBorder="1" applyAlignment="1">
      <alignment horizontal="right" vertical="center"/>
    </xf>
    <xf numFmtId="168" fontId="91" fillId="82" borderId="58" xfId="129" applyNumberFormat="1" applyFont="1" applyFill="1" applyBorder="1" applyAlignment="1">
      <alignment horizontal="right" vertical="center"/>
    </xf>
    <xf numFmtId="168" fontId="91" fillId="82" borderId="85" xfId="129" applyNumberFormat="1" applyFont="1" applyFill="1" applyBorder="1" applyAlignment="1">
      <alignment horizontal="right" vertical="center"/>
    </xf>
    <xf numFmtId="182" fontId="1" fillId="77" borderId="0" xfId="2821" applyFill="1">
      <alignment vertical="top"/>
    </xf>
    <xf numFmtId="0" fontId="1" fillId="77" borderId="0" xfId="129" applyFill="1" applyAlignment="1">
      <alignment horizontal="right" vertical="center"/>
    </xf>
    <xf numFmtId="10" fontId="91" fillId="82" borderId="45" xfId="2821" applyNumberFormat="1" applyFont="1" applyFill="1" applyBorder="1" applyAlignment="1">
      <alignment vertical="center"/>
    </xf>
    <xf numFmtId="10" fontId="91" fillId="82" borderId="46" xfId="2821" applyNumberFormat="1" applyFont="1" applyFill="1" applyBorder="1" applyAlignment="1">
      <alignment vertical="center"/>
    </xf>
    <xf numFmtId="10" fontId="91" fillId="82" borderId="48" xfId="2821" applyNumberFormat="1" applyFont="1" applyFill="1" applyBorder="1" applyAlignment="1">
      <alignment vertical="center"/>
    </xf>
    <xf numFmtId="10" fontId="91" fillId="82" borderId="92" xfId="2821" applyNumberFormat="1" applyFont="1" applyFill="1" applyBorder="1" applyAlignment="1">
      <alignment vertical="center"/>
    </xf>
    <xf numFmtId="10" fontId="91" fillId="82" borderId="47" xfId="2821" applyNumberFormat="1" applyFont="1" applyFill="1" applyBorder="1" applyAlignment="1">
      <alignment vertical="center"/>
    </xf>
    <xf numFmtId="10" fontId="91" fillId="82" borderId="46" xfId="2821" applyNumberFormat="1" applyFont="1" applyFill="1" applyBorder="1" applyAlignment="1">
      <alignment horizontal="right" vertical="center"/>
    </xf>
    <xf numFmtId="10" fontId="91" fillId="82" borderId="48" xfId="2821" applyNumberFormat="1" applyFont="1" applyFill="1" applyBorder="1" applyAlignment="1">
      <alignment horizontal="right" vertical="center"/>
    </xf>
    <xf numFmtId="10" fontId="91" fillId="82" borderId="92" xfId="2821" applyNumberFormat="1" applyFont="1" applyFill="1" applyBorder="1" applyAlignment="1">
      <alignment horizontal="right" vertical="center"/>
    </xf>
    <xf numFmtId="10" fontId="91" fillId="82" borderId="50" xfId="2821" applyNumberFormat="1" applyFont="1" applyFill="1" applyBorder="1" applyAlignment="1">
      <alignment vertical="center"/>
    </xf>
    <xf numFmtId="10" fontId="91" fillId="82" borderId="51" xfId="2821" applyNumberFormat="1" applyFont="1" applyFill="1" applyBorder="1" applyAlignment="1">
      <alignment vertical="center"/>
    </xf>
    <xf numFmtId="10" fontId="91" fillId="82" borderId="53" xfId="2821" applyNumberFormat="1" applyFont="1" applyFill="1" applyBorder="1" applyAlignment="1">
      <alignment vertical="center"/>
    </xf>
    <xf numFmtId="10" fontId="91" fillId="82" borderId="94" xfId="2821" applyNumberFormat="1" applyFont="1" applyFill="1" applyBorder="1" applyAlignment="1">
      <alignment vertical="center"/>
    </xf>
    <xf numFmtId="10" fontId="91" fillId="82" borderId="51" xfId="2821" applyNumberFormat="1" applyFont="1" applyFill="1" applyBorder="1" applyAlignment="1">
      <alignment horizontal="right" vertical="center"/>
    </xf>
    <xf numFmtId="10" fontId="91" fillId="82" borderId="53" xfId="2821" applyNumberFormat="1" applyFont="1" applyFill="1" applyBorder="1" applyAlignment="1">
      <alignment horizontal="right" vertical="center"/>
    </xf>
    <xf numFmtId="10" fontId="91" fillId="82" borderId="94" xfId="2821" applyNumberFormat="1" applyFont="1" applyFill="1" applyBorder="1" applyAlignment="1">
      <alignment horizontal="right" vertical="center"/>
    </xf>
    <xf numFmtId="10" fontId="91" fillId="82" borderId="55" xfId="2821" applyNumberFormat="1" applyFont="1" applyFill="1" applyBorder="1" applyAlignment="1">
      <alignment vertical="center"/>
    </xf>
    <xf numFmtId="10" fontId="91" fillId="82" borderId="56" xfId="2821" applyNumberFormat="1" applyFont="1" applyFill="1" applyBorder="1" applyAlignment="1">
      <alignment vertical="center"/>
    </xf>
    <xf numFmtId="10" fontId="91" fillId="82" borderId="58" xfId="2821" applyNumberFormat="1" applyFont="1" applyFill="1" applyBorder="1" applyAlignment="1">
      <alignment vertical="center"/>
    </xf>
    <xf numFmtId="10" fontId="91" fillId="82" borderId="85" xfId="2821" applyNumberFormat="1" applyFont="1" applyFill="1" applyBorder="1" applyAlignment="1">
      <alignment vertical="center"/>
    </xf>
    <xf numFmtId="10" fontId="91" fillId="82" borderId="56" xfId="2821" applyNumberFormat="1" applyFont="1" applyFill="1" applyBorder="1" applyAlignment="1">
      <alignment horizontal="right" vertical="center"/>
    </xf>
    <xf numFmtId="10" fontId="91" fillId="82" borderId="58" xfId="2821" applyNumberFormat="1" applyFont="1" applyFill="1" applyBorder="1" applyAlignment="1">
      <alignment horizontal="right" vertical="center"/>
    </xf>
    <xf numFmtId="10" fontId="91" fillId="82" borderId="85" xfId="2821" applyNumberFormat="1" applyFont="1" applyFill="1" applyBorder="1" applyAlignment="1">
      <alignment horizontal="right" vertical="center"/>
    </xf>
    <xf numFmtId="10" fontId="91" fillId="82" borderId="86" xfId="2821" applyNumberFormat="1" applyFont="1" applyFill="1" applyBorder="1" applyAlignment="1">
      <alignment vertical="center"/>
    </xf>
    <xf numFmtId="0" fontId="9" fillId="0" borderId="65" xfId="129" applyFont="1" applyBorder="1" applyAlignment="1">
      <alignment vertical="center"/>
    </xf>
    <xf numFmtId="0" fontId="92" fillId="0" borderId="65" xfId="129" applyFont="1" applyBorder="1" applyAlignment="1">
      <alignment horizontal="center" vertical="center"/>
    </xf>
    <xf numFmtId="0" fontId="92" fillId="0" borderId="66" xfId="129" applyFont="1" applyBorder="1" applyAlignment="1">
      <alignment horizontal="center" vertical="center"/>
    </xf>
    <xf numFmtId="10" fontId="91" fillId="81" borderId="45" xfId="129" applyNumberFormat="1" applyFont="1" applyFill="1" applyBorder="1" applyAlignment="1" applyProtection="1">
      <alignment vertical="center"/>
      <protection locked="0"/>
    </xf>
    <xf numFmtId="10" fontId="91" fillId="81" borderId="46" xfId="129" applyNumberFormat="1" applyFont="1" applyFill="1" applyBorder="1" applyAlignment="1" applyProtection="1">
      <alignment vertical="center"/>
      <protection locked="0"/>
    </xf>
    <xf numFmtId="10" fontId="91" fillId="81" borderId="48" xfId="129" applyNumberFormat="1" applyFont="1" applyFill="1" applyBorder="1" applyAlignment="1" applyProtection="1">
      <alignment vertical="center"/>
      <protection locked="0"/>
    </xf>
    <xf numFmtId="10" fontId="91" fillId="81" borderId="92" xfId="129" applyNumberFormat="1" applyFont="1" applyFill="1" applyBorder="1" applyAlignment="1" applyProtection="1">
      <alignment vertical="center"/>
      <protection locked="0"/>
    </xf>
    <xf numFmtId="181" fontId="91" fillId="77" borderId="45" xfId="2828" applyFont="1" applyFill="1" applyBorder="1">
      <alignment vertical="top"/>
    </xf>
    <xf numFmtId="181" fontId="91" fillId="77" borderId="71" xfId="2828" applyFont="1" applyFill="1" applyBorder="1">
      <alignment vertical="top"/>
    </xf>
    <xf numFmtId="10" fontId="91" fillId="81" borderId="55" xfId="129" applyNumberFormat="1" applyFont="1" applyFill="1" applyBorder="1" applyAlignment="1" applyProtection="1">
      <alignment vertical="center"/>
      <protection locked="0"/>
    </xf>
    <xf numFmtId="10" fontId="91" fillId="81" borderId="56" xfId="129" applyNumberFormat="1" applyFont="1" applyFill="1" applyBorder="1" applyAlignment="1" applyProtection="1">
      <alignment vertical="center"/>
      <protection locked="0"/>
    </xf>
    <xf numFmtId="10" fontId="91" fillId="81" borderId="58" xfId="129" applyNumberFormat="1" applyFont="1" applyFill="1" applyBorder="1" applyAlignment="1" applyProtection="1">
      <alignment vertical="center"/>
      <protection locked="0"/>
    </xf>
    <xf numFmtId="10" fontId="91" fillId="81" borderId="76" xfId="129" applyNumberFormat="1" applyFont="1" applyFill="1" applyBorder="1" applyAlignment="1" applyProtection="1">
      <alignment vertical="center"/>
      <protection locked="0"/>
    </xf>
    <xf numFmtId="10" fontId="91" fillId="81" borderId="57" xfId="129" applyNumberFormat="1" applyFont="1" applyFill="1" applyBorder="1" applyAlignment="1" applyProtection="1">
      <alignment vertical="center"/>
      <protection locked="0"/>
    </xf>
    <xf numFmtId="181" fontId="91" fillId="77" borderId="55" xfId="2828" applyFont="1" applyFill="1" applyBorder="1">
      <alignment vertical="top"/>
    </xf>
    <xf numFmtId="181" fontId="91" fillId="77" borderId="77" xfId="2828" applyFont="1" applyFill="1" applyBorder="1">
      <alignment vertical="top"/>
    </xf>
    <xf numFmtId="0" fontId="92" fillId="79" borderId="0" xfId="135" applyFont="1" applyBorder="1" applyAlignment="1" applyProtection="1">
      <alignment horizontal="center" vertical="center"/>
    </xf>
    <xf numFmtId="0" fontId="110" fillId="0" borderId="0" xfId="129" applyFont="1" applyFill="1" applyAlignment="1" applyProtection="1">
      <alignment vertical="center"/>
    </xf>
    <xf numFmtId="0" fontId="95" fillId="77" borderId="0" xfId="2829" applyFont="1" applyFill="1" applyAlignment="1">
      <alignment vertical="center"/>
    </xf>
    <xf numFmtId="0" fontId="3" fillId="77" borderId="0" xfId="2829" applyFont="1" applyFill="1" applyAlignment="1">
      <alignment vertical="center"/>
    </xf>
    <xf numFmtId="0" fontId="3" fillId="77" borderId="0" xfId="2829" applyFont="1" applyFill="1" applyBorder="1" applyAlignment="1">
      <alignment vertical="center"/>
    </xf>
    <xf numFmtId="0" fontId="3" fillId="77" borderId="0" xfId="2829" applyFill="1" applyAlignment="1">
      <alignment vertical="center"/>
    </xf>
    <xf numFmtId="0" fontId="61" fillId="77" borderId="0" xfId="2782" applyFill="1"/>
    <xf numFmtId="0" fontId="92" fillId="77" borderId="0" xfId="135" applyFont="1" applyFill="1" applyBorder="1" applyAlignment="1" applyProtection="1">
      <alignment horizontal="center" vertical="center"/>
    </xf>
    <xf numFmtId="0" fontId="91" fillId="88" borderId="0" xfId="129" applyFont="1" applyFill="1" applyAlignment="1" applyProtection="1">
      <alignment horizontal="center" vertical="center"/>
    </xf>
    <xf numFmtId="0" fontId="98" fillId="77" borderId="0" xfId="2829" applyFont="1" applyFill="1" applyBorder="1" applyAlignment="1" applyProtection="1">
      <alignment horizontal="left" vertical="center"/>
    </xf>
    <xf numFmtId="0" fontId="98" fillId="77" borderId="0" xfId="2829" applyFont="1" applyFill="1" applyBorder="1" applyAlignment="1" applyProtection="1">
      <alignment vertical="center"/>
    </xf>
    <xf numFmtId="0" fontId="61" fillId="77" borderId="0" xfId="2782" applyFill="1" applyBorder="1"/>
    <xf numFmtId="2" fontId="3" fillId="77" borderId="0" xfId="129" applyNumberFormat="1" applyFont="1" applyFill="1" applyBorder="1" applyAlignment="1" applyProtection="1">
      <alignment vertical="top" wrapText="1"/>
    </xf>
    <xf numFmtId="0" fontId="3" fillId="77" borderId="0" xfId="2829" applyFont="1" applyFill="1" applyAlignment="1" applyProtection="1">
      <alignment vertical="center"/>
    </xf>
    <xf numFmtId="0" fontId="3" fillId="77" borderId="0" xfId="2829" applyFont="1" applyFill="1" applyAlignment="1" applyProtection="1">
      <alignment horizontal="left" vertical="center"/>
    </xf>
    <xf numFmtId="0" fontId="95" fillId="0" borderId="45" xfId="2829" applyFont="1" applyFill="1" applyBorder="1" applyAlignment="1" applyProtection="1">
      <alignment horizontal="center" vertical="top"/>
    </xf>
    <xf numFmtId="0" fontId="95" fillId="77" borderId="0" xfId="2829" applyFont="1" applyFill="1" applyBorder="1" applyAlignment="1" applyProtection="1">
      <alignment vertical="top"/>
    </xf>
    <xf numFmtId="0" fontId="95" fillId="78" borderId="72" xfId="2829" applyFont="1" applyFill="1" applyBorder="1" applyAlignment="1" applyProtection="1">
      <alignment vertical="top"/>
    </xf>
    <xf numFmtId="0" fontId="95" fillId="78" borderId="73" xfId="2829" applyFont="1" applyFill="1" applyBorder="1" applyAlignment="1" applyProtection="1">
      <alignment vertical="top"/>
    </xf>
    <xf numFmtId="0" fontId="95" fillId="78" borderId="74" xfId="2829" applyFont="1" applyFill="1" applyBorder="1" applyAlignment="1" applyProtection="1">
      <alignment vertical="top"/>
    </xf>
    <xf numFmtId="0" fontId="3" fillId="0" borderId="50" xfId="2829" quotePrefix="1" applyNumberFormat="1" applyFont="1" applyFill="1" applyBorder="1" applyAlignment="1" applyProtection="1">
      <alignment horizontal="center" vertical="top" wrapText="1"/>
    </xf>
    <xf numFmtId="49" fontId="3" fillId="77" borderId="0" xfId="2829" applyNumberFormat="1" applyFont="1" applyFill="1" applyBorder="1" applyAlignment="1" applyProtection="1">
      <alignment vertical="top" wrapText="1"/>
    </xf>
    <xf numFmtId="0" fontId="3" fillId="0" borderId="50" xfId="2829" applyNumberFormat="1" applyFont="1" applyFill="1" applyBorder="1" applyAlignment="1" applyProtection="1">
      <alignment horizontal="center" vertical="top" wrapText="1"/>
    </xf>
    <xf numFmtId="0" fontId="3" fillId="0" borderId="95" xfId="2829" quotePrefix="1" applyNumberFormat="1" applyFont="1" applyFill="1" applyBorder="1" applyAlignment="1" applyProtection="1">
      <alignment horizontal="center" vertical="top" wrapText="1"/>
    </xf>
    <xf numFmtId="0" fontId="3" fillId="0" borderId="75" xfId="2829" quotePrefix="1" applyNumberFormat="1" applyFont="1" applyFill="1" applyBorder="1" applyAlignment="1" applyProtection="1">
      <alignment horizontal="center" vertical="top" wrapText="1"/>
    </xf>
    <xf numFmtId="0" fontId="3" fillId="0" borderId="55" xfId="2829" quotePrefix="1" applyNumberFormat="1" applyFont="1" applyFill="1" applyBorder="1" applyAlignment="1" applyProtection="1">
      <alignment horizontal="center" vertical="top" wrapText="1"/>
    </xf>
    <xf numFmtId="167" fontId="91" fillId="11" borderId="42" xfId="129" applyNumberFormat="1" applyFont="1" applyFill="1" applyBorder="1" applyAlignment="1" applyProtection="1">
      <alignment vertical="center"/>
      <protection locked="0"/>
    </xf>
    <xf numFmtId="2" fontId="3" fillId="0" borderId="37" xfId="129" applyNumberFormat="1" applyFont="1" applyFill="1" applyBorder="1" applyAlignment="1" applyProtection="1">
      <alignment horizontal="left" vertical="top" wrapText="1"/>
    </xf>
    <xf numFmtId="2" fontId="3" fillId="0" borderId="68" xfId="129" applyNumberFormat="1" applyFont="1" applyFill="1" applyBorder="1" applyAlignment="1" applyProtection="1">
      <alignment horizontal="left" vertical="top" wrapText="1"/>
    </xf>
    <xf numFmtId="2" fontId="3" fillId="0" borderId="69" xfId="129" applyNumberFormat="1" applyFont="1" applyFill="1" applyBorder="1" applyAlignment="1" applyProtection="1">
      <alignment horizontal="left" vertical="top" wrapText="1"/>
    </xf>
    <xf numFmtId="0" fontId="88" fillId="76" borderId="0" xfId="129" applyFont="1" applyFill="1" applyBorder="1" applyAlignment="1">
      <alignment horizontal="left" vertical="center"/>
    </xf>
    <xf numFmtId="0" fontId="90" fillId="78" borderId="37" xfId="129" applyFont="1" applyFill="1" applyBorder="1" applyAlignment="1">
      <alignment horizontal="left" vertical="center"/>
    </xf>
    <xf numFmtId="0" fontId="90" fillId="78" borderId="38" xfId="129" applyFont="1" applyFill="1" applyBorder="1" applyAlignment="1">
      <alignment horizontal="left" vertical="center"/>
    </xf>
    <xf numFmtId="0" fontId="91" fillId="11" borderId="0" xfId="129" applyFont="1" applyFill="1" applyAlignment="1" applyProtection="1">
      <alignment horizontal="center" vertical="center" wrapText="1"/>
    </xf>
    <xf numFmtId="0" fontId="97" fillId="78" borderId="37" xfId="129" applyNumberFormat="1" applyFont="1" applyFill="1" applyBorder="1" applyAlignment="1" applyProtection="1">
      <alignment horizontal="left" vertical="center"/>
    </xf>
    <xf numFmtId="0" fontId="97" fillId="78" borderId="68" xfId="129" applyNumberFormat="1" applyFont="1" applyFill="1" applyBorder="1" applyAlignment="1" applyProtection="1">
      <alignment horizontal="left" vertical="center"/>
    </xf>
    <xf numFmtId="0" fontId="97" fillId="78" borderId="69" xfId="129" applyNumberFormat="1" applyFont="1" applyFill="1" applyBorder="1" applyAlignment="1" applyProtection="1">
      <alignment horizontal="left" vertical="center"/>
    </xf>
    <xf numFmtId="49" fontId="3" fillId="0" borderId="52" xfId="2829" applyNumberFormat="1" applyFont="1" applyFill="1" applyBorder="1" applyAlignment="1" applyProtection="1">
      <alignment horizontal="left" vertical="top" wrapText="1"/>
    </xf>
    <xf numFmtId="49" fontId="3" fillId="0" borderId="73" xfId="2829" applyNumberFormat="1" applyFont="1" applyFill="1" applyBorder="1" applyAlignment="1" applyProtection="1">
      <alignment horizontal="left" vertical="top" wrapText="1"/>
    </xf>
    <xf numFmtId="49" fontId="3" fillId="0" borderId="74" xfId="2829" applyNumberFormat="1" applyFont="1" applyFill="1" applyBorder="1" applyAlignment="1" applyProtection="1">
      <alignment horizontal="left" vertical="top" wrapText="1"/>
    </xf>
    <xf numFmtId="49" fontId="3" fillId="0" borderId="87" xfId="2829" applyNumberFormat="1" applyFont="1" applyFill="1" applyBorder="1" applyAlignment="1" applyProtection="1">
      <alignment horizontal="left" vertical="top" wrapText="1"/>
    </xf>
    <xf numFmtId="49" fontId="3" fillId="0" borderId="88" xfId="2829" applyNumberFormat="1" applyFont="1" applyFill="1" applyBorder="1" applyAlignment="1" applyProtection="1">
      <alignment horizontal="left" vertical="top" wrapText="1"/>
    </xf>
    <xf numFmtId="49" fontId="3" fillId="0" borderId="56" xfId="2829" applyNumberFormat="1" applyFont="1" applyFill="1" applyBorder="1" applyAlignment="1" applyProtection="1">
      <alignment horizontal="left" vertical="top" wrapText="1"/>
    </xf>
    <xf numFmtId="49" fontId="3" fillId="0" borderId="58" xfId="2829" applyNumberFormat="1" applyFont="1" applyFill="1" applyBorder="1" applyAlignment="1" applyProtection="1">
      <alignment horizontal="left" vertical="top" wrapText="1"/>
    </xf>
    <xf numFmtId="0" fontId="95" fillId="0" borderId="47" xfId="2829" applyFont="1" applyFill="1" applyBorder="1" applyAlignment="1" applyProtection="1">
      <alignment horizontal="left" vertical="top"/>
    </xf>
    <xf numFmtId="0" fontId="95" fillId="0" borderId="70" xfId="2829" applyFont="1" applyFill="1" applyBorder="1" applyAlignment="1" applyProtection="1">
      <alignment horizontal="left" vertical="top"/>
    </xf>
    <xf numFmtId="0" fontId="95" fillId="0" borderId="71" xfId="2829" applyFont="1" applyFill="1" applyBorder="1" applyAlignment="1" applyProtection="1">
      <alignment horizontal="left" vertical="top"/>
    </xf>
    <xf numFmtId="49" fontId="3" fillId="0" borderId="51" xfId="2829" applyNumberFormat="1" applyFont="1" applyFill="1" applyBorder="1" applyAlignment="1" applyProtection="1">
      <alignment horizontal="left" vertical="top" wrapText="1"/>
    </xf>
    <xf numFmtId="49" fontId="3" fillId="0" borderId="53" xfId="2829" applyNumberFormat="1" applyFont="1" applyFill="1" applyBorder="1" applyAlignment="1" applyProtection="1">
      <alignment horizontal="left" vertical="top" wrapText="1"/>
    </xf>
    <xf numFmtId="182" fontId="3" fillId="0" borderId="52" xfId="136" applyFont="1" applyFill="1" applyBorder="1" applyAlignment="1" applyProtection="1">
      <alignment horizontal="left" vertical="top" wrapText="1"/>
    </xf>
    <xf numFmtId="182" fontId="3" fillId="0" borderId="73" xfId="136" applyFont="1" applyFill="1" applyBorder="1" applyAlignment="1" applyProtection="1">
      <alignment horizontal="left" vertical="top" wrapText="1"/>
    </xf>
    <xf numFmtId="182" fontId="3" fillId="0" borderId="74" xfId="136" applyFont="1" applyFill="1" applyBorder="1" applyAlignment="1" applyProtection="1">
      <alignment horizontal="left" vertical="top" wrapText="1"/>
    </xf>
    <xf numFmtId="0" fontId="88" fillId="76" borderId="0" xfId="130" applyFont="1" applyFill="1" applyBorder="1" applyAlignment="1" applyProtection="1">
      <alignment horizontal="left" vertical="center"/>
    </xf>
    <xf numFmtId="0" fontId="90" fillId="78" borderId="37" xfId="130" applyFont="1" applyFill="1" applyBorder="1" applyAlignment="1" applyProtection="1">
      <alignment horizontal="left" vertical="center"/>
    </xf>
    <xf numFmtId="0" fontId="90" fillId="78" borderId="38" xfId="130" applyFont="1" applyFill="1" applyBorder="1" applyAlignment="1" applyProtection="1">
      <alignment horizontal="left" vertical="center"/>
    </xf>
    <xf numFmtId="0" fontId="3" fillId="0" borderId="37" xfId="129" applyNumberFormat="1" applyFont="1" applyFill="1" applyBorder="1" applyAlignment="1" applyProtection="1">
      <alignment horizontal="left" vertical="top" wrapText="1"/>
    </xf>
    <xf numFmtId="0" fontId="3" fillId="0" borderId="68" xfId="129" applyNumberFormat="1" applyFont="1" applyFill="1" applyBorder="1" applyAlignment="1" applyProtection="1">
      <alignment horizontal="left" vertical="top" wrapText="1"/>
    </xf>
    <xf numFmtId="0" fontId="3" fillId="0" borderId="69" xfId="129" applyNumberFormat="1" applyFont="1" applyFill="1" applyBorder="1" applyAlignment="1" applyProtection="1">
      <alignment horizontal="left" vertical="top" wrapText="1"/>
    </xf>
    <xf numFmtId="182" fontId="95" fillId="0" borderId="47" xfId="136" applyFont="1" applyFill="1" applyBorder="1" applyAlignment="1" applyProtection="1">
      <alignment horizontal="left" vertical="top"/>
    </xf>
    <xf numFmtId="182" fontId="95" fillId="0" borderId="70" xfId="136" applyFont="1" applyFill="1" applyBorder="1" applyAlignment="1" applyProtection="1">
      <alignment horizontal="left" vertical="top"/>
    </xf>
    <xf numFmtId="182" fontId="95" fillId="0" borderId="71" xfId="136" applyFont="1" applyFill="1" applyBorder="1" applyAlignment="1" applyProtection="1">
      <alignment horizontal="left" vertical="top"/>
    </xf>
    <xf numFmtId="182" fontId="3" fillId="0" borderId="57" xfId="136" applyFont="1" applyFill="1" applyBorder="1" applyAlignment="1" applyProtection="1">
      <alignment horizontal="left" vertical="top" wrapText="1"/>
    </xf>
    <xf numFmtId="182" fontId="3" fillId="0" borderId="76" xfId="136" applyFont="1" applyFill="1" applyBorder="1" applyAlignment="1" applyProtection="1">
      <alignment horizontal="left" vertical="top" wrapText="1"/>
    </xf>
    <xf numFmtId="182" fontId="3" fillId="0" borderId="77" xfId="136" applyFont="1" applyFill="1" applyBorder="1" applyAlignment="1" applyProtection="1">
      <alignment horizontal="left" vertical="top" wrapText="1"/>
    </xf>
    <xf numFmtId="0" fontId="3" fillId="0" borderId="52" xfId="54" applyFont="1" applyFill="1" applyBorder="1" applyAlignment="1" applyProtection="1">
      <alignment horizontal="left" vertical="top" wrapText="1"/>
    </xf>
    <xf numFmtId="0" fontId="3" fillId="0" borderId="73" xfId="54" applyFont="1" applyFill="1" applyBorder="1" applyAlignment="1" applyProtection="1">
      <alignment horizontal="left" vertical="top" wrapText="1"/>
    </xf>
    <xf numFmtId="0" fontId="3" fillId="0" borderId="74" xfId="54" applyFont="1" applyFill="1" applyBorder="1" applyAlignment="1" applyProtection="1">
      <alignment horizontal="left" vertical="top" wrapText="1"/>
    </xf>
    <xf numFmtId="0" fontId="95" fillId="0" borderId="47" xfId="54" applyFont="1" applyFill="1" applyBorder="1" applyAlignment="1" applyProtection="1">
      <alignment horizontal="left" vertical="top"/>
    </xf>
    <xf numFmtId="0" fontId="95" fillId="0" borderId="70" xfId="54" applyFont="1" applyFill="1" applyBorder="1" applyAlignment="1" applyProtection="1">
      <alignment horizontal="left" vertical="top"/>
    </xf>
    <xf numFmtId="0" fontId="95" fillId="0" borderId="71" xfId="54" applyFont="1" applyFill="1" applyBorder="1" applyAlignment="1" applyProtection="1">
      <alignment horizontal="left" vertical="top"/>
    </xf>
    <xf numFmtId="0" fontId="3" fillId="0" borderId="57" xfId="54" applyFont="1" applyFill="1" applyBorder="1" applyAlignment="1" applyProtection="1">
      <alignment horizontal="left" vertical="top" wrapText="1"/>
    </xf>
    <xf numFmtId="0" fontId="3" fillId="0" borderId="76" xfId="54" applyFont="1" applyFill="1" applyBorder="1" applyAlignment="1" applyProtection="1">
      <alignment horizontal="left" vertical="top" wrapText="1"/>
    </xf>
    <xf numFmtId="0" fontId="3" fillId="0" borderId="77" xfId="54" applyFont="1" applyFill="1" applyBorder="1" applyAlignment="1" applyProtection="1">
      <alignment horizontal="left" vertical="top" wrapText="1"/>
    </xf>
    <xf numFmtId="182" fontId="3" fillId="0" borderId="52" xfId="2818" applyFont="1" applyFill="1" applyBorder="1" applyAlignment="1" applyProtection="1">
      <alignment horizontal="left" vertical="top" wrapText="1"/>
    </xf>
    <xf numFmtId="182" fontId="3" fillId="0" borderId="73" xfId="2818" applyFont="1" applyFill="1" applyBorder="1" applyAlignment="1" applyProtection="1">
      <alignment horizontal="left" vertical="top" wrapText="1"/>
    </xf>
    <xf numFmtId="182" fontId="3" fillId="0" borderId="74" xfId="2818" applyFont="1" applyFill="1" applyBorder="1" applyAlignment="1" applyProtection="1">
      <alignment horizontal="left" vertical="top" wrapText="1"/>
    </xf>
  </cellXfs>
  <cellStyles count="47323">
    <cellStyle name="%" xfId="10" xr:uid="{00000000-0005-0000-0000-000000000000}"/>
    <cellStyle name="]_x000d__x000a_Zoomed=1_x000d__x000a_Row=0_x000d__x000a_Column=0_x000d__x000a_Height=0_x000d__x000a_Width=0_x000d__x000a_FontName=FoxFont_x000d__x000a_FontStyle=0_x000d__x000a_FontSize=9_x000d__x000a_PrtFontName=FoxPrin" xfId="11" xr:uid="{00000000-0005-0000-0000-000001000000}"/>
    <cellStyle name="20% - Accent1 10" xfId="2830" xr:uid="{00000000-0005-0000-0000-000002000000}"/>
    <cellStyle name="20% - Accent1 11" xfId="2831" xr:uid="{00000000-0005-0000-0000-000003000000}"/>
    <cellStyle name="20% - Accent1 12" xfId="2832" xr:uid="{00000000-0005-0000-0000-000004000000}"/>
    <cellStyle name="20% - Accent1 13" xfId="2833" xr:uid="{00000000-0005-0000-0000-000005000000}"/>
    <cellStyle name="20% - Accent1 14" xfId="2834" xr:uid="{00000000-0005-0000-0000-000006000000}"/>
    <cellStyle name="20% - Accent1 2" xfId="74" xr:uid="{00000000-0005-0000-0000-000007000000}"/>
    <cellStyle name="20% - Accent1 2 2" xfId="2835" xr:uid="{00000000-0005-0000-0000-000008000000}"/>
    <cellStyle name="20% - Accent1 2 2 2" xfId="2836" xr:uid="{00000000-0005-0000-0000-000009000000}"/>
    <cellStyle name="20% - Accent1 2 3" xfId="2837" xr:uid="{00000000-0005-0000-0000-00000A000000}"/>
    <cellStyle name="20% - Accent1 2 3 2" xfId="2838" xr:uid="{00000000-0005-0000-0000-00000B000000}"/>
    <cellStyle name="20% - Accent1 2 4" xfId="2839" xr:uid="{00000000-0005-0000-0000-00000C000000}"/>
    <cellStyle name="20% - Accent1 2 5" xfId="2840" xr:uid="{00000000-0005-0000-0000-00000D000000}"/>
    <cellStyle name="20% - Accent1 2 6" xfId="2841" xr:uid="{00000000-0005-0000-0000-00000E000000}"/>
    <cellStyle name="20% - Accent1 2 7" xfId="2842" xr:uid="{00000000-0005-0000-0000-00000F000000}"/>
    <cellStyle name="20% - Accent1 3" xfId="2843" xr:uid="{00000000-0005-0000-0000-000010000000}"/>
    <cellStyle name="20% - Accent1 3 2" xfId="2844" xr:uid="{00000000-0005-0000-0000-000011000000}"/>
    <cellStyle name="20% - Accent1 3 3" xfId="2845" xr:uid="{00000000-0005-0000-0000-000012000000}"/>
    <cellStyle name="20% - Accent1 4" xfId="2846" xr:uid="{00000000-0005-0000-0000-000013000000}"/>
    <cellStyle name="20% - Accent1 5" xfId="2847" xr:uid="{00000000-0005-0000-0000-000014000000}"/>
    <cellStyle name="20% - Accent1 6" xfId="2848" xr:uid="{00000000-0005-0000-0000-000015000000}"/>
    <cellStyle name="20% - Accent1 7" xfId="2849" xr:uid="{00000000-0005-0000-0000-000016000000}"/>
    <cellStyle name="20% - Accent1 8" xfId="2850" xr:uid="{00000000-0005-0000-0000-000017000000}"/>
    <cellStyle name="20% - Accent1 9" xfId="2851" xr:uid="{00000000-0005-0000-0000-000018000000}"/>
    <cellStyle name="20% - Accent2 10" xfId="2852" xr:uid="{00000000-0005-0000-0000-000019000000}"/>
    <cellStyle name="20% - Accent2 11" xfId="2853" xr:uid="{00000000-0005-0000-0000-00001A000000}"/>
    <cellStyle name="20% - Accent2 12" xfId="2854" xr:uid="{00000000-0005-0000-0000-00001B000000}"/>
    <cellStyle name="20% - Accent2 13" xfId="2855" xr:uid="{00000000-0005-0000-0000-00001C000000}"/>
    <cellStyle name="20% - Accent2 14" xfId="2856" xr:uid="{00000000-0005-0000-0000-00001D000000}"/>
    <cellStyle name="20% - Accent2 2" xfId="75" xr:uid="{00000000-0005-0000-0000-00001E000000}"/>
    <cellStyle name="20% - Accent2 2 2" xfId="2857" xr:uid="{00000000-0005-0000-0000-00001F000000}"/>
    <cellStyle name="20% - Accent2 2 2 2" xfId="2858" xr:uid="{00000000-0005-0000-0000-000020000000}"/>
    <cellStyle name="20% - Accent2 2 3" xfId="2859" xr:uid="{00000000-0005-0000-0000-000021000000}"/>
    <cellStyle name="20% - Accent2 2 3 2" xfId="2860" xr:uid="{00000000-0005-0000-0000-000022000000}"/>
    <cellStyle name="20% - Accent2 2 4" xfId="2861" xr:uid="{00000000-0005-0000-0000-000023000000}"/>
    <cellStyle name="20% - Accent2 2 5" xfId="2862" xr:uid="{00000000-0005-0000-0000-000024000000}"/>
    <cellStyle name="20% - Accent2 2 6" xfId="2863" xr:uid="{00000000-0005-0000-0000-000025000000}"/>
    <cellStyle name="20% - Accent2 2 7" xfId="2864" xr:uid="{00000000-0005-0000-0000-000026000000}"/>
    <cellStyle name="20% - Accent2 3" xfId="2865" xr:uid="{00000000-0005-0000-0000-000027000000}"/>
    <cellStyle name="20% - Accent2 3 2" xfId="2866" xr:uid="{00000000-0005-0000-0000-000028000000}"/>
    <cellStyle name="20% - Accent2 3 3" xfId="2867" xr:uid="{00000000-0005-0000-0000-000029000000}"/>
    <cellStyle name="20% - Accent2 4" xfId="2868" xr:uid="{00000000-0005-0000-0000-00002A000000}"/>
    <cellStyle name="20% - Accent2 5" xfId="2869" xr:uid="{00000000-0005-0000-0000-00002B000000}"/>
    <cellStyle name="20% - Accent2 6" xfId="2870" xr:uid="{00000000-0005-0000-0000-00002C000000}"/>
    <cellStyle name="20% - Accent2 7" xfId="2871" xr:uid="{00000000-0005-0000-0000-00002D000000}"/>
    <cellStyle name="20% - Accent2 8" xfId="2872" xr:uid="{00000000-0005-0000-0000-00002E000000}"/>
    <cellStyle name="20% - Accent2 9" xfId="2873" xr:uid="{00000000-0005-0000-0000-00002F000000}"/>
    <cellStyle name="20% - Accent3 10" xfId="2874" xr:uid="{00000000-0005-0000-0000-000030000000}"/>
    <cellStyle name="20% - Accent3 11" xfId="2875" xr:uid="{00000000-0005-0000-0000-000031000000}"/>
    <cellStyle name="20% - Accent3 12" xfId="2876" xr:uid="{00000000-0005-0000-0000-000032000000}"/>
    <cellStyle name="20% - Accent3 13" xfId="2877" xr:uid="{00000000-0005-0000-0000-000033000000}"/>
    <cellStyle name="20% - Accent3 14" xfId="2878" xr:uid="{00000000-0005-0000-0000-000034000000}"/>
    <cellStyle name="20% - Accent3 2" xfId="76" xr:uid="{00000000-0005-0000-0000-000035000000}"/>
    <cellStyle name="20% - Accent3 2 2" xfId="2879" xr:uid="{00000000-0005-0000-0000-000036000000}"/>
    <cellStyle name="20% - Accent3 2 2 2" xfId="2880" xr:uid="{00000000-0005-0000-0000-000037000000}"/>
    <cellStyle name="20% - Accent3 2 3" xfId="2881" xr:uid="{00000000-0005-0000-0000-000038000000}"/>
    <cellStyle name="20% - Accent3 2 3 2" xfId="2882" xr:uid="{00000000-0005-0000-0000-000039000000}"/>
    <cellStyle name="20% - Accent3 2 4" xfId="2883" xr:uid="{00000000-0005-0000-0000-00003A000000}"/>
    <cellStyle name="20% - Accent3 2 5" xfId="2884" xr:uid="{00000000-0005-0000-0000-00003B000000}"/>
    <cellStyle name="20% - Accent3 2 6" xfId="2885" xr:uid="{00000000-0005-0000-0000-00003C000000}"/>
    <cellStyle name="20% - Accent3 2 7" xfId="2886" xr:uid="{00000000-0005-0000-0000-00003D000000}"/>
    <cellStyle name="20% - Accent3 3" xfId="2887" xr:uid="{00000000-0005-0000-0000-00003E000000}"/>
    <cellStyle name="20% - Accent3 3 2" xfId="2888" xr:uid="{00000000-0005-0000-0000-00003F000000}"/>
    <cellStyle name="20% - Accent3 3 3" xfId="2889" xr:uid="{00000000-0005-0000-0000-000040000000}"/>
    <cellStyle name="20% - Accent3 4" xfId="2890" xr:uid="{00000000-0005-0000-0000-000041000000}"/>
    <cellStyle name="20% - Accent3 5" xfId="2891" xr:uid="{00000000-0005-0000-0000-000042000000}"/>
    <cellStyle name="20% - Accent3 6" xfId="2892" xr:uid="{00000000-0005-0000-0000-000043000000}"/>
    <cellStyle name="20% - Accent3 7" xfId="2893" xr:uid="{00000000-0005-0000-0000-000044000000}"/>
    <cellStyle name="20% - Accent3 8" xfId="2894" xr:uid="{00000000-0005-0000-0000-000045000000}"/>
    <cellStyle name="20% - Accent3 9" xfId="2895" xr:uid="{00000000-0005-0000-0000-000046000000}"/>
    <cellStyle name="20% - Accent4 10" xfId="2896" xr:uid="{00000000-0005-0000-0000-000047000000}"/>
    <cellStyle name="20% - Accent4 11" xfId="2897" xr:uid="{00000000-0005-0000-0000-000048000000}"/>
    <cellStyle name="20% - Accent4 12" xfId="2898" xr:uid="{00000000-0005-0000-0000-000049000000}"/>
    <cellStyle name="20% - Accent4 13" xfId="2899" xr:uid="{00000000-0005-0000-0000-00004A000000}"/>
    <cellStyle name="20% - Accent4 14" xfId="2900" xr:uid="{00000000-0005-0000-0000-00004B000000}"/>
    <cellStyle name="20% - Accent4 2" xfId="77" xr:uid="{00000000-0005-0000-0000-00004C000000}"/>
    <cellStyle name="20% - Accent4 2 2" xfId="2901" xr:uid="{00000000-0005-0000-0000-00004D000000}"/>
    <cellStyle name="20% - Accent4 2 2 2" xfId="2902" xr:uid="{00000000-0005-0000-0000-00004E000000}"/>
    <cellStyle name="20% - Accent4 2 3" xfId="2903" xr:uid="{00000000-0005-0000-0000-00004F000000}"/>
    <cellStyle name="20% - Accent4 2 3 2" xfId="2904" xr:uid="{00000000-0005-0000-0000-000050000000}"/>
    <cellStyle name="20% - Accent4 2 4" xfId="2905" xr:uid="{00000000-0005-0000-0000-000051000000}"/>
    <cellStyle name="20% - Accent4 2 5" xfId="2906" xr:uid="{00000000-0005-0000-0000-000052000000}"/>
    <cellStyle name="20% - Accent4 2 6" xfId="2907" xr:uid="{00000000-0005-0000-0000-000053000000}"/>
    <cellStyle name="20% - Accent4 2 7" xfId="2908" xr:uid="{00000000-0005-0000-0000-000054000000}"/>
    <cellStyle name="20% - Accent4 3" xfId="2909" xr:uid="{00000000-0005-0000-0000-000055000000}"/>
    <cellStyle name="20% - Accent4 3 2" xfId="2910" xr:uid="{00000000-0005-0000-0000-000056000000}"/>
    <cellStyle name="20% - Accent4 3 3" xfId="2911" xr:uid="{00000000-0005-0000-0000-000057000000}"/>
    <cellStyle name="20% - Accent4 4" xfId="2912" xr:uid="{00000000-0005-0000-0000-000058000000}"/>
    <cellStyle name="20% - Accent4 5" xfId="2913" xr:uid="{00000000-0005-0000-0000-000059000000}"/>
    <cellStyle name="20% - Accent4 6" xfId="2914" xr:uid="{00000000-0005-0000-0000-00005A000000}"/>
    <cellStyle name="20% - Accent4 7" xfId="2915" xr:uid="{00000000-0005-0000-0000-00005B000000}"/>
    <cellStyle name="20% - Accent4 8" xfId="2916" xr:uid="{00000000-0005-0000-0000-00005C000000}"/>
    <cellStyle name="20% - Accent4 9" xfId="2917" xr:uid="{00000000-0005-0000-0000-00005D000000}"/>
    <cellStyle name="20% - Accent5 10" xfId="2918" xr:uid="{00000000-0005-0000-0000-00005E000000}"/>
    <cellStyle name="20% - Accent5 11" xfId="2919" xr:uid="{00000000-0005-0000-0000-00005F000000}"/>
    <cellStyle name="20% - Accent5 12" xfId="2920" xr:uid="{00000000-0005-0000-0000-000060000000}"/>
    <cellStyle name="20% - Accent5 13" xfId="2921" xr:uid="{00000000-0005-0000-0000-000061000000}"/>
    <cellStyle name="20% - Accent5 14" xfId="2922" xr:uid="{00000000-0005-0000-0000-000062000000}"/>
    <cellStyle name="20% - Accent5 2" xfId="78" xr:uid="{00000000-0005-0000-0000-000063000000}"/>
    <cellStyle name="20% - Accent5 2 2" xfId="2923" xr:uid="{00000000-0005-0000-0000-000064000000}"/>
    <cellStyle name="20% - Accent5 2 2 2" xfId="2924" xr:uid="{00000000-0005-0000-0000-000065000000}"/>
    <cellStyle name="20% - Accent5 2 3" xfId="2925" xr:uid="{00000000-0005-0000-0000-000066000000}"/>
    <cellStyle name="20% - Accent5 2 3 2" xfId="2926" xr:uid="{00000000-0005-0000-0000-000067000000}"/>
    <cellStyle name="20% - Accent5 2 4" xfId="2927" xr:uid="{00000000-0005-0000-0000-000068000000}"/>
    <cellStyle name="20% - Accent5 2 5" xfId="2928" xr:uid="{00000000-0005-0000-0000-000069000000}"/>
    <cellStyle name="20% - Accent5 2 6" xfId="2929" xr:uid="{00000000-0005-0000-0000-00006A000000}"/>
    <cellStyle name="20% - Accent5 2 7" xfId="2930" xr:uid="{00000000-0005-0000-0000-00006B000000}"/>
    <cellStyle name="20% - Accent5 3" xfId="2931" xr:uid="{00000000-0005-0000-0000-00006C000000}"/>
    <cellStyle name="20% - Accent5 3 2" xfId="2932" xr:uid="{00000000-0005-0000-0000-00006D000000}"/>
    <cellStyle name="20% - Accent5 3 3" xfId="2933" xr:uid="{00000000-0005-0000-0000-00006E000000}"/>
    <cellStyle name="20% - Accent5 4" xfId="2934" xr:uid="{00000000-0005-0000-0000-00006F000000}"/>
    <cellStyle name="20% - Accent5 5" xfId="2935" xr:uid="{00000000-0005-0000-0000-000070000000}"/>
    <cellStyle name="20% - Accent5 6" xfId="2936" xr:uid="{00000000-0005-0000-0000-000071000000}"/>
    <cellStyle name="20% - Accent5 7" xfId="2937" xr:uid="{00000000-0005-0000-0000-000072000000}"/>
    <cellStyle name="20% - Accent5 8" xfId="2938" xr:uid="{00000000-0005-0000-0000-000073000000}"/>
    <cellStyle name="20% - Accent5 9" xfId="2939" xr:uid="{00000000-0005-0000-0000-000074000000}"/>
    <cellStyle name="20% - Accent6 10" xfId="2940" xr:uid="{00000000-0005-0000-0000-000075000000}"/>
    <cellStyle name="20% - Accent6 11" xfId="2941" xr:uid="{00000000-0005-0000-0000-000076000000}"/>
    <cellStyle name="20% - Accent6 12" xfId="2942" xr:uid="{00000000-0005-0000-0000-000077000000}"/>
    <cellStyle name="20% - Accent6 13" xfId="2943" xr:uid="{00000000-0005-0000-0000-000078000000}"/>
    <cellStyle name="20% - Accent6 14" xfId="2944" xr:uid="{00000000-0005-0000-0000-000079000000}"/>
    <cellStyle name="20% - Accent6 2" xfId="79" xr:uid="{00000000-0005-0000-0000-00007A000000}"/>
    <cellStyle name="20% - Accent6 2 2" xfId="2945" xr:uid="{00000000-0005-0000-0000-00007B000000}"/>
    <cellStyle name="20% - Accent6 2 3" xfId="2946" xr:uid="{00000000-0005-0000-0000-00007C000000}"/>
    <cellStyle name="20% - Accent6 2 4" xfId="2947" xr:uid="{00000000-0005-0000-0000-00007D000000}"/>
    <cellStyle name="20% - Accent6 3" xfId="2948" xr:uid="{00000000-0005-0000-0000-00007E000000}"/>
    <cellStyle name="20% - Accent6 3 2" xfId="2949" xr:uid="{00000000-0005-0000-0000-00007F000000}"/>
    <cellStyle name="20% - Accent6 3 3" xfId="2950" xr:uid="{00000000-0005-0000-0000-000080000000}"/>
    <cellStyle name="20% - Accent6 4" xfId="2951" xr:uid="{00000000-0005-0000-0000-000081000000}"/>
    <cellStyle name="20% - Accent6 5" xfId="2952" xr:uid="{00000000-0005-0000-0000-000082000000}"/>
    <cellStyle name="20% - Accent6 6" xfId="2953" xr:uid="{00000000-0005-0000-0000-000083000000}"/>
    <cellStyle name="20% - Accent6 7" xfId="2954" xr:uid="{00000000-0005-0000-0000-000084000000}"/>
    <cellStyle name="20% - Accent6 8" xfId="2955" xr:uid="{00000000-0005-0000-0000-000085000000}"/>
    <cellStyle name="20% - Accent6 9" xfId="2956" xr:uid="{00000000-0005-0000-0000-000086000000}"/>
    <cellStyle name="40% - Accent1 10" xfId="2957" xr:uid="{00000000-0005-0000-0000-000087000000}"/>
    <cellStyle name="40% - Accent1 11" xfId="2958" xr:uid="{00000000-0005-0000-0000-000088000000}"/>
    <cellStyle name="40% - Accent1 12" xfId="2959" xr:uid="{00000000-0005-0000-0000-000089000000}"/>
    <cellStyle name="40% - Accent1 13" xfId="2960" xr:uid="{00000000-0005-0000-0000-00008A000000}"/>
    <cellStyle name="40% - Accent1 14" xfId="2961" xr:uid="{00000000-0005-0000-0000-00008B000000}"/>
    <cellStyle name="40% - Accent1 2" xfId="80" xr:uid="{00000000-0005-0000-0000-00008C000000}"/>
    <cellStyle name="40% - Accent1 2 2" xfId="2962" xr:uid="{00000000-0005-0000-0000-00008D000000}"/>
    <cellStyle name="40% - Accent1 2 2 2" xfId="2963" xr:uid="{00000000-0005-0000-0000-00008E000000}"/>
    <cellStyle name="40% - Accent1 2 3" xfId="2964" xr:uid="{00000000-0005-0000-0000-00008F000000}"/>
    <cellStyle name="40% - Accent1 2 3 2" xfId="2965" xr:uid="{00000000-0005-0000-0000-000090000000}"/>
    <cellStyle name="40% - Accent1 2 4" xfId="2966" xr:uid="{00000000-0005-0000-0000-000091000000}"/>
    <cellStyle name="40% - Accent1 2 5" xfId="2967" xr:uid="{00000000-0005-0000-0000-000092000000}"/>
    <cellStyle name="40% - Accent1 2 6" xfId="2968" xr:uid="{00000000-0005-0000-0000-000093000000}"/>
    <cellStyle name="40% - Accent1 2 7" xfId="2969" xr:uid="{00000000-0005-0000-0000-000094000000}"/>
    <cellStyle name="40% - Accent1 3" xfId="2970" xr:uid="{00000000-0005-0000-0000-000095000000}"/>
    <cellStyle name="40% - Accent1 3 2" xfId="2971" xr:uid="{00000000-0005-0000-0000-000096000000}"/>
    <cellStyle name="40% - Accent1 3 3" xfId="2972" xr:uid="{00000000-0005-0000-0000-000097000000}"/>
    <cellStyle name="40% - Accent1 4" xfId="2973" xr:uid="{00000000-0005-0000-0000-000098000000}"/>
    <cellStyle name="40% - Accent1 5" xfId="2974" xr:uid="{00000000-0005-0000-0000-000099000000}"/>
    <cellStyle name="40% - Accent1 6" xfId="2975" xr:uid="{00000000-0005-0000-0000-00009A000000}"/>
    <cellStyle name="40% - Accent1 7" xfId="2976" xr:uid="{00000000-0005-0000-0000-00009B000000}"/>
    <cellStyle name="40% - Accent1 8" xfId="2977" xr:uid="{00000000-0005-0000-0000-00009C000000}"/>
    <cellStyle name="40% - Accent1 9" xfId="2978" xr:uid="{00000000-0005-0000-0000-00009D000000}"/>
    <cellStyle name="40% - Accent2 10" xfId="2979" xr:uid="{00000000-0005-0000-0000-00009E000000}"/>
    <cellStyle name="40% - Accent2 11" xfId="2980" xr:uid="{00000000-0005-0000-0000-00009F000000}"/>
    <cellStyle name="40% - Accent2 12" xfId="2981" xr:uid="{00000000-0005-0000-0000-0000A0000000}"/>
    <cellStyle name="40% - Accent2 13" xfId="2982" xr:uid="{00000000-0005-0000-0000-0000A1000000}"/>
    <cellStyle name="40% - Accent2 14" xfId="2983" xr:uid="{00000000-0005-0000-0000-0000A2000000}"/>
    <cellStyle name="40% - Accent2 2" xfId="81" xr:uid="{00000000-0005-0000-0000-0000A3000000}"/>
    <cellStyle name="40% - Accent2 2 2" xfId="2984" xr:uid="{00000000-0005-0000-0000-0000A4000000}"/>
    <cellStyle name="40% - Accent2 2 2 2" xfId="2985" xr:uid="{00000000-0005-0000-0000-0000A5000000}"/>
    <cellStyle name="40% - Accent2 2 3" xfId="2986" xr:uid="{00000000-0005-0000-0000-0000A6000000}"/>
    <cellStyle name="40% - Accent2 2 3 2" xfId="2987" xr:uid="{00000000-0005-0000-0000-0000A7000000}"/>
    <cellStyle name="40% - Accent2 2 4" xfId="2988" xr:uid="{00000000-0005-0000-0000-0000A8000000}"/>
    <cellStyle name="40% - Accent2 2 5" xfId="2989" xr:uid="{00000000-0005-0000-0000-0000A9000000}"/>
    <cellStyle name="40% - Accent2 2 6" xfId="2990" xr:uid="{00000000-0005-0000-0000-0000AA000000}"/>
    <cellStyle name="40% - Accent2 2 7" xfId="2991" xr:uid="{00000000-0005-0000-0000-0000AB000000}"/>
    <cellStyle name="40% - Accent2 3" xfId="2992" xr:uid="{00000000-0005-0000-0000-0000AC000000}"/>
    <cellStyle name="40% - Accent2 3 2" xfId="2993" xr:uid="{00000000-0005-0000-0000-0000AD000000}"/>
    <cellStyle name="40% - Accent2 3 3" xfId="2994" xr:uid="{00000000-0005-0000-0000-0000AE000000}"/>
    <cellStyle name="40% - Accent2 4" xfId="2995" xr:uid="{00000000-0005-0000-0000-0000AF000000}"/>
    <cellStyle name="40% - Accent2 5" xfId="2996" xr:uid="{00000000-0005-0000-0000-0000B0000000}"/>
    <cellStyle name="40% - Accent2 6" xfId="2997" xr:uid="{00000000-0005-0000-0000-0000B1000000}"/>
    <cellStyle name="40% - Accent2 7" xfId="2998" xr:uid="{00000000-0005-0000-0000-0000B2000000}"/>
    <cellStyle name="40% - Accent2 8" xfId="2999" xr:uid="{00000000-0005-0000-0000-0000B3000000}"/>
    <cellStyle name="40% - Accent2 9" xfId="3000" xr:uid="{00000000-0005-0000-0000-0000B4000000}"/>
    <cellStyle name="40% - Accent3 10" xfId="3001" xr:uid="{00000000-0005-0000-0000-0000B5000000}"/>
    <cellStyle name="40% - Accent3 11" xfId="3002" xr:uid="{00000000-0005-0000-0000-0000B6000000}"/>
    <cellStyle name="40% - Accent3 12" xfId="3003" xr:uid="{00000000-0005-0000-0000-0000B7000000}"/>
    <cellStyle name="40% - Accent3 13" xfId="3004" xr:uid="{00000000-0005-0000-0000-0000B8000000}"/>
    <cellStyle name="40% - Accent3 14" xfId="3005" xr:uid="{00000000-0005-0000-0000-0000B9000000}"/>
    <cellStyle name="40% - Accent3 2" xfId="82" xr:uid="{00000000-0005-0000-0000-0000BA000000}"/>
    <cellStyle name="40% - Accent3 2 2" xfId="3006" xr:uid="{00000000-0005-0000-0000-0000BB000000}"/>
    <cellStyle name="40% - Accent3 2 2 2" xfId="3007" xr:uid="{00000000-0005-0000-0000-0000BC000000}"/>
    <cellStyle name="40% - Accent3 2 3" xfId="3008" xr:uid="{00000000-0005-0000-0000-0000BD000000}"/>
    <cellStyle name="40% - Accent3 2 3 2" xfId="3009" xr:uid="{00000000-0005-0000-0000-0000BE000000}"/>
    <cellStyle name="40% - Accent3 2 4" xfId="3010" xr:uid="{00000000-0005-0000-0000-0000BF000000}"/>
    <cellStyle name="40% - Accent3 2 5" xfId="3011" xr:uid="{00000000-0005-0000-0000-0000C0000000}"/>
    <cellStyle name="40% - Accent3 2 6" xfId="3012" xr:uid="{00000000-0005-0000-0000-0000C1000000}"/>
    <cellStyle name="40% - Accent3 2 7" xfId="3013" xr:uid="{00000000-0005-0000-0000-0000C2000000}"/>
    <cellStyle name="40% - Accent3 3" xfId="3014" xr:uid="{00000000-0005-0000-0000-0000C3000000}"/>
    <cellStyle name="40% - Accent3 3 2" xfId="3015" xr:uid="{00000000-0005-0000-0000-0000C4000000}"/>
    <cellStyle name="40% - Accent3 3 3" xfId="3016" xr:uid="{00000000-0005-0000-0000-0000C5000000}"/>
    <cellStyle name="40% - Accent3 4" xfId="3017" xr:uid="{00000000-0005-0000-0000-0000C6000000}"/>
    <cellStyle name="40% - Accent3 5" xfId="3018" xr:uid="{00000000-0005-0000-0000-0000C7000000}"/>
    <cellStyle name="40% - Accent3 6" xfId="3019" xr:uid="{00000000-0005-0000-0000-0000C8000000}"/>
    <cellStyle name="40% - Accent3 7" xfId="3020" xr:uid="{00000000-0005-0000-0000-0000C9000000}"/>
    <cellStyle name="40% - Accent3 8" xfId="3021" xr:uid="{00000000-0005-0000-0000-0000CA000000}"/>
    <cellStyle name="40% - Accent3 9" xfId="3022" xr:uid="{00000000-0005-0000-0000-0000CB000000}"/>
    <cellStyle name="40% - Accent4 10" xfId="3023" xr:uid="{00000000-0005-0000-0000-0000CC000000}"/>
    <cellStyle name="40% - Accent4 11" xfId="3024" xr:uid="{00000000-0005-0000-0000-0000CD000000}"/>
    <cellStyle name="40% - Accent4 12" xfId="3025" xr:uid="{00000000-0005-0000-0000-0000CE000000}"/>
    <cellStyle name="40% - Accent4 13" xfId="3026" xr:uid="{00000000-0005-0000-0000-0000CF000000}"/>
    <cellStyle name="40% - Accent4 14" xfId="3027" xr:uid="{00000000-0005-0000-0000-0000D0000000}"/>
    <cellStyle name="40% - Accent4 2" xfId="83" xr:uid="{00000000-0005-0000-0000-0000D1000000}"/>
    <cellStyle name="40% - Accent4 2 2" xfId="3028" xr:uid="{00000000-0005-0000-0000-0000D2000000}"/>
    <cellStyle name="40% - Accent4 2 2 2" xfId="3029" xr:uid="{00000000-0005-0000-0000-0000D3000000}"/>
    <cellStyle name="40% - Accent4 2 3" xfId="3030" xr:uid="{00000000-0005-0000-0000-0000D4000000}"/>
    <cellStyle name="40% - Accent4 2 3 2" xfId="3031" xr:uid="{00000000-0005-0000-0000-0000D5000000}"/>
    <cellStyle name="40% - Accent4 2 4" xfId="3032" xr:uid="{00000000-0005-0000-0000-0000D6000000}"/>
    <cellStyle name="40% - Accent4 2 5" xfId="3033" xr:uid="{00000000-0005-0000-0000-0000D7000000}"/>
    <cellStyle name="40% - Accent4 2 6" xfId="3034" xr:uid="{00000000-0005-0000-0000-0000D8000000}"/>
    <cellStyle name="40% - Accent4 2 7" xfId="3035" xr:uid="{00000000-0005-0000-0000-0000D9000000}"/>
    <cellStyle name="40% - Accent4 3" xfId="3036" xr:uid="{00000000-0005-0000-0000-0000DA000000}"/>
    <cellStyle name="40% - Accent4 3 2" xfId="3037" xr:uid="{00000000-0005-0000-0000-0000DB000000}"/>
    <cellStyle name="40% - Accent4 3 3" xfId="3038" xr:uid="{00000000-0005-0000-0000-0000DC000000}"/>
    <cellStyle name="40% - Accent4 4" xfId="3039" xr:uid="{00000000-0005-0000-0000-0000DD000000}"/>
    <cellStyle name="40% - Accent4 5" xfId="3040" xr:uid="{00000000-0005-0000-0000-0000DE000000}"/>
    <cellStyle name="40% - Accent4 6" xfId="3041" xr:uid="{00000000-0005-0000-0000-0000DF000000}"/>
    <cellStyle name="40% - Accent4 7" xfId="3042" xr:uid="{00000000-0005-0000-0000-0000E0000000}"/>
    <cellStyle name="40% - Accent4 8" xfId="3043" xr:uid="{00000000-0005-0000-0000-0000E1000000}"/>
    <cellStyle name="40% - Accent4 9" xfId="3044" xr:uid="{00000000-0005-0000-0000-0000E2000000}"/>
    <cellStyle name="40% - Accent5 10" xfId="3045" xr:uid="{00000000-0005-0000-0000-0000E3000000}"/>
    <cellStyle name="40% - Accent5 11" xfId="3046" xr:uid="{00000000-0005-0000-0000-0000E4000000}"/>
    <cellStyle name="40% - Accent5 12" xfId="3047" xr:uid="{00000000-0005-0000-0000-0000E5000000}"/>
    <cellStyle name="40% - Accent5 13" xfId="3048" xr:uid="{00000000-0005-0000-0000-0000E6000000}"/>
    <cellStyle name="40% - Accent5 14" xfId="3049" xr:uid="{00000000-0005-0000-0000-0000E7000000}"/>
    <cellStyle name="40% - Accent5 2" xfId="84" xr:uid="{00000000-0005-0000-0000-0000E8000000}"/>
    <cellStyle name="40% - Accent5 2 2" xfId="3050" xr:uid="{00000000-0005-0000-0000-0000E9000000}"/>
    <cellStyle name="40% - Accent5 2 2 2" xfId="3051" xr:uid="{00000000-0005-0000-0000-0000EA000000}"/>
    <cellStyle name="40% - Accent5 2 3" xfId="3052" xr:uid="{00000000-0005-0000-0000-0000EB000000}"/>
    <cellStyle name="40% - Accent5 2 3 2" xfId="3053" xr:uid="{00000000-0005-0000-0000-0000EC000000}"/>
    <cellStyle name="40% - Accent5 2 4" xfId="3054" xr:uid="{00000000-0005-0000-0000-0000ED000000}"/>
    <cellStyle name="40% - Accent5 2 5" xfId="3055" xr:uid="{00000000-0005-0000-0000-0000EE000000}"/>
    <cellStyle name="40% - Accent5 2 6" xfId="3056" xr:uid="{00000000-0005-0000-0000-0000EF000000}"/>
    <cellStyle name="40% - Accent5 2 7" xfId="3057" xr:uid="{00000000-0005-0000-0000-0000F0000000}"/>
    <cellStyle name="40% - Accent5 3" xfId="3058" xr:uid="{00000000-0005-0000-0000-0000F1000000}"/>
    <cellStyle name="40% - Accent5 3 2" xfId="3059" xr:uid="{00000000-0005-0000-0000-0000F2000000}"/>
    <cellStyle name="40% - Accent5 3 3" xfId="3060" xr:uid="{00000000-0005-0000-0000-0000F3000000}"/>
    <cellStyle name="40% - Accent5 4" xfId="3061" xr:uid="{00000000-0005-0000-0000-0000F4000000}"/>
    <cellStyle name="40% - Accent5 5" xfId="3062" xr:uid="{00000000-0005-0000-0000-0000F5000000}"/>
    <cellStyle name="40% - Accent5 6" xfId="3063" xr:uid="{00000000-0005-0000-0000-0000F6000000}"/>
    <cellStyle name="40% - Accent5 7" xfId="3064" xr:uid="{00000000-0005-0000-0000-0000F7000000}"/>
    <cellStyle name="40% - Accent5 8" xfId="3065" xr:uid="{00000000-0005-0000-0000-0000F8000000}"/>
    <cellStyle name="40% - Accent5 9" xfId="3066" xr:uid="{00000000-0005-0000-0000-0000F9000000}"/>
    <cellStyle name="40% - Accent6 10" xfId="3067" xr:uid="{00000000-0005-0000-0000-0000FA000000}"/>
    <cellStyle name="40% - Accent6 11" xfId="3068" xr:uid="{00000000-0005-0000-0000-0000FB000000}"/>
    <cellStyle name="40% - Accent6 12" xfId="3069" xr:uid="{00000000-0005-0000-0000-0000FC000000}"/>
    <cellStyle name="40% - Accent6 13" xfId="3070" xr:uid="{00000000-0005-0000-0000-0000FD000000}"/>
    <cellStyle name="40% - Accent6 14" xfId="3071" xr:uid="{00000000-0005-0000-0000-0000FE000000}"/>
    <cellStyle name="40% - Accent6 2" xfId="85" xr:uid="{00000000-0005-0000-0000-0000FF000000}"/>
    <cellStyle name="40% - Accent6 2 2" xfId="3072" xr:uid="{00000000-0005-0000-0000-000000010000}"/>
    <cellStyle name="40% - Accent6 2 2 2" xfId="3073" xr:uid="{00000000-0005-0000-0000-000001010000}"/>
    <cellStyle name="40% - Accent6 2 3" xfId="3074" xr:uid="{00000000-0005-0000-0000-000002010000}"/>
    <cellStyle name="40% - Accent6 2 3 2" xfId="3075" xr:uid="{00000000-0005-0000-0000-000003010000}"/>
    <cellStyle name="40% - Accent6 2 4" xfId="3076" xr:uid="{00000000-0005-0000-0000-000004010000}"/>
    <cellStyle name="40% - Accent6 2 5" xfId="3077" xr:uid="{00000000-0005-0000-0000-000005010000}"/>
    <cellStyle name="40% - Accent6 2 6" xfId="3078" xr:uid="{00000000-0005-0000-0000-000006010000}"/>
    <cellStyle name="40% - Accent6 2 7" xfId="3079" xr:uid="{00000000-0005-0000-0000-000007010000}"/>
    <cellStyle name="40% - Accent6 3" xfId="3080" xr:uid="{00000000-0005-0000-0000-000008010000}"/>
    <cellStyle name="40% - Accent6 3 2" xfId="3081" xr:uid="{00000000-0005-0000-0000-000009010000}"/>
    <cellStyle name="40% - Accent6 3 3" xfId="3082" xr:uid="{00000000-0005-0000-0000-00000A010000}"/>
    <cellStyle name="40% - Accent6 4" xfId="3083" xr:uid="{00000000-0005-0000-0000-00000B010000}"/>
    <cellStyle name="40% - Accent6 5" xfId="3084" xr:uid="{00000000-0005-0000-0000-00000C010000}"/>
    <cellStyle name="40% - Accent6 6" xfId="3085" xr:uid="{00000000-0005-0000-0000-00000D010000}"/>
    <cellStyle name="40% - Accent6 7" xfId="3086" xr:uid="{00000000-0005-0000-0000-00000E010000}"/>
    <cellStyle name="40% - Accent6 8" xfId="3087" xr:uid="{00000000-0005-0000-0000-00000F010000}"/>
    <cellStyle name="40% - Accent6 9" xfId="3088" xr:uid="{00000000-0005-0000-0000-000010010000}"/>
    <cellStyle name="60% - Accent1 2" xfId="86" xr:uid="{00000000-0005-0000-0000-000011010000}"/>
    <cellStyle name="60% - Accent1 2 2" xfId="3089" xr:uid="{00000000-0005-0000-0000-000012010000}"/>
    <cellStyle name="60% - Accent1 2 2 2" xfId="3090" xr:uid="{00000000-0005-0000-0000-000013010000}"/>
    <cellStyle name="60% - Accent1 2 3" xfId="3091" xr:uid="{00000000-0005-0000-0000-000014010000}"/>
    <cellStyle name="60% - Accent1 2 4" xfId="3092" xr:uid="{00000000-0005-0000-0000-000015010000}"/>
    <cellStyle name="60% - Accent1 2 5" xfId="3093" xr:uid="{00000000-0005-0000-0000-000016010000}"/>
    <cellStyle name="60% - Accent1 2 6" xfId="3094" xr:uid="{00000000-0005-0000-0000-000017010000}"/>
    <cellStyle name="60% - Accent1 3" xfId="3095" xr:uid="{00000000-0005-0000-0000-000018010000}"/>
    <cellStyle name="60% - Accent1 3 2" xfId="3096" xr:uid="{00000000-0005-0000-0000-000019010000}"/>
    <cellStyle name="60% - Accent1 3 3" xfId="3097" xr:uid="{00000000-0005-0000-0000-00001A010000}"/>
    <cellStyle name="60% - Accent1 3 4" xfId="3098" xr:uid="{00000000-0005-0000-0000-00001B010000}"/>
    <cellStyle name="60% - Accent1 4" xfId="3099" xr:uid="{00000000-0005-0000-0000-00001C010000}"/>
    <cellStyle name="60% - Accent1 5" xfId="3100" xr:uid="{00000000-0005-0000-0000-00001D010000}"/>
    <cellStyle name="60% - Accent1 6" xfId="3101" xr:uid="{00000000-0005-0000-0000-00001E010000}"/>
    <cellStyle name="60% - Accent1 7" xfId="3102" xr:uid="{00000000-0005-0000-0000-00001F010000}"/>
    <cellStyle name="60% - Accent2 2" xfId="87" xr:uid="{00000000-0005-0000-0000-000020010000}"/>
    <cellStyle name="60% - Accent2 2 2" xfId="3103" xr:uid="{00000000-0005-0000-0000-000021010000}"/>
    <cellStyle name="60% - Accent2 2 2 2" xfId="3104" xr:uid="{00000000-0005-0000-0000-000022010000}"/>
    <cellStyle name="60% - Accent2 2 3" xfId="3105" xr:uid="{00000000-0005-0000-0000-000023010000}"/>
    <cellStyle name="60% - Accent2 2 4" xfId="3106" xr:uid="{00000000-0005-0000-0000-000024010000}"/>
    <cellStyle name="60% - Accent2 2 5" xfId="3107" xr:uid="{00000000-0005-0000-0000-000025010000}"/>
    <cellStyle name="60% - Accent2 2 6" xfId="3108" xr:uid="{00000000-0005-0000-0000-000026010000}"/>
    <cellStyle name="60% - Accent2 3" xfId="3109" xr:uid="{00000000-0005-0000-0000-000027010000}"/>
    <cellStyle name="60% - Accent2 3 2" xfId="3110" xr:uid="{00000000-0005-0000-0000-000028010000}"/>
    <cellStyle name="60% - Accent2 3 3" xfId="3111" xr:uid="{00000000-0005-0000-0000-000029010000}"/>
    <cellStyle name="60% - Accent2 3 4" xfId="3112" xr:uid="{00000000-0005-0000-0000-00002A010000}"/>
    <cellStyle name="60% - Accent2 4" xfId="3113" xr:uid="{00000000-0005-0000-0000-00002B010000}"/>
    <cellStyle name="60% - Accent2 5" xfId="3114" xr:uid="{00000000-0005-0000-0000-00002C010000}"/>
    <cellStyle name="60% - Accent2 6" xfId="3115" xr:uid="{00000000-0005-0000-0000-00002D010000}"/>
    <cellStyle name="60% - Accent2 7" xfId="3116" xr:uid="{00000000-0005-0000-0000-00002E010000}"/>
    <cellStyle name="60% - Accent3 2" xfId="88" xr:uid="{00000000-0005-0000-0000-00002F010000}"/>
    <cellStyle name="60% - Accent3 2 2" xfId="3117" xr:uid="{00000000-0005-0000-0000-000030010000}"/>
    <cellStyle name="60% - Accent3 2 2 2" xfId="3118" xr:uid="{00000000-0005-0000-0000-000031010000}"/>
    <cellStyle name="60% - Accent3 2 3" xfId="3119" xr:uid="{00000000-0005-0000-0000-000032010000}"/>
    <cellStyle name="60% - Accent3 2 4" xfId="3120" xr:uid="{00000000-0005-0000-0000-000033010000}"/>
    <cellStyle name="60% - Accent3 2 5" xfId="3121" xr:uid="{00000000-0005-0000-0000-000034010000}"/>
    <cellStyle name="60% - Accent3 2 6" xfId="3122" xr:uid="{00000000-0005-0000-0000-000035010000}"/>
    <cellStyle name="60% - Accent3 3" xfId="3123" xr:uid="{00000000-0005-0000-0000-000036010000}"/>
    <cellStyle name="60% - Accent3 3 2" xfId="3124" xr:uid="{00000000-0005-0000-0000-000037010000}"/>
    <cellStyle name="60% - Accent3 3 3" xfId="3125" xr:uid="{00000000-0005-0000-0000-000038010000}"/>
    <cellStyle name="60% - Accent3 3 4" xfId="3126" xr:uid="{00000000-0005-0000-0000-000039010000}"/>
    <cellStyle name="60% - Accent3 4" xfId="3127" xr:uid="{00000000-0005-0000-0000-00003A010000}"/>
    <cellStyle name="60% - Accent3 5" xfId="3128" xr:uid="{00000000-0005-0000-0000-00003B010000}"/>
    <cellStyle name="60% - Accent3 6" xfId="3129" xr:uid="{00000000-0005-0000-0000-00003C010000}"/>
    <cellStyle name="60% - Accent3 7" xfId="3130" xr:uid="{00000000-0005-0000-0000-00003D010000}"/>
    <cellStyle name="60% - Accent4 2" xfId="89" xr:uid="{00000000-0005-0000-0000-00003E010000}"/>
    <cellStyle name="60% - Accent4 2 2" xfId="3131" xr:uid="{00000000-0005-0000-0000-00003F010000}"/>
    <cellStyle name="60% - Accent4 2 2 2" xfId="3132" xr:uid="{00000000-0005-0000-0000-000040010000}"/>
    <cellStyle name="60% - Accent4 2 3" xfId="3133" xr:uid="{00000000-0005-0000-0000-000041010000}"/>
    <cellStyle name="60% - Accent4 2 4" xfId="3134" xr:uid="{00000000-0005-0000-0000-000042010000}"/>
    <cellStyle name="60% - Accent4 2 5" xfId="3135" xr:uid="{00000000-0005-0000-0000-000043010000}"/>
    <cellStyle name="60% - Accent4 2 6" xfId="3136" xr:uid="{00000000-0005-0000-0000-000044010000}"/>
    <cellStyle name="60% - Accent4 3" xfId="3137" xr:uid="{00000000-0005-0000-0000-000045010000}"/>
    <cellStyle name="60% - Accent4 3 2" xfId="3138" xr:uid="{00000000-0005-0000-0000-000046010000}"/>
    <cellStyle name="60% - Accent4 3 3" xfId="3139" xr:uid="{00000000-0005-0000-0000-000047010000}"/>
    <cellStyle name="60% - Accent4 3 4" xfId="3140" xr:uid="{00000000-0005-0000-0000-000048010000}"/>
    <cellStyle name="60% - Accent4 4" xfId="3141" xr:uid="{00000000-0005-0000-0000-000049010000}"/>
    <cellStyle name="60% - Accent4 5" xfId="3142" xr:uid="{00000000-0005-0000-0000-00004A010000}"/>
    <cellStyle name="60% - Accent4 6" xfId="3143" xr:uid="{00000000-0005-0000-0000-00004B010000}"/>
    <cellStyle name="60% - Accent4 7" xfId="3144" xr:uid="{00000000-0005-0000-0000-00004C010000}"/>
    <cellStyle name="60% - Accent5 2" xfId="90" xr:uid="{00000000-0005-0000-0000-00004D010000}"/>
    <cellStyle name="60% - Accent5 2 2" xfId="3145" xr:uid="{00000000-0005-0000-0000-00004E010000}"/>
    <cellStyle name="60% - Accent5 2 2 2" xfId="3146" xr:uid="{00000000-0005-0000-0000-00004F010000}"/>
    <cellStyle name="60% - Accent5 2 3" xfId="3147" xr:uid="{00000000-0005-0000-0000-000050010000}"/>
    <cellStyle name="60% - Accent5 2 4" xfId="3148" xr:uid="{00000000-0005-0000-0000-000051010000}"/>
    <cellStyle name="60% - Accent5 2 5" xfId="3149" xr:uid="{00000000-0005-0000-0000-000052010000}"/>
    <cellStyle name="60% - Accent5 2 6" xfId="3150" xr:uid="{00000000-0005-0000-0000-000053010000}"/>
    <cellStyle name="60% - Accent5 3" xfId="3151" xr:uid="{00000000-0005-0000-0000-000054010000}"/>
    <cellStyle name="60% - Accent5 3 2" xfId="3152" xr:uid="{00000000-0005-0000-0000-000055010000}"/>
    <cellStyle name="60% - Accent5 3 3" xfId="3153" xr:uid="{00000000-0005-0000-0000-000056010000}"/>
    <cellStyle name="60% - Accent5 3 4" xfId="3154" xr:uid="{00000000-0005-0000-0000-000057010000}"/>
    <cellStyle name="60% - Accent5 4" xfId="3155" xr:uid="{00000000-0005-0000-0000-000058010000}"/>
    <cellStyle name="60% - Accent5 5" xfId="3156" xr:uid="{00000000-0005-0000-0000-000059010000}"/>
    <cellStyle name="60% - Accent5 6" xfId="3157" xr:uid="{00000000-0005-0000-0000-00005A010000}"/>
    <cellStyle name="60% - Accent5 7" xfId="3158" xr:uid="{00000000-0005-0000-0000-00005B010000}"/>
    <cellStyle name="60% - Accent6 2" xfId="91" xr:uid="{00000000-0005-0000-0000-00005C010000}"/>
    <cellStyle name="60% - Accent6 2 2" xfId="3159" xr:uid="{00000000-0005-0000-0000-00005D010000}"/>
    <cellStyle name="60% - Accent6 2 2 2" xfId="3160" xr:uid="{00000000-0005-0000-0000-00005E010000}"/>
    <cellStyle name="60% - Accent6 2 3" xfId="3161" xr:uid="{00000000-0005-0000-0000-00005F010000}"/>
    <cellStyle name="60% - Accent6 2 4" xfId="3162" xr:uid="{00000000-0005-0000-0000-000060010000}"/>
    <cellStyle name="60% - Accent6 2 5" xfId="3163" xr:uid="{00000000-0005-0000-0000-000061010000}"/>
    <cellStyle name="60% - Accent6 2 6" xfId="3164" xr:uid="{00000000-0005-0000-0000-000062010000}"/>
    <cellStyle name="60% - Accent6 3" xfId="3165" xr:uid="{00000000-0005-0000-0000-000063010000}"/>
    <cellStyle name="60% - Accent6 3 2" xfId="3166" xr:uid="{00000000-0005-0000-0000-000064010000}"/>
    <cellStyle name="60% - Accent6 3 3" xfId="3167" xr:uid="{00000000-0005-0000-0000-000065010000}"/>
    <cellStyle name="60% - Accent6 3 4" xfId="3168" xr:uid="{00000000-0005-0000-0000-000066010000}"/>
    <cellStyle name="60% - Accent6 4" xfId="3169" xr:uid="{00000000-0005-0000-0000-000067010000}"/>
    <cellStyle name="60% - Accent6 5" xfId="3170" xr:uid="{00000000-0005-0000-0000-000068010000}"/>
    <cellStyle name="60% - Accent6 6" xfId="3171" xr:uid="{00000000-0005-0000-0000-000069010000}"/>
    <cellStyle name="60% - Accent6 7" xfId="3172" xr:uid="{00000000-0005-0000-0000-00006A010000}"/>
    <cellStyle name="Accent1 - 20%" xfId="3173" xr:uid="{00000000-0005-0000-0000-00006B010000}"/>
    <cellStyle name="Accent1 - 40%" xfId="3174" xr:uid="{00000000-0005-0000-0000-00006C010000}"/>
    <cellStyle name="Accent1 - 60%" xfId="3175" xr:uid="{00000000-0005-0000-0000-00006D010000}"/>
    <cellStyle name="Accent1 10" xfId="3176" xr:uid="{00000000-0005-0000-0000-00006E010000}"/>
    <cellStyle name="Accent1 100" xfId="3177" xr:uid="{00000000-0005-0000-0000-00006F010000}"/>
    <cellStyle name="Accent1 101" xfId="3178" xr:uid="{00000000-0005-0000-0000-000070010000}"/>
    <cellStyle name="Accent1 102" xfId="3179" xr:uid="{00000000-0005-0000-0000-000071010000}"/>
    <cellStyle name="Accent1 103" xfId="3180" xr:uid="{00000000-0005-0000-0000-000072010000}"/>
    <cellStyle name="Accent1 104" xfId="3181" xr:uid="{00000000-0005-0000-0000-000073010000}"/>
    <cellStyle name="Accent1 105" xfId="3182" xr:uid="{00000000-0005-0000-0000-000074010000}"/>
    <cellStyle name="Accent1 106" xfId="3183" xr:uid="{00000000-0005-0000-0000-000075010000}"/>
    <cellStyle name="Accent1 107" xfId="3184" xr:uid="{00000000-0005-0000-0000-000076010000}"/>
    <cellStyle name="Accent1 108" xfId="3185" xr:uid="{00000000-0005-0000-0000-000077010000}"/>
    <cellStyle name="Accent1 109" xfId="3186" xr:uid="{00000000-0005-0000-0000-000078010000}"/>
    <cellStyle name="Accent1 11" xfId="3187" xr:uid="{00000000-0005-0000-0000-000079010000}"/>
    <cellStyle name="Accent1 110" xfId="3188" xr:uid="{00000000-0005-0000-0000-00007A010000}"/>
    <cellStyle name="Accent1 111" xfId="3189" xr:uid="{00000000-0005-0000-0000-00007B010000}"/>
    <cellStyle name="Accent1 112" xfId="3190" xr:uid="{00000000-0005-0000-0000-00007C010000}"/>
    <cellStyle name="Accent1 113" xfId="3191" xr:uid="{00000000-0005-0000-0000-00007D010000}"/>
    <cellStyle name="Accent1 114" xfId="3192" xr:uid="{00000000-0005-0000-0000-00007E010000}"/>
    <cellStyle name="Accent1 115" xfId="3193" xr:uid="{00000000-0005-0000-0000-00007F010000}"/>
    <cellStyle name="Accent1 116" xfId="3194" xr:uid="{00000000-0005-0000-0000-000080010000}"/>
    <cellStyle name="Accent1 117" xfId="3195" xr:uid="{00000000-0005-0000-0000-000081010000}"/>
    <cellStyle name="Accent1 118" xfId="3196" xr:uid="{00000000-0005-0000-0000-000082010000}"/>
    <cellStyle name="Accent1 119" xfId="3197" xr:uid="{00000000-0005-0000-0000-000083010000}"/>
    <cellStyle name="Accent1 12" xfId="3198" xr:uid="{00000000-0005-0000-0000-000084010000}"/>
    <cellStyle name="Accent1 120" xfId="3199" xr:uid="{00000000-0005-0000-0000-000085010000}"/>
    <cellStyle name="Accent1 121" xfId="3200" xr:uid="{00000000-0005-0000-0000-000086010000}"/>
    <cellStyle name="Accent1 122" xfId="3201" xr:uid="{00000000-0005-0000-0000-000087010000}"/>
    <cellStyle name="Accent1 123" xfId="3202" xr:uid="{00000000-0005-0000-0000-000088010000}"/>
    <cellStyle name="Accent1 124" xfId="3203" xr:uid="{00000000-0005-0000-0000-000089010000}"/>
    <cellStyle name="Accent1 125" xfId="3204" xr:uid="{00000000-0005-0000-0000-00008A010000}"/>
    <cellStyle name="Accent1 126" xfId="3205" xr:uid="{00000000-0005-0000-0000-00008B010000}"/>
    <cellStyle name="Accent1 127" xfId="3206" xr:uid="{00000000-0005-0000-0000-00008C010000}"/>
    <cellStyle name="Accent1 128" xfId="3207" xr:uid="{00000000-0005-0000-0000-00008D010000}"/>
    <cellStyle name="Accent1 129" xfId="3208" xr:uid="{00000000-0005-0000-0000-00008E010000}"/>
    <cellStyle name="Accent1 13" xfId="3209" xr:uid="{00000000-0005-0000-0000-00008F010000}"/>
    <cellStyle name="Accent1 130" xfId="3210" xr:uid="{00000000-0005-0000-0000-000090010000}"/>
    <cellStyle name="Accent1 131" xfId="3211" xr:uid="{00000000-0005-0000-0000-000091010000}"/>
    <cellStyle name="Accent1 132" xfId="3212" xr:uid="{00000000-0005-0000-0000-000092010000}"/>
    <cellStyle name="Accent1 133" xfId="3213" xr:uid="{00000000-0005-0000-0000-000093010000}"/>
    <cellStyle name="Accent1 134" xfId="3214" xr:uid="{00000000-0005-0000-0000-000094010000}"/>
    <cellStyle name="Accent1 135" xfId="3215" xr:uid="{00000000-0005-0000-0000-000095010000}"/>
    <cellStyle name="Accent1 136" xfId="3216" xr:uid="{00000000-0005-0000-0000-000096010000}"/>
    <cellStyle name="Accent1 137" xfId="3217" xr:uid="{00000000-0005-0000-0000-000097010000}"/>
    <cellStyle name="Accent1 138" xfId="3218" xr:uid="{00000000-0005-0000-0000-000098010000}"/>
    <cellStyle name="Accent1 139" xfId="3219" xr:uid="{00000000-0005-0000-0000-000099010000}"/>
    <cellStyle name="Accent1 14" xfId="3220" xr:uid="{00000000-0005-0000-0000-00009A010000}"/>
    <cellStyle name="Accent1 140" xfId="3221" xr:uid="{00000000-0005-0000-0000-00009B010000}"/>
    <cellStyle name="Accent1 141" xfId="3222" xr:uid="{00000000-0005-0000-0000-00009C010000}"/>
    <cellStyle name="Accent1 142" xfId="3223" xr:uid="{00000000-0005-0000-0000-00009D010000}"/>
    <cellStyle name="Accent1 143" xfId="3224" xr:uid="{00000000-0005-0000-0000-00009E010000}"/>
    <cellStyle name="Accent1 144" xfId="3225" xr:uid="{00000000-0005-0000-0000-00009F010000}"/>
    <cellStyle name="Accent1 145" xfId="3226" xr:uid="{00000000-0005-0000-0000-0000A0010000}"/>
    <cellStyle name="Accent1 146" xfId="3227" xr:uid="{00000000-0005-0000-0000-0000A1010000}"/>
    <cellStyle name="Accent1 147" xfId="3228" xr:uid="{00000000-0005-0000-0000-0000A2010000}"/>
    <cellStyle name="Accent1 148" xfId="3229" xr:uid="{00000000-0005-0000-0000-0000A3010000}"/>
    <cellStyle name="Accent1 149" xfId="3230" xr:uid="{00000000-0005-0000-0000-0000A4010000}"/>
    <cellStyle name="Accent1 15" xfId="3231" xr:uid="{00000000-0005-0000-0000-0000A5010000}"/>
    <cellStyle name="Accent1 150" xfId="3232" xr:uid="{00000000-0005-0000-0000-0000A6010000}"/>
    <cellStyle name="Accent1 151" xfId="3233" xr:uid="{00000000-0005-0000-0000-0000A7010000}"/>
    <cellStyle name="Accent1 152" xfId="3234" xr:uid="{00000000-0005-0000-0000-0000A8010000}"/>
    <cellStyle name="Accent1 153" xfId="3235" xr:uid="{00000000-0005-0000-0000-0000A9010000}"/>
    <cellStyle name="Accent1 154" xfId="3236" xr:uid="{00000000-0005-0000-0000-0000AA010000}"/>
    <cellStyle name="Accent1 155" xfId="3237" xr:uid="{00000000-0005-0000-0000-0000AB010000}"/>
    <cellStyle name="Accent1 156" xfId="3238" xr:uid="{00000000-0005-0000-0000-0000AC010000}"/>
    <cellStyle name="Accent1 157" xfId="3239" xr:uid="{00000000-0005-0000-0000-0000AD010000}"/>
    <cellStyle name="Accent1 158" xfId="3240" xr:uid="{00000000-0005-0000-0000-0000AE010000}"/>
    <cellStyle name="Accent1 159" xfId="3241" xr:uid="{00000000-0005-0000-0000-0000AF010000}"/>
    <cellStyle name="Accent1 16" xfId="3242" xr:uid="{00000000-0005-0000-0000-0000B0010000}"/>
    <cellStyle name="Accent1 160" xfId="3243" xr:uid="{00000000-0005-0000-0000-0000B1010000}"/>
    <cellStyle name="Accent1 17" xfId="3244" xr:uid="{00000000-0005-0000-0000-0000B2010000}"/>
    <cellStyle name="Accent1 18" xfId="3245" xr:uid="{00000000-0005-0000-0000-0000B3010000}"/>
    <cellStyle name="Accent1 19" xfId="3246" xr:uid="{00000000-0005-0000-0000-0000B4010000}"/>
    <cellStyle name="Accent1 2" xfId="92" xr:uid="{00000000-0005-0000-0000-0000B5010000}"/>
    <cellStyle name="Accent1 2 2" xfId="3247" xr:uid="{00000000-0005-0000-0000-0000B6010000}"/>
    <cellStyle name="Accent1 2 3" xfId="3248" xr:uid="{00000000-0005-0000-0000-0000B7010000}"/>
    <cellStyle name="Accent1 20" xfId="3249" xr:uid="{00000000-0005-0000-0000-0000B8010000}"/>
    <cellStyle name="Accent1 21" xfId="3250" xr:uid="{00000000-0005-0000-0000-0000B9010000}"/>
    <cellStyle name="Accent1 22" xfId="3251" xr:uid="{00000000-0005-0000-0000-0000BA010000}"/>
    <cellStyle name="Accent1 23" xfId="3252" xr:uid="{00000000-0005-0000-0000-0000BB010000}"/>
    <cellStyle name="Accent1 24" xfId="3253" xr:uid="{00000000-0005-0000-0000-0000BC010000}"/>
    <cellStyle name="Accent1 25" xfId="3254" xr:uid="{00000000-0005-0000-0000-0000BD010000}"/>
    <cellStyle name="Accent1 26" xfId="3255" xr:uid="{00000000-0005-0000-0000-0000BE010000}"/>
    <cellStyle name="Accent1 27" xfId="3256" xr:uid="{00000000-0005-0000-0000-0000BF010000}"/>
    <cellStyle name="Accent1 28" xfId="3257" xr:uid="{00000000-0005-0000-0000-0000C0010000}"/>
    <cellStyle name="Accent1 29" xfId="3258" xr:uid="{00000000-0005-0000-0000-0000C1010000}"/>
    <cellStyle name="Accent1 3" xfId="3259" xr:uid="{00000000-0005-0000-0000-0000C2010000}"/>
    <cellStyle name="Accent1 3 2" xfId="3260" xr:uid="{00000000-0005-0000-0000-0000C3010000}"/>
    <cellStyle name="Accent1 3 3" xfId="3261" xr:uid="{00000000-0005-0000-0000-0000C4010000}"/>
    <cellStyle name="Accent1 3 4" xfId="3262" xr:uid="{00000000-0005-0000-0000-0000C5010000}"/>
    <cellStyle name="Accent1 30" xfId="3263" xr:uid="{00000000-0005-0000-0000-0000C6010000}"/>
    <cellStyle name="Accent1 31" xfId="3264" xr:uid="{00000000-0005-0000-0000-0000C7010000}"/>
    <cellStyle name="Accent1 32" xfId="3265" xr:uid="{00000000-0005-0000-0000-0000C8010000}"/>
    <cellStyle name="Accent1 33" xfId="3266" xr:uid="{00000000-0005-0000-0000-0000C9010000}"/>
    <cellStyle name="Accent1 33 2" xfId="3267" xr:uid="{00000000-0005-0000-0000-0000CA010000}"/>
    <cellStyle name="Accent1 33 3" xfId="3268" xr:uid="{00000000-0005-0000-0000-0000CB010000}"/>
    <cellStyle name="Accent1 33 4" xfId="3269" xr:uid="{00000000-0005-0000-0000-0000CC010000}"/>
    <cellStyle name="Accent1 34" xfId="3270" xr:uid="{00000000-0005-0000-0000-0000CD010000}"/>
    <cellStyle name="Accent1 35" xfId="3271" xr:uid="{00000000-0005-0000-0000-0000CE010000}"/>
    <cellStyle name="Accent1 36" xfId="3272" xr:uid="{00000000-0005-0000-0000-0000CF010000}"/>
    <cellStyle name="Accent1 37" xfId="3273" xr:uid="{00000000-0005-0000-0000-0000D0010000}"/>
    <cellStyle name="Accent1 38" xfId="3274" xr:uid="{00000000-0005-0000-0000-0000D1010000}"/>
    <cellStyle name="Accent1 39" xfId="3275" xr:uid="{00000000-0005-0000-0000-0000D2010000}"/>
    <cellStyle name="Accent1 4" xfId="3276" xr:uid="{00000000-0005-0000-0000-0000D3010000}"/>
    <cellStyle name="Accent1 4 2" xfId="3277" xr:uid="{00000000-0005-0000-0000-0000D4010000}"/>
    <cellStyle name="Accent1 40" xfId="3278" xr:uid="{00000000-0005-0000-0000-0000D5010000}"/>
    <cellStyle name="Accent1 41" xfId="3279" xr:uid="{00000000-0005-0000-0000-0000D6010000}"/>
    <cellStyle name="Accent1 42" xfId="3280" xr:uid="{00000000-0005-0000-0000-0000D7010000}"/>
    <cellStyle name="Accent1 43" xfId="3281" xr:uid="{00000000-0005-0000-0000-0000D8010000}"/>
    <cellStyle name="Accent1 44" xfId="3282" xr:uid="{00000000-0005-0000-0000-0000D9010000}"/>
    <cellStyle name="Accent1 45" xfId="3283" xr:uid="{00000000-0005-0000-0000-0000DA010000}"/>
    <cellStyle name="Accent1 46" xfId="3284" xr:uid="{00000000-0005-0000-0000-0000DB010000}"/>
    <cellStyle name="Accent1 47" xfId="3285" xr:uid="{00000000-0005-0000-0000-0000DC010000}"/>
    <cellStyle name="Accent1 48" xfId="3286" xr:uid="{00000000-0005-0000-0000-0000DD010000}"/>
    <cellStyle name="Accent1 49" xfId="3287" xr:uid="{00000000-0005-0000-0000-0000DE010000}"/>
    <cellStyle name="Accent1 5" xfId="3288" xr:uid="{00000000-0005-0000-0000-0000DF010000}"/>
    <cellStyle name="Accent1 5 2" xfId="3289" xr:uid="{00000000-0005-0000-0000-0000E0010000}"/>
    <cellStyle name="Accent1 50" xfId="3290" xr:uid="{00000000-0005-0000-0000-0000E1010000}"/>
    <cellStyle name="Accent1 51" xfId="3291" xr:uid="{00000000-0005-0000-0000-0000E2010000}"/>
    <cellStyle name="Accent1 52" xfId="3292" xr:uid="{00000000-0005-0000-0000-0000E3010000}"/>
    <cellStyle name="Accent1 53" xfId="3293" xr:uid="{00000000-0005-0000-0000-0000E4010000}"/>
    <cellStyle name="Accent1 54" xfId="3294" xr:uid="{00000000-0005-0000-0000-0000E5010000}"/>
    <cellStyle name="Accent1 55" xfId="3295" xr:uid="{00000000-0005-0000-0000-0000E6010000}"/>
    <cellStyle name="Accent1 56" xfId="3296" xr:uid="{00000000-0005-0000-0000-0000E7010000}"/>
    <cellStyle name="Accent1 57" xfId="3297" xr:uid="{00000000-0005-0000-0000-0000E8010000}"/>
    <cellStyle name="Accent1 58" xfId="3298" xr:uid="{00000000-0005-0000-0000-0000E9010000}"/>
    <cellStyle name="Accent1 59" xfId="3299" xr:uid="{00000000-0005-0000-0000-0000EA010000}"/>
    <cellStyle name="Accent1 6" xfId="3300" xr:uid="{00000000-0005-0000-0000-0000EB010000}"/>
    <cellStyle name="Accent1 6 2" xfId="3301" xr:uid="{00000000-0005-0000-0000-0000EC010000}"/>
    <cellStyle name="Accent1 60" xfId="3302" xr:uid="{00000000-0005-0000-0000-0000ED010000}"/>
    <cellStyle name="Accent1 61" xfId="3303" xr:uid="{00000000-0005-0000-0000-0000EE010000}"/>
    <cellStyle name="Accent1 62" xfId="3304" xr:uid="{00000000-0005-0000-0000-0000EF010000}"/>
    <cellStyle name="Accent1 63" xfId="3305" xr:uid="{00000000-0005-0000-0000-0000F0010000}"/>
    <cellStyle name="Accent1 64" xfId="3306" xr:uid="{00000000-0005-0000-0000-0000F1010000}"/>
    <cellStyle name="Accent1 65" xfId="3307" xr:uid="{00000000-0005-0000-0000-0000F2010000}"/>
    <cellStyle name="Accent1 66" xfId="3308" xr:uid="{00000000-0005-0000-0000-0000F3010000}"/>
    <cellStyle name="Accent1 67" xfId="3309" xr:uid="{00000000-0005-0000-0000-0000F4010000}"/>
    <cellStyle name="Accent1 68" xfId="3310" xr:uid="{00000000-0005-0000-0000-0000F5010000}"/>
    <cellStyle name="Accent1 69" xfId="3311" xr:uid="{00000000-0005-0000-0000-0000F6010000}"/>
    <cellStyle name="Accent1 7" xfId="3312" xr:uid="{00000000-0005-0000-0000-0000F7010000}"/>
    <cellStyle name="Accent1 70" xfId="3313" xr:uid="{00000000-0005-0000-0000-0000F8010000}"/>
    <cellStyle name="Accent1 71" xfId="3314" xr:uid="{00000000-0005-0000-0000-0000F9010000}"/>
    <cellStyle name="Accent1 72" xfId="3315" xr:uid="{00000000-0005-0000-0000-0000FA010000}"/>
    <cellStyle name="Accent1 73" xfId="3316" xr:uid="{00000000-0005-0000-0000-0000FB010000}"/>
    <cellStyle name="Accent1 74" xfId="3317" xr:uid="{00000000-0005-0000-0000-0000FC010000}"/>
    <cellStyle name="Accent1 75" xfId="3318" xr:uid="{00000000-0005-0000-0000-0000FD010000}"/>
    <cellStyle name="Accent1 76" xfId="3319" xr:uid="{00000000-0005-0000-0000-0000FE010000}"/>
    <cellStyle name="Accent1 77" xfId="3320" xr:uid="{00000000-0005-0000-0000-0000FF010000}"/>
    <cellStyle name="Accent1 78" xfId="3321" xr:uid="{00000000-0005-0000-0000-000000020000}"/>
    <cellStyle name="Accent1 79" xfId="3322" xr:uid="{00000000-0005-0000-0000-000001020000}"/>
    <cellStyle name="Accent1 8" xfId="3323" xr:uid="{00000000-0005-0000-0000-000002020000}"/>
    <cellStyle name="Accent1 80" xfId="3324" xr:uid="{00000000-0005-0000-0000-000003020000}"/>
    <cellStyle name="Accent1 81" xfId="3325" xr:uid="{00000000-0005-0000-0000-000004020000}"/>
    <cellStyle name="Accent1 82" xfId="3326" xr:uid="{00000000-0005-0000-0000-000005020000}"/>
    <cellStyle name="Accent1 83" xfId="3327" xr:uid="{00000000-0005-0000-0000-000006020000}"/>
    <cellStyle name="Accent1 84" xfId="3328" xr:uid="{00000000-0005-0000-0000-000007020000}"/>
    <cellStyle name="Accent1 85" xfId="3329" xr:uid="{00000000-0005-0000-0000-000008020000}"/>
    <cellStyle name="Accent1 86" xfId="3330" xr:uid="{00000000-0005-0000-0000-000009020000}"/>
    <cellStyle name="Accent1 87" xfId="3331" xr:uid="{00000000-0005-0000-0000-00000A020000}"/>
    <cellStyle name="Accent1 88" xfId="3332" xr:uid="{00000000-0005-0000-0000-00000B020000}"/>
    <cellStyle name="Accent1 89" xfId="3333" xr:uid="{00000000-0005-0000-0000-00000C020000}"/>
    <cellStyle name="Accent1 9" xfId="3334" xr:uid="{00000000-0005-0000-0000-00000D020000}"/>
    <cellStyle name="Accent1 90" xfId="3335" xr:uid="{00000000-0005-0000-0000-00000E020000}"/>
    <cellStyle name="Accent1 91" xfId="3336" xr:uid="{00000000-0005-0000-0000-00000F020000}"/>
    <cellStyle name="Accent1 92" xfId="3337" xr:uid="{00000000-0005-0000-0000-000010020000}"/>
    <cellStyle name="Accent1 93" xfId="3338" xr:uid="{00000000-0005-0000-0000-000011020000}"/>
    <cellStyle name="Accent1 94" xfId="3339" xr:uid="{00000000-0005-0000-0000-000012020000}"/>
    <cellStyle name="Accent1 95" xfId="3340" xr:uid="{00000000-0005-0000-0000-000013020000}"/>
    <cellStyle name="Accent1 96" xfId="3341" xr:uid="{00000000-0005-0000-0000-000014020000}"/>
    <cellStyle name="Accent1 97" xfId="3342" xr:uid="{00000000-0005-0000-0000-000015020000}"/>
    <cellStyle name="Accent1 98" xfId="3343" xr:uid="{00000000-0005-0000-0000-000016020000}"/>
    <cellStyle name="Accent1 99" xfId="3344" xr:uid="{00000000-0005-0000-0000-000017020000}"/>
    <cellStyle name="Accent2 - 20%" xfId="3345" xr:uid="{00000000-0005-0000-0000-000018020000}"/>
    <cellStyle name="Accent2 - 40%" xfId="3346" xr:uid="{00000000-0005-0000-0000-000019020000}"/>
    <cellStyle name="Accent2 - 60%" xfId="3347" xr:uid="{00000000-0005-0000-0000-00001A020000}"/>
    <cellStyle name="Accent2 10" xfId="3348" xr:uid="{00000000-0005-0000-0000-00001B020000}"/>
    <cellStyle name="Accent2 100" xfId="3349" xr:uid="{00000000-0005-0000-0000-00001C020000}"/>
    <cellStyle name="Accent2 101" xfId="3350" xr:uid="{00000000-0005-0000-0000-00001D020000}"/>
    <cellStyle name="Accent2 102" xfId="3351" xr:uid="{00000000-0005-0000-0000-00001E020000}"/>
    <cellStyle name="Accent2 103" xfId="3352" xr:uid="{00000000-0005-0000-0000-00001F020000}"/>
    <cellStyle name="Accent2 104" xfId="3353" xr:uid="{00000000-0005-0000-0000-000020020000}"/>
    <cellStyle name="Accent2 105" xfId="3354" xr:uid="{00000000-0005-0000-0000-000021020000}"/>
    <cellStyle name="Accent2 106" xfId="3355" xr:uid="{00000000-0005-0000-0000-000022020000}"/>
    <cellStyle name="Accent2 107" xfId="3356" xr:uid="{00000000-0005-0000-0000-000023020000}"/>
    <cellStyle name="Accent2 108" xfId="3357" xr:uid="{00000000-0005-0000-0000-000024020000}"/>
    <cellStyle name="Accent2 109" xfId="3358" xr:uid="{00000000-0005-0000-0000-000025020000}"/>
    <cellStyle name="Accent2 11" xfId="3359" xr:uid="{00000000-0005-0000-0000-000026020000}"/>
    <cellStyle name="Accent2 110" xfId="3360" xr:uid="{00000000-0005-0000-0000-000027020000}"/>
    <cellStyle name="Accent2 111" xfId="3361" xr:uid="{00000000-0005-0000-0000-000028020000}"/>
    <cellStyle name="Accent2 112" xfId="3362" xr:uid="{00000000-0005-0000-0000-000029020000}"/>
    <cellStyle name="Accent2 113" xfId="3363" xr:uid="{00000000-0005-0000-0000-00002A020000}"/>
    <cellStyle name="Accent2 114" xfId="3364" xr:uid="{00000000-0005-0000-0000-00002B020000}"/>
    <cellStyle name="Accent2 115" xfId="3365" xr:uid="{00000000-0005-0000-0000-00002C020000}"/>
    <cellStyle name="Accent2 116" xfId="3366" xr:uid="{00000000-0005-0000-0000-00002D020000}"/>
    <cellStyle name="Accent2 117" xfId="3367" xr:uid="{00000000-0005-0000-0000-00002E020000}"/>
    <cellStyle name="Accent2 118" xfId="3368" xr:uid="{00000000-0005-0000-0000-00002F020000}"/>
    <cellStyle name="Accent2 119" xfId="3369" xr:uid="{00000000-0005-0000-0000-000030020000}"/>
    <cellStyle name="Accent2 12" xfId="3370" xr:uid="{00000000-0005-0000-0000-000031020000}"/>
    <cellStyle name="Accent2 120" xfId="3371" xr:uid="{00000000-0005-0000-0000-000032020000}"/>
    <cellStyle name="Accent2 121" xfId="3372" xr:uid="{00000000-0005-0000-0000-000033020000}"/>
    <cellStyle name="Accent2 122" xfId="3373" xr:uid="{00000000-0005-0000-0000-000034020000}"/>
    <cellStyle name="Accent2 123" xfId="3374" xr:uid="{00000000-0005-0000-0000-000035020000}"/>
    <cellStyle name="Accent2 124" xfId="3375" xr:uid="{00000000-0005-0000-0000-000036020000}"/>
    <cellStyle name="Accent2 125" xfId="3376" xr:uid="{00000000-0005-0000-0000-000037020000}"/>
    <cellStyle name="Accent2 126" xfId="3377" xr:uid="{00000000-0005-0000-0000-000038020000}"/>
    <cellStyle name="Accent2 127" xfId="3378" xr:uid="{00000000-0005-0000-0000-000039020000}"/>
    <cellStyle name="Accent2 128" xfId="3379" xr:uid="{00000000-0005-0000-0000-00003A020000}"/>
    <cellStyle name="Accent2 129" xfId="3380" xr:uid="{00000000-0005-0000-0000-00003B020000}"/>
    <cellStyle name="Accent2 13" xfId="3381" xr:uid="{00000000-0005-0000-0000-00003C020000}"/>
    <cellStyle name="Accent2 130" xfId="3382" xr:uid="{00000000-0005-0000-0000-00003D020000}"/>
    <cellStyle name="Accent2 131" xfId="3383" xr:uid="{00000000-0005-0000-0000-00003E020000}"/>
    <cellStyle name="Accent2 132" xfId="3384" xr:uid="{00000000-0005-0000-0000-00003F020000}"/>
    <cellStyle name="Accent2 133" xfId="3385" xr:uid="{00000000-0005-0000-0000-000040020000}"/>
    <cellStyle name="Accent2 134" xfId="3386" xr:uid="{00000000-0005-0000-0000-000041020000}"/>
    <cellStyle name="Accent2 135" xfId="3387" xr:uid="{00000000-0005-0000-0000-000042020000}"/>
    <cellStyle name="Accent2 136" xfId="3388" xr:uid="{00000000-0005-0000-0000-000043020000}"/>
    <cellStyle name="Accent2 137" xfId="3389" xr:uid="{00000000-0005-0000-0000-000044020000}"/>
    <cellStyle name="Accent2 138" xfId="3390" xr:uid="{00000000-0005-0000-0000-000045020000}"/>
    <cellStyle name="Accent2 139" xfId="3391" xr:uid="{00000000-0005-0000-0000-000046020000}"/>
    <cellStyle name="Accent2 14" xfId="3392" xr:uid="{00000000-0005-0000-0000-000047020000}"/>
    <cellStyle name="Accent2 140" xfId="3393" xr:uid="{00000000-0005-0000-0000-000048020000}"/>
    <cellStyle name="Accent2 141" xfId="3394" xr:uid="{00000000-0005-0000-0000-000049020000}"/>
    <cellStyle name="Accent2 142" xfId="3395" xr:uid="{00000000-0005-0000-0000-00004A020000}"/>
    <cellStyle name="Accent2 143" xfId="3396" xr:uid="{00000000-0005-0000-0000-00004B020000}"/>
    <cellStyle name="Accent2 144" xfId="3397" xr:uid="{00000000-0005-0000-0000-00004C020000}"/>
    <cellStyle name="Accent2 145" xfId="3398" xr:uid="{00000000-0005-0000-0000-00004D020000}"/>
    <cellStyle name="Accent2 146" xfId="3399" xr:uid="{00000000-0005-0000-0000-00004E020000}"/>
    <cellStyle name="Accent2 147" xfId="3400" xr:uid="{00000000-0005-0000-0000-00004F020000}"/>
    <cellStyle name="Accent2 148" xfId="3401" xr:uid="{00000000-0005-0000-0000-000050020000}"/>
    <cellStyle name="Accent2 149" xfId="3402" xr:uid="{00000000-0005-0000-0000-000051020000}"/>
    <cellStyle name="Accent2 15" xfId="3403" xr:uid="{00000000-0005-0000-0000-000052020000}"/>
    <cellStyle name="Accent2 150" xfId="3404" xr:uid="{00000000-0005-0000-0000-000053020000}"/>
    <cellStyle name="Accent2 151" xfId="3405" xr:uid="{00000000-0005-0000-0000-000054020000}"/>
    <cellStyle name="Accent2 152" xfId="3406" xr:uid="{00000000-0005-0000-0000-000055020000}"/>
    <cellStyle name="Accent2 153" xfId="3407" xr:uid="{00000000-0005-0000-0000-000056020000}"/>
    <cellStyle name="Accent2 154" xfId="3408" xr:uid="{00000000-0005-0000-0000-000057020000}"/>
    <cellStyle name="Accent2 155" xfId="3409" xr:uid="{00000000-0005-0000-0000-000058020000}"/>
    <cellStyle name="Accent2 156" xfId="3410" xr:uid="{00000000-0005-0000-0000-000059020000}"/>
    <cellStyle name="Accent2 157" xfId="3411" xr:uid="{00000000-0005-0000-0000-00005A020000}"/>
    <cellStyle name="Accent2 158" xfId="3412" xr:uid="{00000000-0005-0000-0000-00005B020000}"/>
    <cellStyle name="Accent2 159" xfId="3413" xr:uid="{00000000-0005-0000-0000-00005C020000}"/>
    <cellStyle name="Accent2 16" xfId="3414" xr:uid="{00000000-0005-0000-0000-00005D020000}"/>
    <cellStyle name="Accent2 160" xfId="3415" xr:uid="{00000000-0005-0000-0000-00005E020000}"/>
    <cellStyle name="Accent2 17" xfId="3416" xr:uid="{00000000-0005-0000-0000-00005F020000}"/>
    <cellStyle name="Accent2 18" xfId="3417" xr:uid="{00000000-0005-0000-0000-000060020000}"/>
    <cellStyle name="Accent2 19" xfId="3418" xr:uid="{00000000-0005-0000-0000-000061020000}"/>
    <cellStyle name="Accent2 2" xfId="93" xr:uid="{00000000-0005-0000-0000-000062020000}"/>
    <cellStyle name="Accent2 2 2" xfId="3419" xr:uid="{00000000-0005-0000-0000-000063020000}"/>
    <cellStyle name="Accent2 2 3" xfId="3420" xr:uid="{00000000-0005-0000-0000-000064020000}"/>
    <cellStyle name="Accent2 20" xfId="3421" xr:uid="{00000000-0005-0000-0000-000065020000}"/>
    <cellStyle name="Accent2 21" xfId="3422" xr:uid="{00000000-0005-0000-0000-000066020000}"/>
    <cellStyle name="Accent2 22" xfId="3423" xr:uid="{00000000-0005-0000-0000-000067020000}"/>
    <cellStyle name="Accent2 23" xfId="3424" xr:uid="{00000000-0005-0000-0000-000068020000}"/>
    <cellStyle name="Accent2 24" xfId="3425" xr:uid="{00000000-0005-0000-0000-000069020000}"/>
    <cellStyle name="Accent2 25" xfId="3426" xr:uid="{00000000-0005-0000-0000-00006A020000}"/>
    <cellStyle name="Accent2 26" xfId="3427" xr:uid="{00000000-0005-0000-0000-00006B020000}"/>
    <cellStyle name="Accent2 27" xfId="3428" xr:uid="{00000000-0005-0000-0000-00006C020000}"/>
    <cellStyle name="Accent2 28" xfId="3429" xr:uid="{00000000-0005-0000-0000-00006D020000}"/>
    <cellStyle name="Accent2 29" xfId="3430" xr:uid="{00000000-0005-0000-0000-00006E020000}"/>
    <cellStyle name="Accent2 3" xfId="3431" xr:uid="{00000000-0005-0000-0000-00006F020000}"/>
    <cellStyle name="Accent2 3 2" xfId="3432" xr:uid="{00000000-0005-0000-0000-000070020000}"/>
    <cellStyle name="Accent2 3 3" xfId="3433" xr:uid="{00000000-0005-0000-0000-000071020000}"/>
    <cellStyle name="Accent2 3 4" xfId="3434" xr:uid="{00000000-0005-0000-0000-000072020000}"/>
    <cellStyle name="Accent2 30" xfId="3435" xr:uid="{00000000-0005-0000-0000-000073020000}"/>
    <cellStyle name="Accent2 31" xfId="3436" xr:uid="{00000000-0005-0000-0000-000074020000}"/>
    <cellStyle name="Accent2 32" xfId="3437" xr:uid="{00000000-0005-0000-0000-000075020000}"/>
    <cellStyle name="Accent2 33" xfId="3438" xr:uid="{00000000-0005-0000-0000-000076020000}"/>
    <cellStyle name="Accent2 33 2" xfId="3439" xr:uid="{00000000-0005-0000-0000-000077020000}"/>
    <cellStyle name="Accent2 33 3" xfId="3440" xr:uid="{00000000-0005-0000-0000-000078020000}"/>
    <cellStyle name="Accent2 33 3 2" xfId="3441" xr:uid="{00000000-0005-0000-0000-000079020000}"/>
    <cellStyle name="Accent2 33 3 3" xfId="3442" xr:uid="{00000000-0005-0000-0000-00007A020000}"/>
    <cellStyle name="Accent2 33 3 4" xfId="3443" xr:uid="{00000000-0005-0000-0000-00007B020000}"/>
    <cellStyle name="Accent2 33 3 5" xfId="3444" xr:uid="{00000000-0005-0000-0000-00007C020000}"/>
    <cellStyle name="Accent2 33 3 6" xfId="3445" xr:uid="{00000000-0005-0000-0000-00007D020000}"/>
    <cellStyle name="Accent2 33 4" xfId="3446" xr:uid="{00000000-0005-0000-0000-00007E020000}"/>
    <cellStyle name="Accent2 34" xfId="3447" xr:uid="{00000000-0005-0000-0000-00007F020000}"/>
    <cellStyle name="Accent2 35" xfId="3448" xr:uid="{00000000-0005-0000-0000-000080020000}"/>
    <cellStyle name="Accent2 36" xfId="3449" xr:uid="{00000000-0005-0000-0000-000081020000}"/>
    <cellStyle name="Accent2 37" xfId="3450" xr:uid="{00000000-0005-0000-0000-000082020000}"/>
    <cellStyle name="Accent2 38" xfId="3451" xr:uid="{00000000-0005-0000-0000-000083020000}"/>
    <cellStyle name="Accent2 39" xfId="3452" xr:uid="{00000000-0005-0000-0000-000084020000}"/>
    <cellStyle name="Accent2 4" xfId="3453" xr:uid="{00000000-0005-0000-0000-000085020000}"/>
    <cellStyle name="Accent2 4 2" xfId="3454" xr:uid="{00000000-0005-0000-0000-000086020000}"/>
    <cellStyle name="Accent2 40" xfId="3455" xr:uid="{00000000-0005-0000-0000-000087020000}"/>
    <cellStyle name="Accent2 41" xfId="3456" xr:uid="{00000000-0005-0000-0000-000088020000}"/>
    <cellStyle name="Accent2 42" xfId="3457" xr:uid="{00000000-0005-0000-0000-000089020000}"/>
    <cellStyle name="Accent2 43" xfId="3458" xr:uid="{00000000-0005-0000-0000-00008A020000}"/>
    <cellStyle name="Accent2 44" xfId="3459" xr:uid="{00000000-0005-0000-0000-00008B020000}"/>
    <cellStyle name="Accent2 45" xfId="3460" xr:uid="{00000000-0005-0000-0000-00008C020000}"/>
    <cellStyle name="Accent2 46" xfId="3461" xr:uid="{00000000-0005-0000-0000-00008D020000}"/>
    <cellStyle name="Accent2 47" xfId="3462" xr:uid="{00000000-0005-0000-0000-00008E020000}"/>
    <cellStyle name="Accent2 48" xfId="3463" xr:uid="{00000000-0005-0000-0000-00008F020000}"/>
    <cellStyle name="Accent2 49" xfId="3464" xr:uid="{00000000-0005-0000-0000-000090020000}"/>
    <cellStyle name="Accent2 5" xfId="3465" xr:uid="{00000000-0005-0000-0000-000091020000}"/>
    <cellStyle name="Accent2 5 2" xfId="3466" xr:uid="{00000000-0005-0000-0000-000092020000}"/>
    <cellStyle name="Accent2 50" xfId="3467" xr:uid="{00000000-0005-0000-0000-000093020000}"/>
    <cellStyle name="Accent2 51" xfId="3468" xr:uid="{00000000-0005-0000-0000-000094020000}"/>
    <cellStyle name="Accent2 52" xfId="3469" xr:uid="{00000000-0005-0000-0000-000095020000}"/>
    <cellStyle name="Accent2 53" xfId="3470" xr:uid="{00000000-0005-0000-0000-000096020000}"/>
    <cellStyle name="Accent2 54" xfId="3471" xr:uid="{00000000-0005-0000-0000-000097020000}"/>
    <cellStyle name="Accent2 55" xfId="3472" xr:uid="{00000000-0005-0000-0000-000098020000}"/>
    <cellStyle name="Accent2 56" xfId="3473" xr:uid="{00000000-0005-0000-0000-000099020000}"/>
    <cellStyle name="Accent2 57" xfId="3474" xr:uid="{00000000-0005-0000-0000-00009A020000}"/>
    <cellStyle name="Accent2 58" xfId="3475" xr:uid="{00000000-0005-0000-0000-00009B020000}"/>
    <cellStyle name="Accent2 59" xfId="3476" xr:uid="{00000000-0005-0000-0000-00009C020000}"/>
    <cellStyle name="Accent2 6" xfId="3477" xr:uid="{00000000-0005-0000-0000-00009D020000}"/>
    <cellStyle name="Accent2 6 2" xfId="3478" xr:uid="{00000000-0005-0000-0000-00009E020000}"/>
    <cellStyle name="Accent2 60" xfId="3479" xr:uid="{00000000-0005-0000-0000-00009F020000}"/>
    <cellStyle name="Accent2 61" xfId="3480" xr:uid="{00000000-0005-0000-0000-0000A0020000}"/>
    <cellStyle name="Accent2 62" xfId="3481" xr:uid="{00000000-0005-0000-0000-0000A1020000}"/>
    <cellStyle name="Accent2 63" xfId="3482" xr:uid="{00000000-0005-0000-0000-0000A2020000}"/>
    <cellStyle name="Accent2 64" xfId="3483" xr:uid="{00000000-0005-0000-0000-0000A3020000}"/>
    <cellStyle name="Accent2 65" xfId="3484" xr:uid="{00000000-0005-0000-0000-0000A4020000}"/>
    <cellStyle name="Accent2 66" xfId="3485" xr:uid="{00000000-0005-0000-0000-0000A5020000}"/>
    <cellStyle name="Accent2 67" xfId="3486" xr:uid="{00000000-0005-0000-0000-0000A6020000}"/>
    <cellStyle name="Accent2 68" xfId="3487" xr:uid="{00000000-0005-0000-0000-0000A7020000}"/>
    <cellStyle name="Accent2 69" xfId="3488" xr:uid="{00000000-0005-0000-0000-0000A8020000}"/>
    <cellStyle name="Accent2 7" xfId="3489" xr:uid="{00000000-0005-0000-0000-0000A9020000}"/>
    <cellStyle name="Accent2 70" xfId="3490" xr:uid="{00000000-0005-0000-0000-0000AA020000}"/>
    <cellStyle name="Accent2 71" xfId="3491" xr:uid="{00000000-0005-0000-0000-0000AB020000}"/>
    <cellStyle name="Accent2 72" xfId="3492" xr:uid="{00000000-0005-0000-0000-0000AC020000}"/>
    <cellStyle name="Accent2 73" xfId="3493" xr:uid="{00000000-0005-0000-0000-0000AD020000}"/>
    <cellStyle name="Accent2 74" xfId="3494" xr:uid="{00000000-0005-0000-0000-0000AE020000}"/>
    <cellStyle name="Accent2 75" xfId="3495" xr:uid="{00000000-0005-0000-0000-0000AF020000}"/>
    <cellStyle name="Accent2 76" xfId="3496" xr:uid="{00000000-0005-0000-0000-0000B0020000}"/>
    <cellStyle name="Accent2 77" xfId="3497" xr:uid="{00000000-0005-0000-0000-0000B1020000}"/>
    <cellStyle name="Accent2 78" xfId="3498" xr:uid="{00000000-0005-0000-0000-0000B2020000}"/>
    <cellStyle name="Accent2 79" xfId="3499" xr:uid="{00000000-0005-0000-0000-0000B3020000}"/>
    <cellStyle name="Accent2 8" xfId="3500" xr:uid="{00000000-0005-0000-0000-0000B4020000}"/>
    <cellStyle name="Accent2 80" xfId="3501" xr:uid="{00000000-0005-0000-0000-0000B5020000}"/>
    <cellStyle name="Accent2 81" xfId="3502" xr:uid="{00000000-0005-0000-0000-0000B6020000}"/>
    <cellStyle name="Accent2 82" xfId="3503" xr:uid="{00000000-0005-0000-0000-0000B7020000}"/>
    <cellStyle name="Accent2 83" xfId="3504" xr:uid="{00000000-0005-0000-0000-0000B8020000}"/>
    <cellStyle name="Accent2 84" xfId="3505" xr:uid="{00000000-0005-0000-0000-0000B9020000}"/>
    <cellStyle name="Accent2 85" xfId="3506" xr:uid="{00000000-0005-0000-0000-0000BA020000}"/>
    <cellStyle name="Accent2 86" xfId="3507" xr:uid="{00000000-0005-0000-0000-0000BB020000}"/>
    <cellStyle name="Accent2 87" xfId="3508" xr:uid="{00000000-0005-0000-0000-0000BC020000}"/>
    <cellStyle name="Accent2 88" xfId="3509" xr:uid="{00000000-0005-0000-0000-0000BD020000}"/>
    <cellStyle name="Accent2 89" xfId="3510" xr:uid="{00000000-0005-0000-0000-0000BE020000}"/>
    <cellStyle name="Accent2 9" xfId="3511" xr:uid="{00000000-0005-0000-0000-0000BF020000}"/>
    <cellStyle name="Accent2 90" xfId="3512" xr:uid="{00000000-0005-0000-0000-0000C0020000}"/>
    <cellStyle name="Accent2 91" xfId="3513" xr:uid="{00000000-0005-0000-0000-0000C1020000}"/>
    <cellStyle name="Accent2 92" xfId="3514" xr:uid="{00000000-0005-0000-0000-0000C2020000}"/>
    <cellStyle name="Accent2 93" xfId="3515" xr:uid="{00000000-0005-0000-0000-0000C3020000}"/>
    <cellStyle name="Accent2 94" xfId="3516" xr:uid="{00000000-0005-0000-0000-0000C4020000}"/>
    <cellStyle name="Accent2 95" xfId="3517" xr:uid="{00000000-0005-0000-0000-0000C5020000}"/>
    <cellStyle name="Accent2 96" xfId="3518" xr:uid="{00000000-0005-0000-0000-0000C6020000}"/>
    <cellStyle name="Accent2 97" xfId="3519" xr:uid="{00000000-0005-0000-0000-0000C7020000}"/>
    <cellStyle name="Accent2 98" xfId="3520" xr:uid="{00000000-0005-0000-0000-0000C8020000}"/>
    <cellStyle name="Accent2 99" xfId="3521" xr:uid="{00000000-0005-0000-0000-0000C9020000}"/>
    <cellStyle name="Accent3 - 20%" xfId="3522" xr:uid="{00000000-0005-0000-0000-0000CA020000}"/>
    <cellStyle name="Accent3 - 40%" xfId="3523" xr:uid="{00000000-0005-0000-0000-0000CB020000}"/>
    <cellStyle name="Accent3 - 60%" xfId="3524" xr:uid="{00000000-0005-0000-0000-0000CC020000}"/>
    <cellStyle name="Accent3 10" xfId="3525" xr:uid="{00000000-0005-0000-0000-0000CD020000}"/>
    <cellStyle name="Accent3 100" xfId="3526" xr:uid="{00000000-0005-0000-0000-0000CE020000}"/>
    <cellStyle name="Accent3 101" xfId="3527" xr:uid="{00000000-0005-0000-0000-0000CF020000}"/>
    <cellStyle name="Accent3 102" xfId="3528" xr:uid="{00000000-0005-0000-0000-0000D0020000}"/>
    <cellStyle name="Accent3 103" xfId="3529" xr:uid="{00000000-0005-0000-0000-0000D1020000}"/>
    <cellStyle name="Accent3 104" xfId="3530" xr:uid="{00000000-0005-0000-0000-0000D2020000}"/>
    <cellStyle name="Accent3 105" xfId="3531" xr:uid="{00000000-0005-0000-0000-0000D3020000}"/>
    <cellStyle name="Accent3 106" xfId="3532" xr:uid="{00000000-0005-0000-0000-0000D4020000}"/>
    <cellStyle name="Accent3 107" xfId="3533" xr:uid="{00000000-0005-0000-0000-0000D5020000}"/>
    <cellStyle name="Accent3 108" xfId="3534" xr:uid="{00000000-0005-0000-0000-0000D6020000}"/>
    <cellStyle name="Accent3 109" xfId="3535" xr:uid="{00000000-0005-0000-0000-0000D7020000}"/>
    <cellStyle name="Accent3 11" xfId="3536" xr:uid="{00000000-0005-0000-0000-0000D8020000}"/>
    <cellStyle name="Accent3 110" xfId="3537" xr:uid="{00000000-0005-0000-0000-0000D9020000}"/>
    <cellStyle name="Accent3 111" xfId="3538" xr:uid="{00000000-0005-0000-0000-0000DA020000}"/>
    <cellStyle name="Accent3 112" xfId="3539" xr:uid="{00000000-0005-0000-0000-0000DB020000}"/>
    <cellStyle name="Accent3 113" xfId="3540" xr:uid="{00000000-0005-0000-0000-0000DC020000}"/>
    <cellStyle name="Accent3 114" xfId="3541" xr:uid="{00000000-0005-0000-0000-0000DD020000}"/>
    <cellStyle name="Accent3 115" xfId="3542" xr:uid="{00000000-0005-0000-0000-0000DE020000}"/>
    <cellStyle name="Accent3 116" xfId="3543" xr:uid="{00000000-0005-0000-0000-0000DF020000}"/>
    <cellStyle name="Accent3 117" xfId="3544" xr:uid="{00000000-0005-0000-0000-0000E0020000}"/>
    <cellStyle name="Accent3 118" xfId="3545" xr:uid="{00000000-0005-0000-0000-0000E1020000}"/>
    <cellStyle name="Accent3 119" xfId="3546" xr:uid="{00000000-0005-0000-0000-0000E2020000}"/>
    <cellStyle name="Accent3 12" xfId="3547" xr:uid="{00000000-0005-0000-0000-0000E3020000}"/>
    <cellStyle name="Accent3 120" xfId="3548" xr:uid="{00000000-0005-0000-0000-0000E4020000}"/>
    <cellStyle name="Accent3 121" xfId="3549" xr:uid="{00000000-0005-0000-0000-0000E5020000}"/>
    <cellStyle name="Accent3 122" xfId="3550" xr:uid="{00000000-0005-0000-0000-0000E6020000}"/>
    <cellStyle name="Accent3 123" xfId="3551" xr:uid="{00000000-0005-0000-0000-0000E7020000}"/>
    <cellStyle name="Accent3 124" xfId="3552" xr:uid="{00000000-0005-0000-0000-0000E8020000}"/>
    <cellStyle name="Accent3 125" xfId="3553" xr:uid="{00000000-0005-0000-0000-0000E9020000}"/>
    <cellStyle name="Accent3 126" xfId="3554" xr:uid="{00000000-0005-0000-0000-0000EA020000}"/>
    <cellStyle name="Accent3 127" xfId="3555" xr:uid="{00000000-0005-0000-0000-0000EB020000}"/>
    <cellStyle name="Accent3 128" xfId="3556" xr:uid="{00000000-0005-0000-0000-0000EC020000}"/>
    <cellStyle name="Accent3 129" xfId="3557" xr:uid="{00000000-0005-0000-0000-0000ED020000}"/>
    <cellStyle name="Accent3 13" xfId="3558" xr:uid="{00000000-0005-0000-0000-0000EE020000}"/>
    <cellStyle name="Accent3 130" xfId="3559" xr:uid="{00000000-0005-0000-0000-0000EF020000}"/>
    <cellStyle name="Accent3 131" xfId="3560" xr:uid="{00000000-0005-0000-0000-0000F0020000}"/>
    <cellStyle name="Accent3 132" xfId="3561" xr:uid="{00000000-0005-0000-0000-0000F1020000}"/>
    <cellStyle name="Accent3 133" xfId="3562" xr:uid="{00000000-0005-0000-0000-0000F2020000}"/>
    <cellStyle name="Accent3 134" xfId="3563" xr:uid="{00000000-0005-0000-0000-0000F3020000}"/>
    <cellStyle name="Accent3 135" xfId="3564" xr:uid="{00000000-0005-0000-0000-0000F4020000}"/>
    <cellStyle name="Accent3 136" xfId="3565" xr:uid="{00000000-0005-0000-0000-0000F5020000}"/>
    <cellStyle name="Accent3 137" xfId="3566" xr:uid="{00000000-0005-0000-0000-0000F6020000}"/>
    <cellStyle name="Accent3 138" xfId="3567" xr:uid="{00000000-0005-0000-0000-0000F7020000}"/>
    <cellStyle name="Accent3 139" xfId="3568" xr:uid="{00000000-0005-0000-0000-0000F8020000}"/>
    <cellStyle name="Accent3 14" xfId="3569" xr:uid="{00000000-0005-0000-0000-0000F9020000}"/>
    <cellStyle name="Accent3 140" xfId="3570" xr:uid="{00000000-0005-0000-0000-0000FA020000}"/>
    <cellStyle name="Accent3 141" xfId="3571" xr:uid="{00000000-0005-0000-0000-0000FB020000}"/>
    <cellStyle name="Accent3 142" xfId="3572" xr:uid="{00000000-0005-0000-0000-0000FC020000}"/>
    <cellStyle name="Accent3 143" xfId="3573" xr:uid="{00000000-0005-0000-0000-0000FD020000}"/>
    <cellStyle name="Accent3 144" xfId="3574" xr:uid="{00000000-0005-0000-0000-0000FE020000}"/>
    <cellStyle name="Accent3 145" xfId="3575" xr:uid="{00000000-0005-0000-0000-0000FF020000}"/>
    <cellStyle name="Accent3 146" xfId="3576" xr:uid="{00000000-0005-0000-0000-000000030000}"/>
    <cellStyle name="Accent3 147" xfId="3577" xr:uid="{00000000-0005-0000-0000-000001030000}"/>
    <cellStyle name="Accent3 148" xfId="3578" xr:uid="{00000000-0005-0000-0000-000002030000}"/>
    <cellStyle name="Accent3 149" xfId="3579" xr:uid="{00000000-0005-0000-0000-000003030000}"/>
    <cellStyle name="Accent3 15" xfId="3580" xr:uid="{00000000-0005-0000-0000-000004030000}"/>
    <cellStyle name="Accent3 150" xfId="3581" xr:uid="{00000000-0005-0000-0000-000005030000}"/>
    <cellStyle name="Accent3 151" xfId="3582" xr:uid="{00000000-0005-0000-0000-000006030000}"/>
    <cellStyle name="Accent3 152" xfId="3583" xr:uid="{00000000-0005-0000-0000-000007030000}"/>
    <cellStyle name="Accent3 153" xfId="3584" xr:uid="{00000000-0005-0000-0000-000008030000}"/>
    <cellStyle name="Accent3 154" xfId="3585" xr:uid="{00000000-0005-0000-0000-000009030000}"/>
    <cellStyle name="Accent3 155" xfId="3586" xr:uid="{00000000-0005-0000-0000-00000A030000}"/>
    <cellStyle name="Accent3 156" xfId="3587" xr:uid="{00000000-0005-0000-0000-00000B030000}"/>
    <cellStyle name="Accent3 157" xfId="3588" xr:uid="{00000000-0005-0000-0000-00000C030000}"/>
    <cellStyle name="Accent3 158" xfId="3589" xr:uid="{00000000-0005-0000-0000-00000D030000}"/>
    <cellStyle name="Accent3 159" xfId="3590" xr:uid="{00000000-0005-0000-0000-00000E030000}"/>
    <cellStyle name="Accent3 16" xfId="3591" xr:uid="{00000000-0005-0000-0000-00000F030000}"/>
    <cellStyle name="Accent3 160" xfId="3592" xr:uid="{00000000-0005-0000-0000-000010030000}"/>
    <cellStyle name="Accent3 17" xfId="3593" xr:uid="{00000000-0005-0000-0000-000011030000}"/>
    <cellStyle name="Accent3 18" xfId="3594" xr:uid="{00000000-0005-0000-0000-000012030000}"/>
    <cellStyle name="Accent3 19" xfId="3595" xr:uid="{00000000-0005-0000-0000-000013030000}"/>
    <cellStyle name="Accent3 2" xfId="94" xr:uid="{00000000-0005-0000-0000-000014030000}"/>
    <cellStyle name="Accent3 2 2" xfId="3596" xr:uid="{00000000-0005-0000-0000-000015030000}"/>
    <cellStyle name="Accent3 2 3" xfId="3597" xr:uid="{00000000-0005-0000-0000-000016030000}"/>
    <cellStyle name="Accent3 20" xfId="3598" xr:uid="{00000000-0005-0000-0000-000017030000}"/>
    <cellStyle name="Accent3 21" xfId="3599" xr:uid="{00000000-0005-0000-0000-000018030000}"/>
    <cellStyle name="Accent3 22" xfId="3600" xr:uid="{00000000-0005-0000-0000-000019030000}"/>
    <cellStyle name="Accent3 23" xfId="3601" xr:uid="{00000000-0005-0000-0000-00001A030000}"/>
    <cellStyle name="Accent3 24" xfId="3602" xr:uid="{00000000-0005-0000-0000-00001B030000}"/>
    <cellStyle name="Accent3 25" xfId="3603" xr:uid="{00000000-0005-0000-0000-00001C030000}"/>
    <cellStyle name="Accent3 26" xfId="3604" xr:uid="{00000000-0005-0000-0000-00001D030000}"/>
    <cellStyle name="Accent3 27" xfId="3605" xr:uid="{00000000-0005-0000-0000-00001E030000}"/>
    <cellStyle name="Accent3 28" xfId="3606" xr:uid="{00000000-0005-0000-0000-00001F030000}"/>
    <cellStyle name="Accent3 29" xfId="3607" xr:uid="{00000000-0005-0000-0000-000020030000}"/>
    <cellStyle name="Accent3 3" xfId="3608" xr:uid="{00000000-0005-0000-0000-000021030000}"/>
    <cellStyle name="Accent3 3 2" xfId="3609" xr:uid="{00000000-0005-0000-0000-000022030000}"/>
    <cellStyle name="Accent3 3 3" xfId="3610" xr:uid="{00000000-0005-0000-0000-000023030000}"/>
    <cellStyle name="Accent3 3 4" xfId="3611" xr:uid="{00000000-0005-0000-0000-000024030000}"/>
    <cellStyle name="Accent3 30" xfId="3612" xr:uid="{00000000-0005-0000-0000-000025030000}"/>
    <cellStyle name="Accent3 31" xfId="3613" xr:uid="{00000000-0005-0000-0000-000026030000}"/>
    <cellStyle name="Accent3 32" xfId="3614" xr:uid="{00000000-0005-0000-0000-000027030000}"/>
    <cellStyle name="Accent3 33" xfId="3615" xr:uid="{00000000-0005-0000-0000-000028030000}"/>
    <cellStyle name="Accent3 33 2" xfId="3616" xr:uid="{00000000-0005-0000-0000-000029030000}"/>
    <cellStyle name="Accent3 33 3" xfId="3617" xr:uid="{00000000-0005-0000-0000-00002A030000}"/>
    <cellStyle name="Accent3 33 4" xfId="3618" xr:uid="{00000000-0005-0000-0000-00002B030000}"/>
    <cellStyle name="Accent3 34" xfId="3619" xr:uid="{00000000-0005-0000-0000-00002C030000}"/>
    <cellStyle name="Accent3 35" xfId="3620" xr:uid="{00000000-0005-0000-0000-00002D030000}"/>
    <cellStyle name="Accent3 36" xfId="3621" xr:uid="{00000000-0005-0000-0000-00002E030000}"/>
    <cellStyle name="Accent3 37" xfId="3622" xr:uid="{00000000-0005-0000-0000-00002F030000}"/>
    <cellStyle name="Accent3 38" xfId="3623" xr:uid="{00000000-0005-0000-0000-000030030000}"/>
    <cellStyle name="Accent3 39" xfId="3624" xr:uid="{00000000-0005-0000-0000-000031030000}"/>
    <cellStyle name="Accent3 4" xfId="3625" xr:uid="{00000000-0005-0000-0000-000032030000}"/>
    <cellStyle name="Accent3 4 2" xfId="3626" xr:uid="{00000000-0005-0000-0000-000033030000}"/>
    <cellStyle name="Accent3 40" xfId="3627" xr:uid="{00000000-0005-0000-0000-000034030000}"/>
    <cellStyle name="Accent3 41" xfId="3628" xr:uid="{00000000-0005-0000-0000-000035030000}"/>
    <cellStyle name="Accent3 42" xfId="3629" xr:uid="{00000000-0005-0000-0000-000036030000}"/>
    <cellStyle name="Accent3 43" xfId="3630" xr:uid="{00000000-0005-0000-0000-000037030000}"/>
    <cellStyle name="Accent3 44" xfId="3631" xr:uid="{00000000-0005-0000-0000-000038030000}"/>
    <cellStyle name="Accent3 45" xfId="3632" xr:uid="{00000000-0005-0000-0000-000039030000}"/>
    <cellStyle name="Accent3 46" xfId="3633" xr:uid="{00000000-0005-0000-0000-00003A030000}"/>
    <cellStyle name="Accent3 47" xfId="3634" xr:uid="{00000000-0005-0000-0000-00003B030000}"/>
    <cellStyle name="Accent3 48" xfId="3635" xr:uid="{00000000-0005-0000-0000-00003C030000}"/>
    <cellStyle name="Accent3 49" xfId="3636" xr:uid="{00000000-0005-0000-0000-00003D030000}"/>
    <cellStyle name="Accent3 5" xfId="3637" xr:uid="{00000000-0005-0000-0000-00003E030000}"/>
    <cellStyle name="Accent3 5 2" xfId="3638" xr:uid="{00000000-0005-0000-0000-00003F030000}"/>
    <cellStyle name="Accent3 50" xfId="3639" xr:uid="{00000000-0005-0000-0000-000040030000}"/>
    <cellStyle name="Accent3 51" xfId="3640" xr:uid="{00000000-0005-0000-0000-000041030000}"/>
    <cellStyle name="Accent3 52" xfId="3641" xr:uid="{00000000-0005-0000-0000-000042030000}"/>
    <cellStyle name="Accent3 53" xfId="3642" xr:uid="{00000000-0005-0000-0000-000043030000}"/>
    <cellStyle name="Accent3 54" xfId="3643" xr:uid="{00000000-0005-0000-0000-000044030000}"/>
    <cellStyle name="Accent3 55" xfId="3644" xr:uid="{00000000-0005-0000-0000-000045030000}"/>
    <cellStyle name="Accent3 56" xfId="3645" xr:uid="{00000000-0005-0000-0000-000046030000}"/>
    <cellStyle name="Accent3 57" xfId="3646" xr:uid="{00000000-0005-0000-0000-000047030000}"/>
    <cellStyle name="Accent3 58" xfId="3647" xr:uid="{00000000-0005-0000-0000-000048030000}"/>
    <cellStyle name="Accent3 59" xfId="3648" xr:uid="{00000000-0005-0000-0000-000049030000}"/>
    <cellStyle name="Accent3 6" xfId="3649" xr:uid="{00000000-0005-0000-0000-00004A030000}"/>
    <cellStyle name="Accent3 6 2" xfId="3650" xr:uid="{00000000-0005-0000-0000-00004B030000}"/>
    <cellStyle name="Accent3 60" xfId="3651" xr:uid="{00000000-0005-0000-0000-00004C030000}"/>
    <cellStyle name="Accent3 61" xfId="3652" xr:uid="{00000000-0005-0000-0000-00004D030000}"/>
    <cellStyle name="Accent3 62" xfId="3653" xr:uid="{00000000-0005-0000-0000-00004E030000}"/>
    <cellStyle name="Accent3 63" xfId="3654" xr:uid="{00000000-0005-0000-0000-00004F030000}"/>
    <cellStyle name="Accent3 64" xfId="3655" xr:uid="{00000000-0005-0000-0000-000050030000}"/>
    <cellStyle name="Accent3 65" xfId="3656" xr:uid="{00000000-0005-0000-0000-000051030000}"/>
    <cellStyle name="Accent3 66" xfId="3657" xr:uid="{00000000-0005-0000-0000-000052030000}"/>
    <cellStyle name="Accent3 67" xfId="3658" xr:uid="{00000000-0005-0000-0000-000053030000}"/>
    <cellStyle name="Accent3 68" xfId="3659" xr:uid="{00000000-0005-0000-0000-000054030000}"/>
    <cellStyle name="Accent3 69" xfId="3660" xr:uid="{00000000-0005-0000-0000-000055030000}"/>
    <cellStyle name="Accent3 7" xfId="3661" xr:uid="{00000000-0005-0000-0000-000056030000}"/>
    <cellStyle name="Accent3 70" xfId="3662" xr:uid="{00000000-0005-0000-0000-000057030000}"/>
    <cellStyle name="Accent3 71" xfId="3663" xr:uid="{00000000-0005-0000-0000-000058030000}"/>
    <cellStyle name="Accent3 72" xfId="3664" xr:uid="{00000000-0005-0000-0000-000059030000}"/>
    <cellStyle name="Accent3 73" xfId="3665" xr:uid="{00000000-0005-0000-0000-00005A030000}"/>
    <cellStyle name="Accent3 74" xfId="3666" xr:uid="{00000000-0005-0000-0000-00005B030000}"/>
    <cellStyle name="Accent3 75" xfId="3667" xr:uid="{00000000-0005-0000-0000-00005C030000}"/>
    <cellStyle name="Accent3 76" xfId="3668" xr:uid="{00000000-0005-0000-0000-00005D030000}"/>
    <cellStyle name="Accent3 77" xfId="3669" xr:uid="{00000000-0005-0000-0000-00005E030000}"/>
    <cellStyle name="Accent3 78" xfId="3670" xr:uid="{00000000-0005-0000-0000-00005F030000}"/>
    <cellStyle name="Accent3 79" xfId="3671" xr:uid="{00000000-0005-0000-0000-000060030000}"/>
    <cellStyle name="Accent3 8" xfId="3672" xr:uid="{00000000-0005-0000-0000-000061030000}"/>
    <cellStyle name="Accent3 80" xfId="3673" xr:uid="{00000000-0005-0000-0000-000062030000}"/>
    <cellStyle name="Accent3 81" xfId="3674" xr:uid="{00000000-0005-0000-0000-000063030000}"/>
    <cellStyle name="Accent3 82" xfId="3675" xr:uid="{00000000-0005-0000-0000-000064030000}"/>
    <cellStyle name="Accent3 83" xfId="3676" xr:uid="{00000000-0005-0000-0000-000065030000}"/>
    <cellStyle name="Accent3 84" xfId="3677" xr:uid="{00000000-0005-0000-0000-000066030000}"/>
    <cellStyle name="Accent3 85" xfId="3678" xr:uid="{00000000-0005-0000-0000-000067030000}"/>
    <cellStyle name="Accent3 86" xfId="3679" xr:uid="{00000000-0005-0000-0000-000068030000}"/>
    <cellStyle name="Accent3 87" xfId="3680" xr:uid="{00000000-0005-0000-0000-000069030000}"/>
    <cellStyle name="Accent3 88" xfId="3681" xr:uid="{00000000-0005-0000-0000-00006A030000}"/>
    <cellStyle name="Accent3 89" xfId="3682" xr:uid="{00000000-0005-0000-0000-00006B030000}"/>
    <cellStyle name="Accent3 9" xfId="3683" xr:uid="{00000000-0005-0000-0000-00006C030000}"/>
    <cellStyle name="Accent3 90" xfId="3684" xr:uid="{00000000-0005-0000-0000-00006D030000}"/>
    <cellStyle name="Accent3 91" xfId="3685" xr:uid="{00000000-0005-0000-0000-00006E030000}"/>
    <cellStyle name="Accent3 92" xfId="3686" xr:uid="{00000000-0005-0000-0000-00006F030000}"/>
    <cellStyle name="Accent3 93" xfId="3687" xr:uid="{00000000-0005-0000-0000-000070030000}"/>
    <cellStyle name="Accent3 94" xfId="3688" xr:uid="{00000000-0005-0000-0000-000071030000}"/>
    <cellStyle name="Accent3 95" xfId="3689" xr:uid="{00000000-0005-0000-0000-000072030000}"/>
    <cellStyle name="Accent3 96" xfId="3690" xr:uid="{00000000-0005-0000-0000-000073030000}"/>
    <cellStyle name="Accent3 97" xfId="3691" xr:uid="{00000000-0005-0000-0000-000074030000}"/>
    <cellStyle name="Accent3 98" xfId="3692" xr:uid="{00000000-0005-0000-0000-000075030000}"/>
    <cellStyle name="Accent3 99" xfId="3693" xr:uid="{00000000-0005-0000-0000-000076030000}"/>
    <cellStyle name="Accent4 - 20%" xfId="3694" xr:uid="{00000000-0005-0000-0000-000077030000}"/>
    <cellStyle name="Accent4 - 40%" xfId="3695" xr:uid="{00000000-0005-0000-0000-000078030000}"/>
    <cellStyle name="Accent4 - 60%" xfId="3696" xr:uid="{00000000-0005-0000-0000-000079030000}"/>
    <cellStyle name="Accent4 10" xfId="3697" xr:uid="{00000000-0005-0000-0000-00007A030000}"/>
    <cellStyle name="Accent4 100" xfId="3698" xr:uid="{00000000-0005-0000-0000-00007B030000}"/>
    <cellStyle name="Accent4 101" xfId="3699" xr:uid="{00000000-0005-0000-0000-00007C030000}"/>
    <cellStyle name="Accent4 102" xfId="3700" xr:uid="{00000000-0005-0000-0000-00007D030000}"/>
    <cellStyle name="Accent4 103" xfId="3701" xr:uid="{00000000-0005-0000-0000-00007E030000}"/>
    <cellStyle name="Accent4 104" xfId="3702" xr:uid="{00000000-0005-0000-0000-00007F030000}"/>
    <cellStyle name="Accent4 105" xfId="3703" xr:uid="{00000000-0005-0000-0000-000080030000}"/>
    <cellStyle name="Accent4 106" xfId="3704" xr:uid="{00000000-0005-0000-0000-000081030000}"/>
    <cellStyle name="Accent4 107" xfId="3705" xr:uid="{00000000-0005-0000-0000-000082030000}"/>
    <cellStyle name="Accent4 108" xfId="3706" xr:uid="{00000000-0005-0000-0000-000083030000}"/>
    <cellStyle name="Accent4 109" xfId="3707" xr:uid="{00000000-0005-0000-0000-000084030000}"/>
    <cellStyle name="Accent4 11" xfId="3708" xr:uid="{00000000-0005-0000-0000-000085030000}"/>
    <cellStyle name="Accent4 110" xfId="3709" xr:uid="{00000000-0005-0000-0000-000086030000}"/>
    <cellStyle name="Accent4 111" xfId="3710" xr:uid="{00000000-0005-0000-0000-000087030000}"/>
    <cellStyle name="Accent4 112" xfId="3711" xr:uid="{00000000-0005-0000-0000-000088030000}"/>
    <cellStyle name="Accent4 113" xfId="3712" xr:uid="{00000000-0005-0000-0000-000089030000}"/>
    <cellStyle name="Accent4 114" xfId="3713" xr:uid="{00000000-0005-0000-0000-00008A030000}"/>
    <cellStyle name="Accent4 115" xfId="3714" xr:uid="{00000000-0005-0000-0000-00008B030000}"/>
    <cellStyle name="Accent4 116" xfId="3715" xr:uid="{00000000-0005-0000-0000-00008C030000}"/>
    <cellStyle name="Accent4 117" xfId="3716" xr:uid="{00000000-0005-0000-0000-00008D030000}"/>
    <cellStyle name="Accent4 118" xfId="3717" xr:uid="{00000000-0005-0000-0000-00008E030000}"/>
    <cellStyle name="Accent4 119" xfId="3718" xr:uid="{00000000-0005-0000-0000-00008F030000}"/>
    <cellStyle name="Accent4 12" xfId="3719" xr:uid="{00000000-0005-0000-0000-000090030000}"/>
    <cellStyle name="Accent4 120" xfId="3720" xr:uid="{00000000-0005-0000-0000-000091030000}"/>
    <cellStyle name="Accent4 121" xfId="3721" xr:uid="{00000000-0005-0000-0000-000092030000}"/>
    <cellStyle name="Accent4 122" xfId="3722" xr:uid="{00000000-0005-0000-0000-000093030000}"/>
    <cellStyle name="Accent4 123" xfId="3723" xr:uid="{00000000-0005-0000-0000-000094030000}"/>
    <cellStyle name="Accent4 124" xfId="3724" xr:uid="{00000000-0005-0000-0000-000095030000}"/>
    <cellStyle name="Accent4 125" xfId="3725" xr:uid="{00000000-0005-0000-0000-000096030000}"/>
    <cellStyle name="Accent4 126" xfId="3726" xr:uid="{00000000-0005-0000-0000-000097030000}"/>
    <cellStyle name="Accent4 127" xfId="3727" xr:uid="{00000000-0005-0000-0000-000098030000}"/>
    <cellStyle name="Accent4 128" xfId="3728" xr:uid="{00000000-0005-0000-0000-000099030000}"/>
    <cellStyle name="Accent4 129" xfId="3729" xr:uid="{00000000-0005-0000-0000-00009A030000}"/>
    <cellStyle name="Accent4 13" xfId="3730" xr:uid="{00000000-0005-0000-0000-00009B030000}"/>
    <cellStyle name="Accent4 130" xfId="3731" xr:uid="{00000000-0005-0000-0000-00009C030000}"/>
    <cellStyle name="Accent4 131" xfId="3732" xr:uid="{00000000-0005-0000-0000-00009D030000}"/>
    <cellStyle name="Accent4 132" xfId="3733" xr:uid="{00000000-0005-0000-0000-00009E030000}"/>
    <cellStyle name="Accent4 133" xfId="3734" xr:uid="{00000000-0005-0000-0000-00009F030000}"/>
    <cellStyle name="Accent4 134" xfId="3735" xr:uid="{00000000-0005-0000-0000-0000A0030000}"/>
    <cellStyle name="Accent4 135" xfId="3736" xr:uid="{00000000-0005-0000-0000-0000A1030000}"/>
    <cellStyle name="Accent4 136" xfId="3737" xr:uid="{00000000-0005-0000-0000-0000A2030000}"/>
    <cellStyle name="Accent4 137" xfId="3738" xr:uid="{00000000-0005-0000-0000-0000A3030000}"/>
    <cellStyle name="Accent4 138" xfId="3739" xr:uid="{00000000-0005-0000-0000-0000A4030000}"/>
    <cellStyle name="Accent4 139" xfId="3740" xr:uid="{00000000-0005-0000-0000-0000A5030000}"/>
    <cellStyle name="Accent4 14" xfId="3741" xr:uid="{00000000-0005-0000-0000-0000A6030000}"/>
    <cellStyle name="Accent4 140" xfId="3742" xr:uid="{00000000-0005-0000-0000-0000A7030000}"/>
    <cellStyle name="Accent4 141" xfId="3743" xr:uid="{00000000-0005-0000-0000-0000A8030000}"/>
    <cellStyle name="Accent4 142" xfId="3744" xr:uid="{00000000-0005-0000-0000-0000A9030000}"/>
    <cellStyle name="Accent4 143" xfId="3745" xr:uid="{00000000-0005-0000-0000-0000AA030000}"/>
    <cellStyle name="Accent4 144" xfId="3746" xr:uid="{00000000-0005-0000-0000-0000AB030000}"/>
    <cellStyle name="Accent4 145" xfId="3747" xr:uid="{00000000-0005-0000-0000-0000AC030000}"/>
    <cellStyle name="Accent4 146" xfId="3748" xr:uid="{00000000-0005-0000-0000-0000AD030000}"/>
    <cellStyle name="Accent4 147" xfId="3749" xr:uid="{00000000-0005-0000-0000-0000AE030000}"/>
    <cellStyle name="Accent4 148" xfId="3750" xr:uid="{00000000-0005-0000-0000-0000AF030000}"/>
    <cellStyle name="Accent4 149" xfId="3751" xr:uid="{00000000-0005-0000-0000-0000B0030000}"/>
    <cellStyle name="Accent4 15" xfId="3752" xr:uid="{00000000-0005-0000-0000-0000B1030000}"/>
    <cellStyle name="Accent4 150" xfId="3753" xr:uid="{00000000-0005-0000-0000-0000B2030000}"/>
    <cellStyle name="Accent4 151" xfId="3754" xr:uid="{00000000-0005-0000-0000-0000B3030000}"/>
    <cellStyle name="Accent4 152" xfId="3755" xr:uid="{00000000-0005-0000-0000-0000B4030000}"/>
    <cellStyle name="Accent4 153" xfId="3756" xr:uid="{00000000-0005-0000-0000-0000B5030000}"/>
    <cellStyle name="Accent4 154" xfId="3757" xr:uid="{00000000-0005-0000-0000-0000B6030000}"/>
    <cellStyle name="Accent4 155" xfId="3758" xr:uid="{00000000-0005-0000-0000-0000B7030000}"/>
    <cellStyle name="Accent4 156" xfId="3759" xr:uid="{00000000-0005-0000-0000-0000B8030000}"/>
    <cellStyle name="Accent4 157" xfId="3760" xr:uid="{00000000-0005-0000-0000-0000B9030000}"/>
    <cellStyle name="Accent4 158" xfId="3761" xr:uid="{00000000-0005-0000-0000-0000BA030000}"/>
    <cellStyle name="Accent4 159" xfId="3762" xr:uid="{00000000-0005-0000-0000-0000BB030000}"/>
    <cellStyle name="Accent4 16" xfId="3763" xr:uid="{00000000-0005-0000-0000-0000BC030000}"/>
    <cellStyle name="Accent4 160" xfId="3764" xr:uid="{00000000-0005-0000-0000-0000BD030000}"/>
    <cellStyle name="Accent4 17" xfId="3765" xr:uid="{00000000-0005-0000-0000-0000BE030000}"/>
    <cellStyle name="Accent4 18" xfId="3766" xr:uid="{00000000-0005-0000-0000-0000BF030000}"/>
    <cellStyle name="Accent4 19" xfId="3767" xr:uid="{00000000-0005-0000-0000-0000C0030000}"/>
    <cellStyle name="Accent4 2" xfId="95" xr:uid="{00000000-0005-0000-0000-0000C1030000}"/>
    <cellStyle name="Accent4 2 2" xfId="3768" xr:uid="{00000000-0005-0000-0000-0000C2030000}"/>
    <cellStyle name="Accent4 2 3" xfId="3769" xr:uid="{00000000-0005-0000-0000-0000C3030000}"/>
    <cellStyle name="Accent4 20" xfId="3770" xr:uid="{00000000-0005-0000-0000-0000C4030000}"/>
    <cellStyle name="Accent4 21" xfId="3771" xr:uid="{00000000-0005-0000-0000-0000C5030000}"/>
    <cellStyle name="Accent4 22" xfId="3772" xr:uid="{00000000-0005-0000-0000-0000C6030000}"/>
    <cellStyle name="Accent4 23" xfId="3773" xr:uid="{00000000-0005-0000-0000-0000C7030000}"/>
    <cellStyle name="Accent4 24" xfId="3774" xr:uid="{00000000-0005-0000-0000-0000C8030000}"/>
    <cellStyle name="Accent4 25" xfId="3775" xr:uid="{00000000-0005-0000-0000-0000C9030000}"/>
    <cellStyle name="Accent4 26" xfId="3776" xr:uid="{00000000-0005-0000-0000-0000CA030000}"/>
    <cellStyle name="Accent4 27" xfId="3777" xr:uid="{00000000-0005-0000-0000-0000CB030000}"/>
    <cellStyle name="Accent4 28" xfId="3778" xr:uid="{00000000-0005-0000-0000-0000CC030000}"/>
    <cellStyle name="Accent4 29" xfId="3779" xr:uid="{00000000-0005-0000-0000-0000CD030000}"/>
    <cellStyle name="Accent4 3" xfId="3780" xr:uid="{00000000-0005-0000-0000-0000CE030000}"/>
    <cellStyle name="Accent4 3 2" xfId="3781" xr:uid="{00000000-0005-0000-0000-0000CF030000}"/>
    <cellStyle name="Accent4 3 3" xfId="3782" xr:uid="{00000000-0005-0000-0000-0000D0030000}"/>
    <cellStyle name="Accent4 3 4" xfId="3783" xr:uid="{00000000-0005-0000-0000-0000D1030000}"/>
    <cellStyle name="Accent4 30" xfId="3784" xr:uid="{00000000-0005-0000-0000-0000D2030000}"/>
    <cellStyle name="Accent4 31" xfId="3785" xr:uid="{00000000-0005-0000-0000-0000D3030000}"/>
    <cellStyle name="Accent4 32" xfId="3786" xr:uid="{00000000-0005-0000-0000-0000D4030000}"/>
    <cellStyle name="Accent4 33" xfId="3787" xr:uid="{00000000-0005-0000-0000-0000D5030000}"/>
    <cellStyle name="Accent4 33 2" xfId="3788" xr:uid="{00000000-0005-0000-0000-0000D6030000}"/>
    <cellStyle name="Accent4 33 3" xfId="3789" xr:uid="{00000000-0005-0000-0000-0000D7030000}"/>
    <cellStyle name="Accent4 33 3 2" xfId="3790" xr:uid="{00000000-0005-0000-0000-0000D8030000}"/>
    <cellStyle name="Accent4 33 3 3" xfId="3791" xr:uid="{00000000-0005-0000-0000-0000D9030000}"/>
    <cellStyle name="Accent4 33 3 4" xfId="3792" xr:uid="{00000000-0005-0000-0000-0000DA030000}"/>
    <cellStyle name="Accent4 33 3 5" xfId="3793" xr:uid="{00000000-0005-0000-0000-0000DB030000}"/>
    <cellStyle name="Accent4 33 3 6" xfId="3794" xr:uid="{00000000-0005-0000-0000-0000DC030000}"/>
    <cellStyle name="Accent4 33 4" xfId="3795" xr:uid="{00000000-0005-0000-0000-0000DD030000}"/>
    <cellStyle name="Accent4 34" xfId="3796" xr:uid="{00000000-0005-0000-0000-0000DE030000}"/>
    <cellStyle name="Accent4 35" xfId="3797" xr:uid="{00000000-0005-0000-0000-0000DF030000}"/>
    <cellStyle name="Accent4 36" xfId="3798" xr:uid="{00000000-0005-0000-0000-0000E0030000}"/>
    <cellStyle name="Accent4 37" xfId="3799" xr:uid="{00000000-0005-0000-0000-0000E1030000}"/>
    <cellStyle name="Accent4 38" xfId="3800" xr:uid="{00000000-0005-0000-0000-0000E2030000}"/>
    <cellStyle name="Accent4 39" xfId="3801" xr:uid="{00000000-0005-0000-0000-0000E3030000}"/>
    <cellStyle name="Accent4 4" xfId="3802" xr:uid="{00000000-0005-0000-0000-0000E4030000}"/>
    <cellStyle name="Accent4 4 2" xfId="3803" xr:uid="{00000000-0005-0000-0000-0000E5030000}"/>
    <cellStyle name="Accent4 40" xfId="3804" xr:uid="{00000000-0005-0000-0000-0000E6030000}"/>
    <cellStyle name="Accent4 41" xfId="3805" xr:uid="{00000000-0005-0000-0000-0000E7030000}"/>
    <cellStyle name="Accent4 42" xfId="3806" xr:uid="{00000000-0005-0000-0000-0000E8030000}"/>
    <cellStyle name="Accent4 43" xfId="3807" xr:uid="{00000000-0005-0000-0000-0000E9030000}"/>
    <cellStyle name="Accent4 44" xfId="3808" xr:uid="{00000000-0005-0000-0000-0000EA030000}"/>
    <cellStyle name="Accent4 45" xfId="3809" xr:uid="{00000000-0005-0000-0000-0000EB030000}"/>
    <cellStyle name="Accent4 46" xfId="3810" xr:uid="{00000000-0005-0000-0000-0000EC030000}"/>
    <cellStyle name="Accent4 47" xfId="3811" xr:uid="{00000000-0005-0000-0000-0000ED030000}"/>
    <cellStyle name="Accent4 48" xfId="3812" xr:uid="{00000000-0005-0000-0000-0000EE030000}"/>
    <cellStyle name="Accent4 49" xfId="3813" xr:uid="{00000000-0005-0000-0000-0000EF030000}"/>
    <cellStyle name="Accent4 5" xfId="3814" xr:uid="{00000000-0005-0000-0000-0000F0030000}"/>
    <cellStyle name="Accent4 5 2" xfId="3815" xr:uid="{00000000-0005-0000-0000-0000F1030000}"/>
    <cellStyle name="Accent4 50" xfId="3816" xr:uid="{00000000-0005-0000-0000-0000F2030000}"/>
    <cellStyle name="Accent4 51" xfId="3817" xr:uid="{00000000-0005-0000-0000-0000F3030000}"/>
    <cellStyle name="Accent4 52" xfId="3818" xr:uid="{00000000-0005-0000-0000-0000F4030000}"/>
    <cellStyle name="Accent4 53" xfId="3819" xr:uid="{00000000-0005-0000-0000-0000F5030000}"/>
    <cellStyle name="Accent4 54" xfId="3820" xr:uid="{00000000-0005-0000-0000-0000F6030000}"/>
    <cellStyle name="Accent4 55" xfId="3821" xr:uid="{00000000-0005-0000-0000-0000F7030000}"/>
    <cellStyle name="Accent4 56" xfId="3822" xr:uid="{00000000-0005-0000-0000-0000F8030000}"/>
    <cellStyle name="Accent4 57" xfId="3823" xr:uid="{00000000-0005-0000-0000-0000F9030000}"/>
    <cellStyle name="Accent4 58" xfId="3824" xr:uid="{00000000-0005-0000-0000-0000FA030000}"/>
    <cellStyle name="Accent4 59" xfId="3825" xr:uid="{00000000-0005-0000-0000-0000FB030000}"/>
    <cellStyle name="Accent4 6" xfId="3826" xr:uid="{00000000-0005-0000-0000-0000FC030000}"/>
    <cellStyle name="Accent4 6 2" xfId="3827" xr:uid="{00000000-0005-0000-0000-0000FD030000}"/>
    <cellStyle name="Accent4 60" xfId="3828" xr:uid="{00000000-0005-0000-0000-0000FE030000}"/>
    <cellStyle name="Accent4 61" xfId="3829" xr:uid="{00000000-0005-0000-0000-0000FF030000}"/>
    <cellStyle name="Accent4 62" xfId="3830" xr:uid="{00000000-0005-0000-0000-000000040000}"/>
    <cellStyle name="Accent4 63" xfId="3831" xr:uid="{00000000-0005-0000-0000-000001040000}"/>
    <cellStyle name="Accent4 64" xfId="3832" xr:uid="{00000000-0005-0000-0000-000002040000}"/>
    <cellStyle name="Accent4 65" xfId="3833" xr:uid="{00000000-0005-0000-0000-000003040000}"/>
    <cellStyle name="Accent4 66" xfId="3834" xr:uid="{00000000-0005-0000-0000-000004040000}"/>
    <cellStyle name="Accent4 67" xfId="3835" xr:uid="{00000000-0005-0000-0000-000005040000}"/>
    <cellStyle name="Accent4 68" xfId="3836" xr:uid="{00000000-0005-0000-0000-000006040000}"/>
    <cellStyle name="Accent4 69" xfId="3837" xr:uid="{00000000-0005-0000-0000-000007040000}"/>
    <cellStyle name="Accent4 7" xfId="3838" xr:uid="{00000000-0005-0000-0000-000008040000}"/>
    <cellStyle name="Accent4 70" xfId="3839" xr:uid="{00000000-0005-0000-0000-000009040000}"/>
    <cellStyle name="Accent4 71" xfId="3840" xr:uid="{00000000-0005-0000-0000-00000A040000}"/>
    <cellStyle name="Accent4 72" xfId="3841" xr:uid="{00000000-0005-0000-0000-00000B040000}"/>
    <cellStyle name="Accent4 73" xfId="3842" xr:uid="{00000000-0005-0000-0000-00000C040000}"/>
    <cellStyle name="Accent4 74" xfId="3843" xr:uid="{00000000-0005-0000-0000-00000D040000}"/>
    <cellStyle name="Accent4 75" xfId="3844" xr:uid="{00000000-0005-0000-0000-00000E040000}"/>
    <cellStyle name="Accent4 76" xfId="3845" xr:uid="{00000000-0005-0000-0000-00000F040000}"/>
    <cellStyle name="Accent4 77" xfId="3846" xr:uid="{00000000-0005-0000-0000-000010040000}"/>
    <cellStyle name="Accent4 78" xfId="3847" xr:uid="{00000000-0005-0000-0000-000011040000}"/>
    <cellStyle name="Accent4 79" xfId="3848" xr:uid="{00000000-0005-0000-0000-000012040000}"/>
    <cellStyle name="Accent4 8" xfId="3849" xr:uid="{00000000-0005-0000-0000-000013040000}"/>
    <cellStyle name="Accent4 80" xfId="3850" xr:uid="{00000000-0005-0000-0000-000014040000}"/>
    <cellStyle name="Accent4 81" xfId="3851" xr:uid="{00000000-0005-0000-0000-000015040000}"/>
    <cellStyle name="Accent4 82" xfId="3852" xr:uid="{00000000-0005-0000-0000-000016040000}"/>
    <cellStyle name="Accent4 83" xfId="3853" xr:uid="{00000000-0005-0000-0000-000017040000}"/>
    <cellStyle name="Accent4 84" xfId="3854" xr:uid="{00000000-0005-0000-0000-000018040000}"/>
    <cellStyle name="Accent4 85" xfId="3855" xr:uid="{00000000-0005-0000-0000-000019040000}"/>
    <cellStyle name="Accent4 86" xfId="3856" xr:uid="{00000000-0005-0000-0000-00001A040000}"/>
    <cellStyle name="Accent4 87" xfId="3857" xr:uid="{00000000-0005-0000-0000-00001B040000}"/>
    <cellStyle name="Accent4 88" xfId="3858" xr:uid="{00000000-0005-0000-0000-00001C040000}"/>
    <cellStyle name="Accent4 89" xfId="3859" xr:uid="{00000000-0005-0000-0000-00001D040000}"/>
    <cellStyle name="Accent4 9" xfId="3860" xr:uid="{00000000-0005-0000-0000-00001E040000}"/>
    <cellStyle name="Accent4 90" xfId="3861" xr:uid="{00000000-0005-0000-0000-00001F040000}"/>
    <cellStyle name="Accent4 91" xfId="3862" xr:uid="{00000000-0005-0000-0000-000020040000}"/>
    <cellStyle name="Accent4 92" xfId="3863" xr:uid="{00000000-0005-0000-0000-000021040000}"/>
    <cellStyle name="Accent4 93" xfId="3864" xr:uid="{00000000-0005-0000-0000-000022040000}"/>
    <cellStyle name="Accent4 94" xfId="3865" xr:uid="{00000000-0005-0000-0000-000023040000}"/>
    <cellStyle name="Accent4 95" xfId="3866" xr:uid="{00000000-0005-0000-0000-000024040000}"/>
    <cellStyle name="Accent4 96" xfId="3867" xr:uid="{00000000-0005-0000-0000-000025040000}"/>
    <cellStyle name="Accent4 97" xfId="3868" xr:uid="{00000000-0005-0000-0000-000026040000}"/>
    <cellStyle name="Accent4 98" xfId="3869" xr:uid="{00000000-0005-0000-0000-000027040000}"/>
    <cellStyle name="Accent4 99" xfId="3870" xr:uid="{00000000-0005-0000-0000-000028040000}"/>
    <cellStyle name="Accent5 - 20%" xfId="3871" xr:uid="{00000000-0005-0000-0000-000029040000}"/>
    <cellStyle name="Accent5 - 40%" xfId="3872" xr:uid="{00000000-0005-0000-0000-00002A040000}"/>
    <cellStyle name="Accent5 - 60%" xfId="3873" xr:uid="{00000000-0005-0000-0000-00002B040000}"/>
    <cellStyle name="Accent5 10" xfId="3874" xr:uid="{00000000-0005-0000-0000-00002C040000}"/>
    <cellStyle name="Accent5 100" xfId="3875" xr:uid="{00000000-0005-0000-0000-00002D040000}"/>
    <cellStyle name="Accent5 101" xfId="3876" xr:uid="{00000000-0005-0000-0000-00002E040000}"/>
    <cellStyle name="Accent5 102" xfId="3877" xr:uid="{00000000-0005-0000-0000-00002F040000}"/>
    <cellStyle name="Accent5 103" xfId="3878" xr:uid="{00000000-0005-0000-0000-000030040000}"/>
    <cellStyle name="Accent5 104" xfId="3879" xr:uid="{00000000-0005-0000-0000-000031040000}"/>
    <cellStyle name="Accent5 105" xfId="3880" xr:uid="{00000000-0005-0000-0000-000032040000}"/>
    <cellStyle name="Accent5 106" xfId="3881" xr:uid="{00000000-0005-0000-0000-000033040000}"/>
    <cellStyle name="Accent5 107" xfId="3882" xr:uid="{00000000-0005-0000-0000-000034040000}"/>
    <cellStyle name="Accent5 108" xfId="3883" xr:uid="{00000000-0005-0000-0000-000035040000}"/>
    <cellStyle name="Accent5 109" xfId="3884" xr:uid="{00000000-0005-0000-0000-000036040000}"/>
    <cellStyle name="Accent5 11" xfId="3885" xr:uid="{00000000-0005-0000-0000-000037040000}"/>
    <cellStyle name="Accent5 110" xfId="3886" xr:uid="{00000000-0005-0000-0000-000038040000}"/>
    <cellStyle name="Accent5 111" xfId="3887" xr:uid="{00000000-0005-0000-0000-000039040000}"/>
    <cellStyle name="Accent5 112" xfId="3888" xr:uid="{00000000-0005-0000-0000-00003A040000}"/>
    <cellStyle name="Accent5 113" xfId="3889" xr:uid="{00000000-0005-0000-0000-00003B040000}"/>
    <cellStyle name="Accent5 114" xfId="3890" xr:uid="{00000000-0005-0000-0000-00003C040000}"/>
    <cellStyle name="Accent5 115" xfId="3891" xr:uid="{00000000-0005-0000-0000-00003D040000}"/>
    <cellStyle name="Accent5 116" xfId="3892" xr:uid="{00000000-0005-0000-0000-00003E040000}"/>
    <cellStyle name="Accent5 117" xfId="3893" xr:uid="{00000000-0005-0000-0000-00003F040000}"/>
    <cellStyle name="Accent5 118" xfId="3894" xr:uid="{00000000-0005-0000-0000-000040040000}"/>
    <cellStyle name="Accent5 119" xfId="3895" xr:uid="{00000000-0005-0000-0000-000041040000}"/>
    <cellStyle name="Accent5 12" xfId="3896" xr:uid="{00000000-0005-0000-0000-000042040000}"/>
    <cellStyle name="Accent5 120" xfId="3897" xr:uid="{00000000-0005-0000-0000-000043040000}"/>
    <cellStyle name="Accent5 121" xfId="3898" xr:uid="{00000000-0005-0000-0000-000044040000}"/>
    <cellStyle name="Accent5 122" xfId="3899" xr:uid="{00000000-0005-0000-0000-000045040000}"/>
    <cellStyle name="Accent5 123" xfId="3900" xr:uid="{00000000-0005-0000-0000-000046040000}"/>
    <cellStyle name="Accent5 124" xfId="3901" xr:uid="{00000000-0005-0000-0000-000047040000}"/>
    <cellStyle name="Accent5 125" xfId="3902" xr:uid="{00000000-0005-0000-0000-000048040000}"/>
    <cellStyle name="Accent5 126" xfId="3903" xr:uid="{00000000-0005-0000-0000-000049040000}"/>
    <cellStyle name="Accent5 127" xfId="3904" xr:uid="{00000000-0005-0000-0000-00004A040000}"/>
    <cellStyle name="Accent5 128" xfId="3905" xr:uid="{00000000-0005-0000-0000-00004B040000}"/>
    <cellStyle name="Accent5 129" xfId="3906" xr:uid="{00000000-0005-0000-0000-00004C040000}"/>
    <cellStyle name="Accent5 13" xfId="3907" xr:uid="{00000000-0005-0000-0000-00004D040000}"/>
    <cellStyle name="Accent5 130" xfId="3908" xr:uid="{00000000-0005-0000-0000-00004E040000}"/>
    <cellStyle name="Accent5 131" xfId="3909" xr:uid="{00000000-0005-0000-0000-00004F040000}"/>
    <cellStyle name="Accent5 132" xfId="3910" xr:uid="{00000000-0005-0000-0000-000050040000}"/>
    <cellStyle name="Accent5 133" xfId="3911" xr:uid="{00000000-0005-0000-0000-000051040000}"/>
    <cellStyle name="Accent5 134" xfId="3912" xr:uid="{00000000-0005-0000-0000-000052040000}"/>
    <cellStyle name="Accent5 135" xfId="3913" xr:uid="{00000000-0005-0000-0000-000053040000}"/>
    <cellStyle name="Accent5 136" xfId="3914" xr:uid="{00000000-0005-0000-0000-000054040000}"/>
    <cellStyle name="Accent5 137" xfId="3915" xr:uid="{00000000-0005-0000-0000-000055040000}"/>
    <cellStyle name="Accent5 138" xfId="3916" xr:uid="{00000000-0005-0000-0000-000056040000}"/>
    <cellStyle name="Accent5 139" xfId="3917" xr:uid="{00000000-0005-0000-0000-000057040000}"/>
    <cellStyle name="Accent5 14" xfId="3918" xr:uid="{00000000-0005-0000-0000-000058040000}"/>
    <cellStyle name="Accent5 140" xfId="3919" xr:uid="{00000000-0005-0000-0000-000059040000}"/>
    <cellStyle name="Accent5 141" xfId="3920" xr:uid="{00000000-0005-0000-0000-00005A040000}"/>
    <cellStyle name="Accent5 142" xfId="3921" xr:uid="{00000000-0005-0000-0000-00005B040000}"/>
    <cellStyle name="Accent5 143" xfId="3922" xr:uid="{00000000-0005-0000-0000-00005C040000}"/>
    <cellStyle name="Accent5 144" xfId="3923" xr:uid="{00000000-0005-0000-0000-00005D040000}"/>
    <cellStyle name="Accent5 145" xfId="3924" xr:uid="{00000000-0005-0000-0000-00005E040000}"/>
    <cellStyle name="Accent5 146" xfId="3925" xr:uid="{00000000-0005-0000-0000-00005F040000}"/>
    <cellStyle name="Accent5 147" xfId="3926" xr:uid="{00000000-0005-0000-0000-000060040000}"/>
    <cellStyle name="Accent5 148" xfId="3927" xr:uid="{00000000-0005-0000-0000-000061040000}"/>
    <cellStyle name="Accent5 149" xfId="3928" xr:uid="{00000000-0005-0000-0000-000062040000}"/>
    <cellStyle name="Accent5 15" xfId="3929" xr:uid="{00000000-0005-0000-0000-000063040000}"/>
    <cellStyle name="Accent5 150" xfId="3930" xr:uid="{00000000-0005-0000-0000-000064040000}"/>
    <cellStyle name="Accent5 151" xfId="3931" xr:uid="{00000000-0005-0000-0000-000065040000}"/>
    <cellStyle name="Accent5 152" xfId="3932" xr:uid="{00000000-0005-0000-0000-000066040000}"/>
    <cellStyle name="Accent5 153" xfId="3933" xr:uid="{00000000-0005-0000-0000-000067040000}"/>
    <cellStyle name="Accent5 154" xfId="3934" xr:uid="{00000000-0005-0000-0000-000068040000}"/>
    <cellStyle name="Accent5 155" xfId="3935" xr:uid="{00000000-0005-0000-0000-000069040000}"/>
    <cellStyle name="Accent5 156" xfId="3936" xr:uid="{00000000-0005-0000-0000-00006A040000}"/>
    <cellStyle name="Accent5 157" xfId="3937" xr:uid="{00000000-0005-0000-0000-00006B040000}"/>
    <cellStyle name="Accent5 158" xfId="3938" xr:uid="{00000000-0005-0000-0000-00006C040000}"/>
    <cellStyle name="Accent5 159" xfId="3939" xr:uid="{00000000-0005-0000-0000-00006D040000}"/>
    <cellStyle name="Accent5 16" xfId="3940" xr:uid="{00000000-0005-0000-0000-00006E040000}"/>
    <cellStyle name="Accent5 160" xfId="3941" xr:uid="{00000000-0005-0000-0000-00006F040000}"/>
    <cellStyle name="Accent5 17" xfId="3942" xr:uid="{00000000-0005-0000-0000-000070040000}"/>
    <cellStyle name="Accent5 18" xfId="3943" xr:uid="{00000000-0005-0000-0000-000071040000}"/>
    <cellStyle name="Accent5 19" xfId="3944" xr:uid="{00000000-0005-0000-0000-000072040000}"/>
    <cellStyle name="Accent5 2" xfId="96" xr:uid="{00000000-0005-0000-0000-000073040000}"/>
    <cellStyle name="Accent5 2 2" xfId="3945" xr:uid="{00000000-0005-0000-0000-000074040000}"/>
    <cellStyle name="Accent5 2 3" xfId="3946" xr:uid="{00000000-0005-0000-0000-000075040000}"/>
    <cellStyle name="Accent5 20" xfId="3947" xr:uid="{00000000-0005-0000-0000-000076040000}"/>
    <cellStyle name="Accent5 21" xfId="3948" xr:uid="{00000000-0005-0000-0000-000077040000}"/>
    <cellStyle name="Accent5 22" xfId="3949" xr:uid="{00000000-0005-0000-0000-000078040000}"/>
    <cellStyle name="Accent5 23" xfId="3950" xr:uid="{00000000-0005-0000-0000-000079040000}"/>
    <cellStyle name="Accent5 24" xfId="3951" xr:uid="{00000000-0005-0000-0000-00007A040000}"/>
    <cellStyle name="Accent5 25" xfId="3952" xr:uid="{00000000-0005-0000-0000-00007B040000}"/>
    <cellStyle name="Accent5 26" xfId="3953" xr:uid="{00000000-0005-0000-0000-00007C040000}"/>
    <cellStyle name="Accent5 27" xfId="3954" xr:uid="{00000000-0005-0000-0000-00007D040000}"/>
    <cellStyle name="Accent5 28" xfId="3955" xr:uid="{00000000-0005-0000-0000-00007E040000}"/>
    <cellStyle name="Accent5 29" xfId="3956" xr:uid="{00000000-0005-0000-0000-00007F040000}"/>
    <cellStyle name="Accent5 3" xfId="3957" xr:uid="{00000000-0005-0000-0000-000080040000}"/>
    <cellStyle name="Accent5 3 2" xfId="3958" xr:uid="{00000000-0005-0000-0000-000081040000}"/>
    <cellStyle name="Accent5 3 3" xfId="3959" xr:uid="{00000000-0005-0000-0000-000082040000}"/>
    <cellStyle name="Accent5 3 4" xfId="3960" xr:uid="{00000000-0005-0000-0000-000083040000}"/>
    <cellStyle name="Accent5 30" xfId="3961" xr:uid="{00000000-0005-0000-0000-000084040000}"/>
    <cellStyle name="Accent5 31" xfId="3962" xr:uid="{00000000-0005-0000-0000-000085040000}"/>
    <cellStyle name="Accent5 32" xfId="3963" xr:uid="{00000000-0005-0000-0000-000086040000}"/>
    <cellStyle name="Accent5 33" xfId="3964" xr:uid="{00000000-0005-0000-0000-000087040000}"/>
    <cellStyle name="Accent5 33 2" xfId="3965" xr:uid="{00000000-0005-0000-0000-000088040000}"/>
    <cellStyle name="Accent5 33 3" xfId="3966" xr:uid="{00000000-0005-0000-0000-000089040000}"/>
    <cellStyle name="Accent5 33 3 2" xfId="3967" xr:uid="{00000000-0005-0000-0000-00008A040000}"/>
    <cellStyle name="Accent5 33 3 3" xfId="3968" xr:uid="{00000000-0005-0000-0000-00008B040000}"/>
    <cellStyle name="Accent5 33 3 4" xfId="3969" xr:uid="{00000000-0005-0000-0000-00008C040000}"/>
    <cellStyle name="Accent5 33 3 5" xfId="3970" xr:uid="{00000000-0005-0000-0000-00008D040000}"/>
    <cellStyle name="Accent5 33 3 6" xfId="3971" xr:uid="{00000000-0005-0000-0000-00008E040000}"/>
    <cellStyle name="Accent5 33 4" xfId="3972" xr:uid="{00000000-0005-0000-0000-00008F040000}"/>
    <cellStyle name="Accent5 34" xfId="3973" xr:uid="{00000000-0005-0000-0000-000090040000}"/>
    <cellStyle name="Accent5 35" xfId="3974" xr:uid="{00000000-0005-0000-0000-000091040000}"/>
    <cellStyle name="Accent5 36" xfId="3975" xr:uid="{00000000-0005-0000-0000-000092040000}"/>
    <cellStyle name="Accent5 37" xfId="3976" xr:uid="{00000000-0005-0000-0000-000093040000}"/>
    <cellStyle name="Accent5 38" xfId="3977" xr:uid="{00000000-0005-0000-0000-000094040000}"/>
    <cellStyle name="Accent5 39" xfId="3978" xr:uid="{00000000-0005-0000-0000-000095040000}"/>
    <cellStyle name="Accent5 4" xfId="3979" xr:uid="{00000000-0005-0000-0000-000096040000}"/>
    <cellStyle name="Accent5 4 2" xfId="3980" xr:uid="{00000000-0005-0000-0000-000097040000}"/>
    <cellStyle name="Accent5 40" xfId="3981" xr:uid="{00000000-0005-0000-0000-000098040000}"/>
    <cellStyle name="Accent5 41" xfId="3982" xr:uid="{00000000-0005-0000-0000-000099040000}"/>
    <cellStyle name="Accent5 42" xfId="3983" xr:uid="{00000000-0005-0000-0000-00009A040000}"/>
    <cellStyle name="Accent5 43" xfId="3984" xr:uid="{00000000-0005-0000-0000-00009B040000}"/>
    <cellStyle name="Accent5 44" xfId="3985" xr:uid="{00000000-0005-0000-0000-00009C040000}"/>
    <cellStyle name="Accent5 45" xfId="3986" xr:uid="{00000000-0005-0000-0000-00009D040000}"/>
    <cellStyle name="Accent5 46" xfId="3987" xr:uid="{00000000-0005-0000-0000-00009E040000}"/>
    <cellStyle name="Accent5 47" xfId="3988" xr:uid="{00000000-0005-0000-0000-00009F040000}"/>
    <cellStyle name="Accent5 48" xfId="3989" xr:uid="{00000000-0005-0000-0000-0000A0040000}"/>
    <cellStyle name="Accent5 49" xfId="3990" xr:uid="{00000000-0005-0000-0000-0000A1040000}"/>
    <cellStyle name="Accent5 5" xfId="3991" xr:uid="{00000000-0005-0000-0000-0000A2040000}"/>
    <cellStyle name="Accent5 5 2" xfId="3992" xr:uid="{00000000-0005-0000-0000-0000A3040000}"/>
    <cellStyle name="Accent5 50" xfId="3993" xr:uid="{00000000-0005-0000-0000-0000A4040000}"/>
    <cellStyle name="Accent5 51" xfId="3994" xr:uid="{00000000-0005-0000-0000-0000A5040000}"/>
    <cellStyle name="Accent5 52" xfId="3995" xr:uid="{00000000-0005-0000-0000-0000A6040000}"/>
    <cellStyle name="Accent5 53" xfId="3996" xr:uid="{00000000-0005-0000-0000-0000A7040000}"/>
    <cellStyle name="Accent5 54" xfId="3997" xr:uid="{00000000-0005-0000-0000-0000A8040000}"/>
    <cellStyle name="Accent5 55" xfId="3998" xr:uid="{00000000-0005-0000-0000-0000A9040000}"/>
    <cellStyle name="Accent5 56" xfId="3999" xr:uid="{00000000-0005-0000-0000-0000AA040000}"/>
    <cellStyle name="Accent5 57" xfId="4000" xr:uid="{00000000-0005-0000-0000-0000AB040000}"/>
    <cellStyle name="Accent5 58" xfId="4001" xr:uid="{00000000-0005-0000-0000-0000AC040000}"/>
    <cellStyle name="Accent5 59" xfId="4002" xr:uid="{00000000-0005-0000-0000-0000AD040000}"/>
    <cellStyle name="Accent5 6" xfId="4003" xr:uid="{00000000-0005-0000-0000-0000AE040000}"/>
    <cellStyle name="Accent5 6 2" xfId="4004" xr:uid="{00000000-0005-0000-0000-0000AF040000}"/>
    <cellStyle name="Accent5 60" xfId="4005" xr:uid="{00000000-0005-0000-0000-0000B0040000}"/>
    <cellStyle name="Accent5 61" xfId="4006" xr:uid="{00000000-0005-0000-0000-0000B1040000}"/>
    <cellStyle name="Accent5 62" xfId="4007" xr:uid="{00000000-0005-0000-0000-0000B2040000}"/>
    <cellStyle name="Accent5 63" xfId="4008" xr:uid="{00000000-0005-0000-0000-0000B3040000}"/>
    <cellStyle name="Accent5 64" xfId="4009" xr:uid="{00000000-0005-0000-0000-0000B4040000}"/>
    <cellStyle name="Accent5 65" xfId="4010" xr:uid="{00000000-0005-0000-0000-0000B5040000}"/>
    <cellStyle name="Accent5 66" xfId="4011" xr:uid="{00000000-0005-0000-0000-0000B6040000}"/>
    <cellStyle name="Accent5 67" xfId="4012" xr:uid="{00000000-0005-0000-0000-0000B7040000}"/>
    <cellStyle name="Accent5 68" xfId="4013" xr:uid="{00000000-0005-0000-0000-0000B8040000}"/>
    <cellStyle name="Accent5 69" xfId="4014" xr:uid="{00000000-0005-0000-0000-0000B9040000}"/>
    <cellStyle name="Accent5 7" xfId="4015" xr:uid="{00000000-0005-0000-0000-0000BA040000}"/>
    <cellStyle name="Accent5 70" xfId="4016" xr:uid="{00000000-0005-0000-0000-0000BB040000}"/>
    <cellStyle name="Accent5 71" xfId="4017" xr:uid="{00000000-0005-0000-0000-0000BC040000}"/>
    <cellStyle name="Accent5 72" xfId="4018" xr:uid="{00000000-0005-0000-0000-0000BD040000}"/>
    <cellStyle name="Accent5 73" xfId="4019" xr:uid="{00000000-0005-0000-0000-0000BE040000}"/>
    <cellStyle name="Accent5 74" xfId="4020" xr:uid="{00000000-0005-0000-0000-0000BF040000}"/>
    <cellStyle name="Accent5 75" xfId="4021" xr:uid="{00000000-0005-0000-0000-0000C0040000}"/>
    <cellStyle name="Accent5 76" xfId="4022" xr:uid="{00000000-0005-0000-0000-0000C1040000}"/>
    <cellStyle name="Accent5 77" xfId="4023" xr:uid="{00000000-0005-0000-0000-0000C2040000}"/>
    <cellStyle name="Accent5 78" xfId="4024" xr:uid="{00000000-0005-0000-0000-0000C3040000}"/>
    <cellStyle name="Accent5 79" xfId="4025" xr:uid="{00000000-0005-0000-0000-0000C4040000}"/>
    <cellStyle name="Accent5 8" xfId="4026" xr:uid="{00000000-0005-0000-0000-0000C5040000}"/>
    <cellStyle name="Accent5 80" xfId="4027" xr:uid="{00000000-0005-0000-0000-0000C6040000}"/>
    <cellStyle name="Accent5 81" xfId="4028" xr:uid="{00000000-0005-0000-0000-0000C7040000}"/>
    <cellStyle name="Accent5 82" xfId="4029" xr:uid="{00000000-0005-0000-0000-0000C8040000}"/>
    <cellStyle name="Accent5 83" xfId="4030" xr:uid="{00000000-0005-0000-0000-0000C9040000}"/>
    <cellStyle name="Accent5 84" xfId="4031" xr:uid="{00000000-0005-0000-0000-0000CA040000}"/>
    <cellStyle name="Accent5 85" xfId="4032" xr:uid="{00000000-0005-0000-0000-0000CB040000}"/>
    <cellStyle name="Accent5 86" xfId="4033" xr:uid="{00000000-0005-0000-0000-0000CC040000}"/>
    <cellStyle name="Accent5 87" xfId="4034" xr:uid="{00000000-0005-0000-0000-0000CD040000}"/>
    <cellStyle name="Accent5 88" xfId="4035" xr:uid="{00000000-0005-0000-0000-0000CE040000}"/>
    <cellStyle name="Accent5 89" xfId="4036" xr:uid="{00000000-0005-0000-0000-0000CF040000}"/>
    <cellStyle name="Accent5 9" xfId="4037" xr:uid="{00000000-0005-0000-0000-0000D0040000}"/>
    <cellStyle name="Accent5 90" xfId="4038" xr:uid="{00000000-0005-0000-0000-0000D1040000}"/>
    <cellStyle name="Accent5 91" xfId="4039" xr:uid="{00000000-0005-0000-0000-0000D2040000}"/>
    <cellStyle name="Accent5 92" xfId="4040" xr:uid="{00000000-0005-0000-0000-0000D3040000}"/>
    <cellStyle name="Accent5 93" xfId="4041" xr:uid="{00000000-0005-0000-0000-0000D4040000}"/>
    <cellStyle name="Accent5 94" xfId="4042" xr:uid="{00000000-0005-0000-0000-0000D5040000}"/>
    <cellStyle name="Accent5 95" xfId="4043" xr:uid="{00000000-0005-0000-0000-0000D6040000}"/>
    <cellStyle name="Accent5 96" xfId="4044" xr:uid="{00000000-0005-0000-0000-0000D7040000}"/>
    <cellStyle name="Accent5 97" xfId="4045" xr:uid="{00000000-0005-0000-0000-0000D8040000}"/>
    <cellStyle name="Accent5 98" xfId="4046" xr:uid="{00000000-0005-0000-0000-0000D9040000}"/>
    <cellStyle name="Accent5 99" xfId="4047" xr:uid="{00000000-0005-0000-0000-0000DA040000}"/>
    <cellStyle name="Accent6 - 20%" xfId="4048" xr:uid="{00000000-0005-0000-0000-0000DB040000}"/>
    <cellStyle name="Accent6 - 40%" xfId="4049" xr:uid="{00000000-0005-0000-0000-0000DC040000}"/>
    <cellStyle name="Accent6 - 60%" xfId="4050" xr:uid="{00000000-0005-0000-0000-0000DD040000}"/>
    <cellStyle name="Accent6 10" xfId="4051" xr:uid="{00000000-0005-0000-0000-0000DE040000}"/>
    <cellStyle name="Accent6 100" xfId="4052" xr:uid="{00000000-0005-0000-0000-0000DF040000}"/>
    <cellStyle name="Accent6 101" xfId="4053" xr:uid="{00000000-0005-0000-0000-0000E0040000}"/>
    <cellStyle name="Accent6 102" xfId="4054" xr:uid="{00000000-0005-0000-0000-0000E1040000}"/>
    <cellStyle name="Accent6 103" xfId="4055" xr:uid="{00000000-0005-0000-0000-0000E2040000}"/>
    <cellStyle name="Accent6 104" xfId="4056" xr:uid="{00000000-0005-0000-0000-0000E3040000}"/>
    <cellStyle name="Accent6 105" xfId="4057" xr:uid="{00000000-0005-0000-0000-0000E4040000}"/>
    <cellStyle name="Accent6 106" xfId="4058" xr:uid="{00000000-0005-0000-0000-0000E5040000}"/>
    <cellStyle name="Accent6 107" xfId="4059" xr:uid="{00000000-0005-0000-0000-0000E6040000}"/>
    <cellStyle name="Accent6 108" xfId="4060" xr:uid="{00000000-0005-0000-0000-0000E7040000}"/>
    <cellStyle name="Accent6 109" xfId="4061" xr:uid="{00000000-0005-0000-0000-0000E8040000}"/>
    <cellStyle name="Accent6 11" xfId="4062" xr:uid="{00000000-0005-0000-0000-0000E9040000}"/>
    <cellStyle name="Accent6 110" xfId="4063" xr:uid="{00000000-0005-0000-0000-0000EA040000}"/>
    <cellStyle name="Accent6 111" xfId="4064" xr:uid="{00000000-0005-0000-0000-0000EB040000}"/>
    <cellStyle name="Accent6 112" xfId="4065" xr:uid="{00000000-0005-0000-0000-0000EC040000}"/>
    <cellStyle name="Accent6 113" xfId="4066" xr:uid="{00000000-0005-0000-0000-0000ED040000}"/>
    <cellStyle name="Accent6 114" xfId="4067" xr:uid="{00000000-0005-0000-0000-0000EE040000}"/>
    <cellStyle name="Accent6 115" xfId="4068" xr:uid="{00000000-0005-0000-0000-0000EF040000}"/>
    <cellStyle name="Accent6 116" xfId="4069" xr:uid="{00000000-0005-0000-0000-0000F0040000}"/>
    <cellStyle name="Accent6 117" xfId="4070" xr:uid="{00000000-0005-0000-0000-0000F1040000}"/>
    <cellStyle name="Accent6 118" xfId="4071" xr:uid="{00000000-0005-0000-0000-0000F2040000}"/>
    <cellStyle name="Accent6 119" xfId="4072" xr:uid="{00000000-0005-0000-0000-0000F3040000}"/>
    <cellStyle name="Accent6 12" xfId="4073" xr:uid="{00000000-0005-0000-0000-0000F4040000}"/>
    <cellStyle name="Accent6 120" xfId="4074" xr:uid="{00000000-0005-0000-0000-0000F5040000}"/>
    <cellStyle name="Accent6 121" xfId="4075" xr:uid="{00000000-0005-0000-0000-0000F6040000}"/>
    <cellStyle name="Accent6 122" xfId="4076" xr:uid="{00000000-0005-0000-0000-0000F7040000}"/>
    <cellStyle name="Accent6 123" xfId="4077" xr:uid="{00000000-0005-0000-0000-0000F8040000}"/>
    <cellStyle name="Accent6 124" xfId="4078" xr:uid="{00000000-0005-0000-0000-0000F9040000}"/>
    <cellStyle name="Accent6 125" xfId="4079" xr:uid="{00000000-0005-0000-0000-0000FA040000}"/>
    <cellStyle name="Accent6 126" xfId="4080" xr:uid="{00000000-0005-0000-0000-0000FB040000}"/>
    <cellStyle name="Accent6 127" xfId="4081" xr:uid="{00000000-0005-0000-0000-0000FC040000}"/>
    <cellStyle name="Accent6 128" xfId="4082" xr:uid="{00000000-0005-0000-0000-0000FD040000}"/>
    <cellStyle name="Accent6 129" xfId="4083" xr:uid="{00000000-0005-0000-0000-0000FE040000}"/>
    <cellStyle name="Accent6 13" xfId="4084" xr:uid="{00000000-0005-0000-0000-0000FF040000}"/>
    <cellStyle name="Accent6 130" xfId="4085" xr:uid="{00000000-0005-0000-0000-000000050000}"/>
    <cellStyle name="Accent6 131" xfId="4086" xr:uid="{00000000-0005-0000-0000-000001050000}"/>
    <cellStyle name="Accent6 132" xfId="4087" xr:uid="{00000000-0005-0000-0000-000002050000}"/>
    <cellStyle name="Accent6 133" xfId="4088" xr:uid="{00000000-0005-0000-0000-000003050000}"/>
    <cellStyle name="Accent6 134" xfId="4089" xr:uid="{00000000-0005-0000-0000-000004050000}"/>
    <cellStyle name="Accent6 135" xfId="4090" xr:uid="{00000000-0005-0000-0000-000005050000}"/>
    <cellStyle name="Accent6 136" xfId="4091" xr:uid="{00000000-0005-0000-0000-000006050000}"/>
    <cellStyle name="Accent6 137" xfId="4092" xr:uid="{00000000-0005-0000-0000-000007050000}"/>
    <cellStyle name="Accent6 138" xfId="4093" xr:uid="{00000000-0005-0000-0000-000008050000}"/>
    <cellStyle name="Accent6 139" xfId="4094" xr:uid="{00000000-0005-0000-0000-000009050000}"/>
    <cellStyle name="Accent6 14" xfId="4095" xr:uid="{00000000-0005-0000-0000-00000A050000}"/>
    <cellStyle name="Accent6 140" xfId="4096" xr:uid="{00000000-0005-0000-0000-00000B050000}"/>
    <cellStyle name="Accent6 141" xfId="4097" xr:uid="{00000000-0005-0000-0000-00000C050000}"/>
    <cellStyle name="Accent6 142" xfId="4098" xr:uid="{00000000-0005-0000-0000-00000D050000}"/>
    <cellStyle name="Accent6 143" xfId="4099" xr:uid="{00000000-0005-0000-0000-00000E050000}"/>
    <cellStyle name="Accent6 144" xfId="4100" xr:uid="{00000000-0005-0000-0000-00000F050000}"/>
    <cellStyle name="Accent6 145" xfId="4101" xr:uid="{00000000-0005-0000-0000-000010050000}"/>
    <cellStyle name="Accent6 146" xfId="4102" xr:uid="{00000000-0005-0000-0000-000011050000}"/>
    <cellStyle name="Accent6 147" xfId="4103" xr:uid="{00000000-0005-0000-0000-000012050000}"/>
    <cellStyle name="Accent6 148" xfId="4104" xr:uid="{00000000-0005-0000-0000-000013050000}"/>
    <cellStyle name="Accent6 149" xfId="4105" xr:uid="{00000000-0005-0000-0000-000014050000}"/>
    <cellStyle name="Accent6 15" xfId="4106" xr:uid="{00000000-0005-0000-0000-000015050000}"/>
    <cellStyle name="Accent6 150" xfId="4107" xr:uid="{00000000-0005-0000-0000-000016050000}"/>
    <cellStyle name="Accent6 151" xfId="4108" xr:uid="{00000000-0005-0000-0000-000017050000}"/>
    <cellStyle name="Accent6 152" xfId="4109" xr:uid="{00000000-0005-0000-0000-000018050000}"/>
    <cellStyle name="Accent6 153" xfId="4110" xr:uid="{00000000-0005-0000-0000-000019050000}"/>
    <cellStyle name="Accent6 154" xfId="4111" xr:uid="{00000000-0005-0000-0000-00001A050000}"/>
    <cellStyle name="Accent6 155" xfId="4112" xr:uid="{00000000-0005-0000-0000-00001B050000}"/>
    <cellStyle name="Accent6 156" xfId="4113" xr:uid="{00000000-0005-0000-0000-00001C050000}"/>
    <cellStyle name="Accent6 157" xfId="4114" xr:uid="{00000000-0005-0000-0000-00001D050000}"/>
    <cellStyle name="Accent6 158" xfId="4115" xr:uid="{00000000-0005-0000-0000-00001E050000}"/>
    <cellStyle name="Accent6 159" xfId="4116" xr:uid="{00000000-0005-0000-0000-00001F050000}"/>
    <cellStyle name="Accent6 16" xfId="4117" xr:uid="{00000000-0005-0000-0000-000020050000}"/>
    <cellStyle name="Accent6 160" xfId="4118" xr:uid="{00000000-0005-0000-0000-000021050000}"/>
    <cellStyle name="Accent6 17" xfId="4119" xr:uid="{00000000-0005-0000-0000-000022050000}"/>
    <cellStyle name="Accent6 18" xfId="4120" xr:uid="{00000000-0005-0000-0000-000023050000}"/>
    <cellStyle name="Accent6 19" xfId="4121" xr:uid="{00000000-0005-0000-0000-000024050000}"/>
    <cellStyle name="Accent6 2" xfId="97" xr:uid="{00000000-0005-0000-0000-000025050000}"/>
    <cellStyle name="Accent6 2 2" xfId="4122" xr:uid="{00000000-0005-0000-0000-000026050000}"/>
    <cellStyle name="Accent6 2 3" xfId="4123" xr:uid="{00000000-0005-0000-0000-000027050000}"/>
    <cellStyle name="Accent6 20" xfId="4124" xr:uid="{00000000-0005-0000-0000-000028050000}"/>
    <cellStyle name="Accent6 21" xfId="4125" xr:uid="{00000000-0005-0000-0000-000029050000}"/>
    <cellStyle name="Accent6 22" xfId="4126" xr:uid="{00000000-0005-0000-0000-00002A050000}"/>
    <cellStyle name="Accent6 23" xfId="4127" xr:uid="{00000000-0005-0000-0000-00002B050000}"/>
    <cellStyle name="Accent6 24" xfId="4128" xr:uid="{00000000-0005-0000-0000-00002C050000}"/>
    <cellStyle name="Accent6 25" xfId="4129" xr:uid="{00000000-0005-0000-0000-00002D050000}"/>
    <cellStyle name="Accent6 26" xfId="4130" xr:uid="{00000000-0005-0000-0000-00002E050000}"/>
    <cellStyle name="Accent6 27" xfId="4131" xr:uid="{00000000-0005-0000-0000-00002F050000}"/>
    <cellStyle name="Accent6 28" xfId="4132" xr:uid="{00000000-0005-0000-0000-000030050000}"/>
    <cellStyle name="Accent6 29" xfId="4133" xr:uid="{00000000-0005-0000-0000-000031050000}"/>
    <cellStyle name="Accent6 3" xfId="4134" xr:uid="{00000000-0005-0000-0000-000032050000}"/>
    <cellStyle name="Accent6 3 2" xfId="4135" xr:uid="{00000000-0005-0000-0000-000033050000}"/>
    <cellStyle name="Accent6 3 3" xfId="4136" xr:uid="{00000000-0005-0000-0000-000034050000}"/>
    <cellStyle name="Accent6 3 4" xfId="4137" xr:uid="{00000000-0005-0000-0000-000035050000}"/>
    <cellStyle name="Accent6 30" xfId="4138" xr:uid="{00000000-0005-0000-0000-000036050000}"/>
    <cellStyle name="Accent6 31" xfId="4139" xr:uid="{00000000-0005-0000-0000-000037050000}"/>
    <cellStyle name="Accent6 32" xfId="4140" xr:uid="{00000000-0005-0000-0000-000038050000}"/>
    <cellStyle name="Accent6 33" xfId="4141" xr:uid="{00000000-0005-0000-0000-000039050000}"/>
    <cellStyle name="Accent6 33 2" xfId="4142" xr:uid="{00000000-0005-0000-0000-00003A050000}"/>
    <cellStyle name="Accent6 33 3" xfId="4143" xr:uid="{00000000-0005-0000-0000-00003B050000}"/>
    <cellStyle name="Accent6 33 4" xfId="4144" xr:uid="{00000000-0005-0000-0000-00003C050000}"/>
    <cellStyle name="Accent6 34" xfId="4145" xr:uid="{00000000-0005-0000-0000-00003D050000}"/>
    <cellStyle name="Accent6 35" xfId="4146" xr:uid="{00000000-0005-0000-0000-00003E050000}"/>
    <cellStyle name="Accent6 36" xfId="4147" xr:uid="{00000000-0005-0000-0000-00003F050000}"/>
    <cellStyle name="Accent6 37" xfId="4148" xr:uid="{00000000-0005-0000-0000-000040050000}"/>
    <cellStyle name="Accent6 38" xfId="4149" xr:uid="{00000000-0005-0000-0000-000041050000}"/>
    <cellStyle name="Accent6 39" xfId="4150" xr:uid="{00000000-0005-0000-0000-000042050000}"/>
    <cellStyle name="Accent6 4" xfId="4151" xr:uid="{00000000-0005-0000-0000-000043050000}"/>
    <cellStyle name="Accent6 4 2" xfId="4152" xr:uid="{00000000-0005-0000-0000-000044050000}"/>
    <cellStyle name="Accent6 40" xfId="4153" xr:uid="{00000000-0005-0000-0000-000045050000}"/>
    <cellStyle name="Accent6 41" xfId="4154" xr:uid="{00000000-0005-0000-0000-000046050000}"/>
    <cellStyle name="Accent6 42" xfId="4155" xr:uid="{00000000-0005-0000-0000-000047050000}"/>
    <cellStyle name="Accent6 43" xfId="4156" xr:uid="{00000000-0005-0000-0000-000048050000}"/>
    <cellStyle name="Accent6 44" xfId="4157" xr:uid="{00000000-0005-0000-0000-000049050000}"/>
    <cellStyle name="Accent6 45" xfId="4158" xr:uid="{00000000-0005-0000-0000-00004A050000}"/>
    <cellStyle name="Accent6 46" xfId="4159" xr:uid="{00000000-0005-0000-0000-00004B050000}"/>
    <cellStyle name="Accent6 47" xfId="4160" xr:uid="{00000000-0005-0000-0000-00004C050000}"/>
    <cellStyle name="Accent6 48" xfId="4161" xr:uid="{00000000-0005-0000-0000-00004D050000}"/>
    <cellStyle name="Accent6 49" xfId="4162" xr:uid="{00000000-0005-0000-0000-00004E050000}"/>
    <cellStyle name="Accent6 5" xfId="4163" xr:uid="{00000000-0005-0000-0000-00004F050000}"/>
    <cellStyle name="Accent6 5 2" xfId="4164" xr:uid="{00000000-0005-0000-0000-000050050000}"/>
    <cellStyle name="Accent6 50" xfId="4165" xr:uid="{00000000-0005-0000-0000-000051050000}"/>
    <cellStyle name="Accent6 51" xfId="4166" xr:uid="{00000000-0005-0000-0000-000052050000}"/>
    <cellStyle name="Accent6 52" xfId="4167" xr:uid="{00000000-0005-0000-0000-000053050000}"/>
    <cellStyle name="Accent6 53" xfId="4168" xr:uid="{00000000-0005-0000-0000-000054050000}"/>
    <cellStyle name="Accent6 54" xfId="4169" xr:uid="{00000000-0005-0000-0000-000055050000}"/>
    <cellStyle name="Accent6 55" xfId="4170" xr:uid="{00000000-0005-0000-0000-000056050000}"/>
    <cellStyle name="Accent6 56" xfId="4171" xr:uid="{00000000-0005-0000-0000-000057050000}"/>
    <cellStyle name="Accent6 57" xfId="4172" xr:uid="{00000000-0005-0000-0000-000058050000}"/>
    <cellStyle name="Accent6 58" xfId="4173" xr:uid="{00000000-0005-0000-0000-000059050000}"/>
    <cellStyle name="Accent6 59" xfId="4174" xr:uid="{00000000-0005-0000-0000-00005A050000}"/>
    <cellStyle name="Accent6 6" xfId="4175" xr:uid="{00000000-0005-0000-0000-00005B050000}"/>
    <cellStyle name="Accent6 6 2" xfId="4176" xr:uid="{00000000-0005-0000-0000-00005C050000}"/>
    <cellStyle name="Accent6 60" xfId="4177" xr:uid="{00000000-0005-0000-0000-00005D050000}"/>
    <cellStyle name="Accent6 61" xfId="4178" xr:uid="{00000000-0005-0000-0000-00005E050000}"/>
    <cellStyle name="Accent6 62" xfId="4179" xr:uid="{00000000-0005-0000-0000-00005F050000}"/>
    <cellStyle name="Accent6 63" xfId="4180" xr:uid="{00000000-0005-0000-0000-000060050000}"/>
    <cellStyle name="Accent6 64" xfId="4181" xr:uid="{00000000-0005-0000-0000-000061050000}"/>
    <cellStyle name="Accent6 65" xfId="4182" xr:uid="{00000000-0005-0000-0000-000062050000}"/>
    <cellStyle name="Accent6 66" xfId="4183" xr:uid="{00000000-0005-0000-0000-000063050000}"/>
    <cellStyle name="Accent6 67" xfId="4184" xr:uid="{00000000-0005-0000-0000-000064050000}"/>
    <cellStyle name="Accent6 68" xfId="4185" xr:uid="{00000000-0005-0000-0000-000065050000}"/>
    <cellStyle name="Accent6 69" xfId="4186" xr:uid="{00000000-0005-0000-0000-000066050000}"/>
    <cellStyle name="Accent6 7" xfId="4187" xr:uid="{00000000-0005-0000-0000-000067050000}"/>
    <cellStyle name="Accent6 70" xfId="4188" xr:uid="{00000000-0005-0000-0000-000068050000}"/>
    <cellStyle name="Accent6 71" xfId="4189" xr:uid="{00000000-0005-0000-0000-000069050000}"/>
    <cellStyle name="Accent6 72" xfId="4190" xr:uid="{00000000-0005-0000-0000-00006A050000}"/>
    <cellStyle name="Accent6 73" xfId="4191" xr:uid="{00000000-0005-0000-0000-00006B050000}"/>
    <cellStyle name="Accent6 74" xfId="4192" xr:uid="{00000000-0005-0000-0000-00006C050000}"/>
    <cellStyle name="Accent6 75" xfId="4193" xr:uid="{00000000-0005-0000-0000-00006D050000}"/>
    <cellStyle name="Accent6 76" xfId="4194" xr:uid="{00000000-0005-0000-0000-00006E050000}"/>
    <cellStyle name="Accent6 77" xfId="4195" xr:uid="{00000000-0005-0000-0000-00006F050000}"/>
    <cellStyle name="Accent6 78" xfId="4196" xr:uid="{00000000-0005-0000-0000-000070050000}"/>
    <cellStyle name="Accent6 79" xfId="4197" xr:uid="{00000000-0005-0000-0000-000071050000}"/>
    <cellStyle name="Accent6 8" xfId="4198" xr:uid="{00000000-0005-0000-0000-000072050000}"/>
    <cellStyle name="Accent6 80" xfId="4199" xr:uid="{00000000-0005-0000-0000-000073050000}"/>
    <cellStyle name="Accent6 81" xfId="4200" xr:uid="{00000000-0005-0000-0000-000074050000}"/>
    <cellStyle name="Accent6 82" xfId="4201" xr:uid="{00000000-0005-0000-0000-000075050000}"/>
    <cellStyle name="Accent6 83" xfId="4202" xr:uid="{00000000-0005-0000-0000-000076050000}"/>
    <cellStyle name="Accent6 84" xfId="4203" xr:uid="{00000000-0005-0000-0000-000077050000}"/>
    <cellStyle name="Accent6 85" xfId="4204" xr:uid="{00000000-0005-0000-0000-000078050000}"/>
    <cellStyle name="Accent6 86" xfId="4205" xr:uid="{00000000-0005-0000-0000-000079050000}"/>
    <cellStyle name="Accent6 87" xfId="4206" xr:uid="{00000000-0005-0000-0000-00007A050000}"/>
    <cellStyle name="Accent6 88" xfId="4207" xr:uid="{00000000-0005-0000-0000-00007B050000}"/>
    <cellStyle name="Accent6 89" xfId="4208" xr:uid="{00000000-0005-0000-0000-00007C050000}"/>
    <cellStyle name="Accent6 9" xfId="4209" xr:uid="{00000000-0005-0000-0000-00007D050000}"/>
    <cellStyle name="Accent6 90" xfId="4210" xr:uid="{00000000-0005-0000-0000-00007E050000}"/>
    <cellStyle name="Accent6 91" xfId="4211" xr:uid="{00000000-0005-0000-0000-00007F050000}"/>
    <cellStyle name="Accent6 92" xfId="4212" xr:uid="{00000000-0005-0000-0000-000080050000}"/>
    <cellStyle name="Accent6 93" xfId="4213" xr:uid="{00000000-0005-0000-0000-000081050000}"/>
    <cellStyle name="Accent6 94" xfId="4214" xr:uid="{00000000-0005-0000-0000-000082050000}"/>
    <cellStyle name="Accent6 95" xfId="4215" xr:uid="{00000000-0005-0000-0000-000083050000}"/>
    <cellStyle name="Accent6 96" xfId="4216" xr:uid="{00000000-0005-0000-0000-000084050000}"/>
    <cellStyle name="Accent6 97" xfId="4217" xr:uid="{00000000-0005-0000-0000-000085050000}"/>
    <cellStyle name="Accent6 98" xfId="4218" xr:uid="{00000000-0005-0000-0000-000086050000}"/>
    <cellStyle name="Accent6 99" xfId="4219" xr:uid="{00000000-0005-0000-0000-000087050000}"/>
    <cellStyle name="AFE" xfId="4220" xr:uid="{00000000-0005-0000-0000-000088050000}"/>
    <cellStyle name="Att1" xfId="5" xr:uid="{00000000-0005-0000-0000-000089050000}"/>
    <cellStyle name="Att1 2" xfId="98" xr:uid="{00000000-0005-0000-0000-00008A050000}"/>
    <cellStyle name="Att1 2 2" xfId="139" xr:uid="{00000000-0005-0000-0000-00008B050000}"/>
    <cellStyle name="Att1 3" xfId="99" xr:uid="{00000000-0005-0000-0000-00008C050000}"/>
    <cellStyle name="Att1 3 2" xfId="140" xr:uid="{00000000-0005-0000-0000-00008D050000}"/>
    <cellStyle name="Att1 3 3" xfId="141" xr:uid="{00000000-0005-0000-0000-00008E050000}"/>
    <cellStyle name="Att1 4" xfId="142" xr:uid="{00000000-0005-0000-0000-00008F050000}"/>
    <cellStyle name="Att1 4 2" xfId="143" xr:uid="{00000000-0005-0000-0000-000090050000}"/>
    <cellStyle name="Att1 4 3" xfId="144" xr:uid="{00000000-0005-0000-0000-000091050000}"/>
    <cellStyle name="Bad 10" xfId="4221" xr:uid="{00000000-0005-0000-0000-000092050000}"/>
    <cellStyle name="Bad 11" xfId="4222" xr:uid="{00000000-0005-0000-0000-000093050000}"/>
    <cellStyle name="Bad 2" xfId="100" xr:uid="{00000000-0005-0000-0000-000094050000}"/>
    <cellStyle name="Bad 2 2" xfId="4223" xr:uid="{00000000-0005-0000-0000-000095050000}"/>
    <cellStyle name="Bad 2 2 2" xfId="4224" xr:uid="{00000000-0005-0000-0000-000096050000}"/>
    <cellStyle name="Bad 2 3" xfId="4225" xr:uid="{00000000-0005-0000-0000-000097050000}"/>
    <cellStyle name="Bad 3" xfId="4226" xr:uid="{00000000-0005-0000-0000-000098050000}"/>
    <cellStyle name="Bad 3 2" xfId="4227" xr:uid="{00000000-0005-0000-0000-000099050000}"/>
    <cellStyle name="Bad 3 3" xfId="4228" xr:uid="{00000000-0005-0000-0000-00009A050000}"/>
    <cellStyle name="Bad 3 4" xfId="4229" xr:uid="{00000000-0005-0000-0000-00009B050000}"/>
    <cellStyle name="Bad 4" xfId="4230" xr:uid="{00000000-0005-0000-0000-00009C050000}"/>
    <cellStyle name="Bad 4 2" xfId="4231" xr:uid="{00000000-0005-0000-0000-00009D050000}"/>
    <cellStyle name="Bad 5" xfId="4232" xr:uid="{00000000-0005-0000-0000-00009E050000}"/>
    <cellStyle name="Bad 5 2" xfId="4233" xr:uid="{00000000-0005-0000-0000-00009F050000}"/>
    <cellStyle name="Bad 6" xfId="4234" xr:uid="{00000000-0005-0000-0000-0000A0050000}"/>
    <cellStyle name="Bad 6 2" xfId="4235" xr:uid="{00000000-0005-0000-0000-0000A1050000}"/>
    <cellStyle name="Bad 6 3" xfId="4236" xr:uid="{00000000-0005-0000-0000-0000A2050000}"/>
    <cellStyle name="Bad 6 3 2" xfId="4237" xr:uid="{00000000-0005-0000-0000-0000A3050000}"/>
    <cellStyle name="Bad 6 3 2 2" xfId="4238" xr:uid="{00000000-0005-0000-0000-0000A4050000}"/>
    <cellStyle name="Bad 6 3 2 3" xfId="4239" xr:uid="{00000000-0005-0000-0000-0000A5050000}"/>
    <cellStyle name="Bad 6 3 2 4" xfId="4240" xr:uid="{00000000-0005-0000-0000-0000A6050000}"/>
    <cellStyle name="Bad 6 3 3" xfId="4241" xr:uid="{00000000-0005-0000-0000-0000A7050000}"/>
    <cellStyle name="Bad 6 3 4" xfId="4242" xr:uid="{00000000-0005-0000-0000-0000A8050000}"/>
    <cellStyle name="Bad 6 3 4 2" xfId="4243" xr:uid="{00000000-0005-0000-0000-0000A9050000}"/>
    <cellStyle name="Bad 6 3 4 3" xfId="4244" xr:uid="{00000000-0005-0000-0000-0000AA050000}"/>
    <cellStyle name="Bad 6 3 5" xfId="4245" xr:uid="{00000000-0005-0000-0000-0000AB050000}"/>
    <cellStyle name="Bad 6 3 6" xfId="4246" xr:uid="{00000000-0005-0000-0000-0000AC050000}"/>
    <cellStyle name="Bad 6 3 7" xfId="4247" xr:uid="{00000000-0005-0000-0000-0000AD050000}"/>
    <cellStyle name="Bad 6 4" xfId="4248" xr:uid="{00000000-0005-0000-0000-0000AE050000}"/>
    <cellStyle name="Bad 6 5" xfId="4249" xr:uid="{00000000-0005-0000-0000-0000AF050000}"/>
    <cellStyle name="Bad 7" xfId="4250" xr:uid="{00000000-0005-0000-0000-0000B0050000}"/>
    <cellStyle name="Bad 8" xfId="4251" xr:uid="{00000000-0005-0000-0000-0000B1050000}"/>
    <cellStyle name="Bad 9" xfId="4252" xr:uid="{00000000-0005-0000-0000-0000B2050000}"/>
    <cellStyle name="BM CheckSum" xfId="12" xr:uid="{00000000-0005-0000-0000-0000B3050000}"/>
    <cellStyle name="BM Header Main" xfId="13" xr:uid="{00000000-0005-0000-0000-0000B4050000}"/>
    <cellStyle name="BM Header Secondary" xfId="14" xr:uid="{00000000-0005-0000-0000-0000B5050000}"/>
    <cellStyle name="BM Heading 1" xfId="15" xr:uid="{00000000-0005-0000-0000-0000B6050000}"/>
    <cellStyle name="BM Heading 2" xfId="16" xr:uid="{00000000-0005-0000-0000-0000B7050000}"/>
    <cellStyle name="BM Heading 3" xfId="2" xr:uid="{00000000-0005-0000-0000-0000B8050000}"/>
    <cellStyle name="BM Input" xfId="7" xr:uid="{00000000-0005-0000-0000-0000B9050000}"/>
    <cellStyle name="BM Input External Link" xfId="17" xr:uid="{00000000-0005-0000-0000-0000BA050000}"/>
    <cellStyle name="BM Input Modeller" xfId="18" xr:uid="{00000000-0005-0000-0000-0000BB050000}"/>
    <cellStyle name="BM Label" xfId="19" xr:uid="{00000000-0005-0000-0000-0000BC050000}"/>
    <cellStyle name="BM Modellers Input" xfId="20" xr:uid="{00000000-0005-0000-0000-0000BD050000}"/>
    <cellStyle name="BM UF" xfId="21" xr:uid="{00000000-0005-0000-0000-0000BE050000}"/>
    <cellStyle name="BMNumber" xfId="22" xr:uid="{00000000-0005-0000-0000-0000BF050000}"/>
    <cellStyle name="BMRangeName" xfId="23" xr:uid="{00000000-0005-0000-0000-0000C0050000}"/>
    <cellStyle name="bold_text" xfId="24" xr:uid="{00000000-0005-0000-0000-0000C1050000}"/>
    <cellStyle name="boldbluetxt_green" xfId="25" xr:uid="{00000000-0005-0000-0000-0000C2050000}"/>
    <cellStyle name="box" xfId="26" xr:uid="{00000000-0005-0000-0000-0000C3050000}"/>
    <cellStyle name="box 10" xfId="4253" xr:uid="{00000000-0005-0000-0000-0000C4050000}"/>
    <cellStyle name="box 10 2" xfId="4254" xr:uid="{00000000-0005-0000-0000-0000C5050000}"/>
    <cellStyle name="box 10 2 2" xfId="4255" xr:uid="{00000000-0005-0000-0000-0000C6050000}"/>
    <cellStyle name="box 11" xfId="4256" xr:uid="{00000000-0005-0000-0000-0000C7050000}"/>
    <cellStyle name="box 11 2" xfId="4257" xr:uid="{00000000-0005-0000-0000-0000C8050000}"/>
    <cellStyle name="box 2" xfId="101" xr:uid="{00000000-0005-0000-0000-0000C9050000}"/>
    <cellStyle name="box 2 10" xfId="4258" xr:uid="{00000000-0005-0000-0000-0000CA050000}"/>
    <cellStyle name="box 2 10 2" xfId="4259" xr:uid="{00000000-0005-0000-0000-0000CB050000}"/>
    <cellStyle name="box 2 2" xfId="4260" xr:uid="{00000000-0005-0000-0000-0000CC050000}"/>
    <cellStyle name="box 2 2 2" xfId="4261" xr:uid="{00000000-0005-0000-0000-0000CD050000}"/>
    <cellStyle name="box 2 2 2 2" xfId="4262" xr:uid="{00000000-0005-0000-0000-0000CE050000}"/>
    <cellStyle name="box 2 2 2 2 2" xfId="4263" xr:uid="{00000000-0005-0000-0000-0000CF050000}"/>
    <cellStyle name="box 2 2 2 2 2 2" xfId="4264" xr:uid="{00000000-0005-0000-0000-0000D0050000}"/>
    <cellStyle name="box 2 2 2 2 2 2 2" xfId="4265" xr:uid="{00000000-0005-0000-0000-0000D1050000}"/>
    <cellStyle name="box 2 2 2 2 2 2 2 2" xfId="4266" xr:uid="{00000000-0005-0000-0000-0000D2050000}"/>
    <cellStyle name="box 2 2 2 2 2 2 2 2 2" xfId="4267" xr:uid="{00000000-0005-0000-0000-0000D3050000}"/>
    <cellStyle name="box 2 2 2 2 2 2 2 2 2 2" xfId="4268" xr:uid="{00000000-0005-0000-0000-0000D4050000}"/>
    <cellStyle name="box 2 2 2 2 2 2 2 3" xfId="4269" xr:uid="{00000000-0005-0000-0000-0000D5050000}"/>
    <cellStyle name="box 2 2 2 2 2 2 2 4" xfId="4270" xr:uid="{00000000-0005-0000-0000-0000D6050000}"/>
    <cellStyle name="box 2 2 2 2 2 2 2 4 2" xfId="4271" xr:uid="{00000000-0005-0000-0000-0000D7050000}"/>
    <cellStyle name="box 2 2 2 2 2 2 3" xfId="4272" xr:uid="{00000000-0005-0000-0000-0000D8050000}"/>
    <cellStyle name="box 2 2 2 2 2 2 3 2" xfId="4273" xr:uid="{00000000-0005-0000-0000-0000D9050000}"/>
    <cellStyle name="box 2 2 2 2 2 2 3 2 2" xfId="4274" xr:uid="{00000000-0005-0000-0000-0000DA050000}"/>
    <cellStyle name="box 2 2 2 2 2 2 3 2 2 2" xfId="4275" xr:uid="{00000000-0005-0000-0000-0000DB050000}"/>
    <cellStyle name="box 2 2 2 2 2 2 3 3" xfId="4276" xr:uid="{00000000-0005-0000-0000-0000DC050000}"/>
    <cellStyle name="box 2 2 2 2 2 2 3 4" xfId="4277" xr:uid="{00000000-0005-0000-0000-0000DD050000}"/>
    <cellStyle name="box 2 2 2 2 2 2 3 4 2" xfId="4278" xr:uid="{00000000-0005-0000-0000-0000DE050000}"/>
    <cellStyle name="box 2 2 2 2 2 2 4" xfId="4279" xr:uid="{00000000-0005-0000-0000-0000DF050000}"/>
    <cellStyle name="box 2 2 2 2 2 2 4 2" xfId="4280" xr:uid="{00000000-0005-0000-0000-0000E0050000}"/>
    <cellStyle name="box 2 2 2 2 2 2 5" xfId="4281" xr:uid="{00000000-0005-0000-0000-0000E1050000}"/>
    <cellStyle name="box 2 2 2 2 2 3" xfId="4282" xr:uid="{00000000-0005-0000-0000-0000E2050000}"/>
    <cellStyle name="box 2 2 2 2 2 3 2" xfId="4283" xr:uid="{00000000-0005-0000-0000-0000E3050000}"/>
    <cellStyle name="box 2 2 2 2 2 3 2 2" xfId="4284" xr:uid="{00000000-0005-0000-0000-0000E4050000}"/>
    <cellStyle name="box 2 2 2 2 2 3 2 2 2" xfId="4285" xr:uid="{00000000-0005-0000-0000-0000E5050000}"/>
    <cellStyle name="box 2 2 2 2 2 3 2 2 2 2" xfId="4286" xr:uid="{00000000-0005-0000-0000-0000E6050000}"/>
    <cellStyle name="box 2 2 2 2 2 3 2 3" xfId="4287" xr:uid="{00000000-0005-0000-0000-0000E7050000}"/>
    <cellStyle name="box 2 2 2 2 2 3 2 4" xfId="4288" xr:uid="{00000000-0005-0000-0000-0000E8050000}"/>
    <cellStyle name="box 2 2 2 2 2 3 2 4 2" xfId="4289" xr:uid="{00000000-0005-0000-0000-0000E9050000}"/>
    <cellStyle name="box 2 2 2 2 2 3 3" xfId="4290" xr:uid="{00000000-0005-0000-0000-0000EA050000}"/>
    <cellStyle name="box 2 2 2 2 2 3 3 2" xfId="4291" xr:uid="{00000000-0005-0000-0000-0000EB050000}"/>
    <cellStyle name="box 2 2 2 2 2 3 3 2 2" xfId="4292" xr:uid="{00000000-0005-0000-0000-0000EC050000}"/>
    <cellStyle name="box 2 2 2 2 2 3 3 2 2 2" xfId="4293" xr:uid="{00000000-0005-0000-0000-0000ED050000}"/>
    <cellStyle name="box 2 2 2 2 2 3 3 3" xfId="4294" xr:uid="{00000000-0005-0000-0000-0000EE050000}"/>
    <cellStyle name="box 2 2 2 2 2 3 3 3 2" xfId="4295" xr:uid="{00000000-0005-0000-0000-0000EF050000}"/>
    <cellStyle name="box 2 2 2 2 2 3 4" xfId="4296" xr:uid="{00000000-0005-0000-0000-0000F0050000}"/>
    <cellStyle name="box 2 2 2 2 2 3 4 2" xfId="4297" xr:uid="{00000000-0005-0000-0000-0000F1050000}"/>
    <cellStyle name="box 2 2 2 2 2 3 4 2 2" xfId="4298" xr:uid="{00000000-0005-0000-0000-0000F2050000}"/>
    <cellStyle name="box 2 2 2 2 2 3 5" xfId="4299" xr:uid="{00000000-0005-0000-0000-0000F3050000}"/>
    <cellStyle name="box 2 2 2 2 2 3 5 2" xfId="4300" xr:uid="{00000000-0005-0000-0000-0000F4050000}"/>
    <cellStyle name="box 2 2 2 2 2 3 6" xfId="4301" xr:uid="{00000000-0005-0000-0000-0000F5050000}"/>
    <cellStyle name="box 2 2 2 2 2 4" xfId="4302" xr:uid="{00000000-0005-0000-0000-0000F6050000}"/>
    <cellStyle name="box 2 2 2 2 2 4 2" xfId="4303" xr:uid="{00000000-0005-0000-0000-0000F7050000}"/>
    <cellStyle name="box 2 2 2 2 2 4 2 2" xfId="4304" xr:uid="{00000000-0005-0000-0000-0000F8050000}"/>
    <cellStyle name="box 2 2 2 2 2 4 2 2 2" xfId="4305" xr:uid="{00000000-0005-0000-0000-0000F9050000}"/>
    <cellStyle name="box 2 2 2 2 2 4 3" xfId="4306" xr:uid="{00000000-0005-0000-0000-0000FA050000}"/>
    <cellStyle name="box 2 2 2 2 2 4 4" xfId="4307" xr:uid="{00000000-0005-0000-0000-0000FB050000}"/>
    <cellStyle name="box 2 2 2 2 2 4 4 2" xfId="4308" xr:uid="{00000000-0005-0000-0000-0000FC050000}"/>
    <cellStyle name="box 2 2 2 2 2 5" xfId="4309" xr:uid="{00000000-0005-0000-0000-0000FD050000}"/>
    <cellStyle name="box 2 2 2 2 2 5 2" xfId="4310" xr:uid="{00000000-0005-0000-0000-0000FE050000}"/>
    <cellStyle name="box 2 2 2 2 2 5 2 2" xfId="4311" xr:uid="{00000000-0005-0000-0000-0000FF050000}"/>
    <cellStyle name="box 2 2 2 2 2 5 2 2 2" xfId="4312" xr:uid="{00000000-0005-0000-0000-000000060000}"/>
    <cellStyle name="box 2 2 2 2 2 5 3" xfId="4313" xr:uid="{00000000-0005-0000-0000-000001060000}"/>
    <cellStyle name="box 2 2 2 2 2 5 3 2" xfId="4314" xr:uid="{00000000-0005-0000-0000-000002060000}"/>
    <cellStyle name="box 2 2 2 2 2 6" xfId="4315" xr:uid="{00000000-0005-0000-0000-000003060000}"/>
    <cellStyle name="box 2 2 2 2 2 6 2" xfId="4316" xr:uid="{00000000-0005-0000-0000-000004060000}"/>
    <cellStyle name="box 2 2 2 2 2 6 2 2" xfId="4317" xr:uid="{00000000-0005-0000-0000-000005060000}"/>
    <cellStyle name="box 2 2 2 2 2 7" xfId="4318" xr:uid="{00000000-0005-0000-0000-000006060000}"/>
    <cellStyle name="box 2 2 2 2 2 7 2" xfId="4319" xr:uid="{00000000-0005-0000-0000-000007060000}"/>
    <cellStyle name="box 2 2 2 2 3" xfId="4320" xr:uid="{00000000-0005-0000-0000-000008060000}"/>
    <cellStyle name="box 2 2 2 2 3 2" xfId="4321" xr:uid="{00000000-0005-0000-0000-000009060000}"/>
    <cellStyle name="box 2 2 2 3" xfId="4322" xr:uid="{00000000-0005-0000-0000-00000A060000}"/>
    <cellStyle name="box 2 2 2 3 2" xfId="4323" xr:uid="{00000000-0005-0000-0000-00000B060000}"/>
    <cellStyle name="box 2 2 2 3 2 2" xfId="4324" xr:uid="{00000000-0005-0000-0000-00000C060000}"/>
    <cellStyle name="box 2 2 2 3 2 2 2" xfId="4325" xr:uid="{00000000-0005-0000-0000-00000D060000}"/>
    <cellStyle name="box 2 2 2 3 2 2 2 2" xfId="4326" xr:uid="{00000000-0005-0000-0000-00000E060000}"/>
    <cellStyle name="box 2 2 2 3 2 2 2 2 2" xfId="4327" xr:uid="{00000000-0005-0000-0000-00000F060000}"/>
    <cellStyle name="box 2 2 2 3 2 2 2 2 2 2" xfId="4328" xr:uid="{00000000-0005-0000-0000-000010060000}"/>
    <cellStyle name="box 2 2 2 3 2 2 2 3" xfId="4329" xr:uid="{00000000-0005-0000-0000-000011060000}"/>
    <cellStyle name="box 2 2 2 3 2 2 2 4" xfId="4330" xr:uid="{00000000-0005-0000-0000-000012060000}"/>
    <cellStyle name="box 2 2 2 3 2 2 2 4 2" xfId="4331" xr:uid="{00000000-0005-0000-0000-000013060000}"/>
    <cellStyle name="box 2 2 2 3 2 2 3" xfId="4332" xr:uid="{00000000-0005-0000-0000-000014060000}"/>
    <cellStyle name="box 2 2 2 3 2 2 3 2" xfId="4333" xr:uid="{00000000-0005-0000-0000-000015060000}"/>
    <cellStyle name="box 2 2 2 3 2 2 3 2 2" xfId="4334" xr:uid="{00000000-0005-0000-0000-000016060000}"/>
    <cellStyle name="box 2 2 2 3 2 2 3 2 2 2" xfId="4335" xr:uid="{00000000-0005-0000-0000-000017060000}"/>
    <cellStyle name="box 2 2 2 3 2 2 3 3" xfId="4336" xr:uid="{00000000-0005-0000-0000-000018060000}"/>
    <cellStyle name="box 2 2 2 3 2 2 3 4" xfId="4337" xr:uid="{00000000-0005-0000-0000-000019060000}"/>
    <cellStyle name="box 2 2 2 3 2 2 3 4 2" xfId="4338" xr:uid="{00000000-0005-0000-0000-00001A060000}"/>
    <cellStyle name="box 2 2 2 3 2 2 4" xfId="4339" xr:uid="{00000000-0005-0000-0000-00001B060000}"/>
    <cellStyle name="box 2 2 2 3 2 2 4 2" xfId="4340" xr:uid="{00000000-0005-0000-0000-00001C060000}"/>
    <cellStyle name="box 2 2 2 3 2 2 5" xfId="4341" xr:uid="{00000000-0005-0000-0000-00001D060000}"/>
    <cellStyle name="box 2 2 2 3 2 3" xfId="4342" xr:uid="{00000000-0005-0000-0000-00001E060000}"/>
    <cellStyle name="box 2 2 2 3 2 3 2" xfId="4343" xr:uid="{00000000-0005-0000-0000-00001F060000}"/>
    <cellStyle name="box 2 2 2 3 2 3 2 2" xfId="4344" xr:uid="{00000000-0005-0000-0000-000020060000}"/>
    <cellStyle name="box 2 2 2 3 2 3 2 2 2" xfId="4345" xr:uid="{00000000-0005-0000-0000-000021060000}"/>
    <cellStyle name="box 2 2 2 3 2 3 2 2 2 2" xfId="4346" xr:uid="{00000000-0005-0000-0000-000022060000}"/>
    <cellStyle name="box 2 2 2 3 2 3 2 3" xfId="4347" xr:uid="{00000000-0005-0000-0000-000023060000}"/>
    <cellStyle name="box 2 2 2 3 2 3 2 4" xfId="4348" xr:uid="{00000000-0005-0000-0000-000024060000}"/>
    <cellStyle name="box 2 2 2 3 2 3 2 4 2" xfId="4349" xr:uid="{00000000-0005-0000-0000-000025060000}"/>
    <cellStyle name="box 2 2 2 3 2 3 3" xfId="4350" xr:uid="{00000000-0005-0000-0000-000026060000}"/>
    <cellStyle name="box 2 2 2 3 2 3 3 2" xfId="4351" xr:uid="{00000000-0005-0000-0000-000027060000}"/>
    <cellStyle name="box 2 2 2 3 2 3 3 2 2" xfId="4352" xr:uid="{00000000-0005-0000-0000-000028060000}"/>
    <cellStyle name="box 2 2 2 3 2 3 3 2 2 2" xfId="4353" xr:uid="{00000000-0005-0000-0000-000029060000}"/>
    <cellStyle name="box 2 2 2 3 2 3 3 3" xfId="4354" xr:uid="{00000000-0005-0000-0000-00002A060000}"/>
    <cellStyle name="box 2 2 2 3 2 3 3 3 2" xfId="4355" xr:uid="{00000000-0005-0000-0000-00002B060000}"/>
    <cellStyle name="box 2 2 2 3 2 3 4" xfId="4356" xr:uid="{00000000-0005-0000-0000-00002C060000}"/>
    <cellStyle name="box 2 2 2 3 2 3 4 2" xfId="4357" xr:uid="{00000000-0005-0000-0000-00002D060000}"/>
    <cellStyle name="box 2 2 2 3 2 3 4 2 2" xfId="4358" xr:uid="{00000000-0005-0000-0000-00002E060000}"/>
    <cellStyle name="box 2 2 2 3 2 3 5" xfId="4359" xr:uid="{00000000-0005-0000-0000-00002F060000}"/>
    <cellStyle name="box 2 2 2 3 2 3 5 2" xfId="4360" xr:uid="{00000000-0005-0000-0000-000030060000}"/>
    <cellStyle name="box 2 2 2 3 2 3 6" xfId="4361" xr:uid="{00000000-0005-0000-0000-000031060000}"/>
    <cellStyle name="box 2 2 2 3 2 4" xfId="4362" xr:uid="{00000000-0005-0000-0000-000032060000}"/>
    <cellStyle name="box 2 2 2 3 2 4 2" xfId="4363" xr:uid="{00000000-0005-0000-0000-000033060000}"/>
    <cellStyle name="box 2 2 2 3 2 4 2 2" xfId="4364" xr:uid="{00000000-0005-0000-0000-000034060000}"/>
    <cellStyle name="box 2 2 2 3 2 4 2 2 2" xfId="4365" xr:uid="{00000000-0005-0000-0000-000035060000}"/>
    <cellStyle name="box 2 2 2 3 2 4 3" xfId="4366" xr:uid="{00000000-0005-0000-0000-000036060000}"/>
    <cellStyle name="box 2 2 2 3 2 4 4" xfId="4367" xr:uid="{00000000-0005-0000-0000-000037060000}"/>
    <cellStyle name="box 2 2 2 3 2 4 4 2" xfId="4368" xr:uid="{00000000-0005-0000-0000-000038060000}"/>
    <cellStyle name="box 2 2 2 3 2 5" xfId="4369" xr:uid="{00000000-0005-0000-0000-000039060000}"/>
    <cellStyle name="box 2 2 2 3 2 5 2" xfId="4370" xr:uid="{00000000-0005-0000-0000-00003A060000}"/>
    <cellStyle name="box 2 2 2 3 2 5 2 2" xfId="4371" xr:uid="{00000000-0005-0000-0000-00003B060000}"/>
    <cellStyle name="box 2 2 2 3 2 5 2 2 2" xfId="4372" xr:uid="{00000000-0005-0000-0000-00003C060000}"/>
    <cellStyle name="box 2 2 2 3 2 5 3" xfId="4373" xr:uid="{00000000-0005-0000-0000-00003D060000}"/>
    <cellStyle name="box 2 2 2 3 2 5 3 2" xfId="4374" xr:uid="{00000000-0005-0000-0000-00003E060000}"/>
    <cellStyle name="box 2 2 2 3 2 6" xfId="4375" xr:uid="{00000000-0005-0000-0000-00003F060000}"/>
    <cellStyle name="box 2 2 2 3 2 6 2" xfId="4376" xr:uid="{00000000-0005-0000-0000-000040060000}"/>
    <cellStyle name="box 2 2 2 3 2 6 2 2" xfId="4377" xr:uid="{00000000-0005-0000-0000-000041060000}"/>
    <cellStyle name="box 2 2 2 3 2 7" xfId="4378" xr:uid="{00000000-0005-0000-0000-000042060000}"/>
    <cellStyle name="box 2 2 2 3 2 7 2" xfId="4379" xr:uid="{00000000-0005-0000-0000-000043060000}"/>
    <cellStyle name="box 2 2 2 3 3" xfId="4380" xr:uid="{00000000-0005-0000-0000-000044060000}"/>
    <cellStyle name="box 2 2 2 3 3 2" xfId="4381" xr:uid="{00000000-0005-0000-0000-000045060000}"/>
    <cellStyle name="box 2 2 2 4" xfId="4382" xr:uid="{00000000-0005-0000-0000-000046060000}"/>
    <cellStyle name="box 2 2 2 4 2" xfId="4383" xr:uid="{00000000-0005-0000-0000-000047060000}"/>
    <cellStyle name="box 2 2 2 4 2 2" xfId="4384" xr:uid="{00000000-0005-0000-0000-000048060000}"/>
    <cellStyle name="box 2 2 2 4 2 2 2" xfId="4385" xr:uid="{00000000-0005-0000-0000-000049060000}"/>
    <cellStyle name="box 2 2 2 4 2 2 2 2" xfId="4386" xr:uid="{00000000-0005-0000-0000-00004A060000}"/>
    <cellStyle name="box 2 2 2 4 2 2 2 2 2" xfId="4387" xr:uid="{00000000-0005-0000-0000-00004B060000}"/>
    <cellStyle name="box 2 2 2 4 2 2 2 2 2 2" xfId="4388" xr:uid="{00000000-0005-0000-0000-00004C060000}"/>
    <cellStyle name="box 2 2 2 4 2 2 2 3" xfId="4389" xr:uid="{00000000-0005-0000-0000-00004D060000}"/>
    <cellStyle name="box 2 2 2 4 2 2 2 4" xfId="4390" xr:uid="{00000000-0005-0000-0000-00004E060000}"/>
    <cellStyle name="box 2 2 2 4 2 2 2 4 2" xfId="4391" xr:uid="{00000000-0005-0000-0000-00004F060000}"/>
    <cellStyle name="box 2 2 2 4 2 2 3" xfId="4392" xr:uid="{00000000-0005-0000-0000-000050060000}"/>
    <cellStyle name="box 2 2 2 4 2 2 3 2" xfId="4393" xr:uid="{00000000-0005-0000-0000-000051060000}"/>
    <cellStyle name="box 2 2 2 4 2 2 3 2 2" xfId="4394" xr:uid="{00000000-0005-0000-0000-000052060000}"/>
    <cellStyle name="box 2 2 2 4 2 2 3 2 2 2" xfId="4395" xr:uid="{00000000-0005-0000-0000-000053060000}"/>
    <cellStyle name="box 2 2 2 4 2 2 3 3" xfId="4396" xr:uid="{00000000-0005-0000-0000-000054060000}"/>
    <cellStyle name="box 2 2 2 4 2 2 3 4" xfId="4397" xr:uid="{00000000-0005-0000-0000-000055060000}"/>
    <cellStyle name="box 2 2 2 4 2 2 3 4 2" xfId="4398" xr:uid="{00000000-0005-0000-0000-000056060000}"/>
    <cellStyle name="box 2 2 2 4 2 2 4" xfId="4399" xr:uid="{00000000-0005-0000-0000-000057060000}"/>
    <cellStyle name="box 2 2 2 4 2 2 4 2" xfId="4400" xr:uid="{00000000-0005-0000-0000-000058060000}"/>
    <cellStyle name="box 2 2 2 4 2 2 5" xfId="4401" xr:uid="{00000000-0005-0000-0000-000059060000}"/>
    <cellStyle name="box 2 2 2 4 2 3" xfId="4402" xr:uid="{00000000-0005-0000-0000-00005A060000}"/>
    <cellStyle name="box 2 2 2 4 2 3 2" xfId="4403" xr:uid="{00000000-0005-0000-0000-00005B060000}"/>
    <cellStyle name="box 2 2 2 4 2 3 2 2" xfId="4404" xr:uid="{00000000-0005-0000-0000-00005C060000}"/>
    <cellStyle name="box 2 2 2 4 2 3 2 2 2" xfId="4405" xr:uid="{00000000-0005-0000-0000-00005D060000}"/>
    <cellStyle name="box 2 2 2 4 2 3 2 2 2 2" xfId="4406" xr:uid="{00000000-0005-0000-0000-00005E060000}"/>
    <cellStyle name="box 2 2 2 4 2 3 2 3" xfId="4407" xr:uid="{00000000-0005-0000-0000-00005F060000}"/>
    <cellStyle name="box 2 2 2 4 2 3 2 4" xfId="4408" xr:uid="{00000000-0005-0000-0000-000060060000}"/>
    <cellStyle name="box 2 2 2 4 2 3 2 4 2" xfId="4409" xr:uid="{00000000-0005-0000-0000-000061060000}"/>
    <cellStyle name="box 2 2 2 4 2 3 3" xfId="4410" xr:uid="{00000000-0005-0000-0000-000062060000}"/>
    <cellStyle name="box 2 2 2 4 2 3 3 2" xfId="4411" xr:uid="{00000000-0005-0000-0000-000063060000}"/>
    <cellStyle name="box 2 2 2 4 2 3 3 2 2" xfId="4412" xr:uid="{00000000-0005-0000-0000-000064060000}"/>
    <cellStyle name="box 2 2 2 4 2 3 3 2 2 2" xfId="4413" xr:uid="{00000000-0005-0000-0000-000065060000}"/>
    <cellStyle name="box 2 2 2 4 2 3 3 3" xfId="4414" xr:uid="{00000000-0005-0000-0000-000066060000}"/>
    <cellStyle name="box 2 2 2 4 2 3 3 3 2" xfId="4415" xr:uid="{00000000-0005-0000-0000-000067060000}"/>
    <cellStyle name="box 2 2 2 4 2 3 4" xfId="4416" xr:uid="{00000000-0005-0000-0000-000068060000}"/>
    <cellStyle name="box 2 2 2 4 2 3 4 2" xfId="4417" xr:uid="{00000000-0005-0000-0000-000069060000}"/>
    <cellStyle name="box 2 2 2 4 2 3 4 2 2" xfId="4418" xr:uid="{00000000-0005-0000-0000-00006A060000}"/>
    <cellStyle name="box 2 2 2 4 2 3 5" xfId="4419" xr:uid="{00000000-0005-0000-0000-00006B060000}"/>
    <cellStyle name="box 2 2 2 4 2 3 5 2" xfId="4420" xr:uid="{00000000-0005-0000-0000-00006C060000}"/>
    <cellStyle name="box 2 2 2 4 2 3 6" xfId="4421" xr:uid="{00000000-0005-0000-0000-00006D060000}"/>
    <cellStyle name="box 2 2 2 4 2 4" xfId="4422" xr:uid="{00000000-0005-0000-0000-00006E060000}"/>
    <cellStyle name="box 2 2 2 4 2 4 2" xfId="4423" xr:uid="{00000000-0005-0000-0000-00006F060000}"/>
    <cellStyle name="box 2 2 2 4 2 4 2 2" xfId="4424" xr:uid="{00000000-0005-0000-0000-000070060000}"/>
    <cellStyle name="box 2 2 2 4 2 4 2 2 2" xfId="4425" xr:uid="{00000000-0005-0000-0000-000071060000}"/>
    <cellStyle name="box 2 2 2 4 2 4 3" xfId="4426" xr:uid="{00000000-0005-0000-0000-000072060000}"/>
    <cellStyle name="box 2 2 2 4 2 4 4" xfId="4427" xr:uid="{00000000-0005-0000-0000-000073060000}"/>
    <cellStyle name="box 2 2 2 4 2 4 4 2" xfId="4428" xr:uid="{00000000-0005-0000-0000-000074060000}"/>
    <cellStyle name="box 2 2 2 4 2 5" xfId="4429" xr:uid="{00000000-0005-0000-0000-000075060000}"/>
    <cellStyle name="box 2 2 2 4 2 5 2" xfId="4430" xr:uid="{00000000-0005-0000-0000-000076060000}"/>
    <cellStyle name="box 2 2 2 4 2 5 2 2" xfId="4431" xr:uid="{00000000-0005-0000-0000-000077060000}"/>
    <cellStyle name="box 2 2 2 4 2 5 2 2 2" xfId="4432" xr:uid="{00000000-0005-0000-0000-000078060000}"/>
    <cellStyle name="box 2 2 2 4 2 5 3" xfId="4433" xr:uid="{00000000-0005-0000-0000-000079060000}"/>
    <cellStyle name="box 2 2 2 4 2 5 3 2" xfId="4434" xr:uid="{00000000-0005-0000-0000-00007A060000}"/>
    <cellStyle name="box 2 2 2 4 2 6" xfId="4435" xr:uid="{00000000-0005-0000-0000-00007B060000}"/>
    <cellStyle name="box 2 2 2 4 2 6 2" xfId="4436" xr:uid="{00000000-0005-0000-0000-00007C060000}"/>
    <cellStyle name="box 2 2 2 4 2 6 2 2" xfId="4437" xr:uid="{00000000-0005-0000-0000-00007D060000}"/>
    <cellStyle name="box 2 2 2 4 2 7" xfId="4438" xr:uid="{00000000-0005-0000-0000-00007E060000}"/>
    <cellStyle name="box 2 2 2 4 2 7 2" xfId="4439" xr:uid="{00000000-0005-0000-0000-00007F060000}"/>
    <cellStyle name="box 2 2 2 4 3" xfId="4440" xr:uid="{00000000-0005-0000-0000-000080060000}"/>
    <cellStyle name="box 2 2 2 4 3 2" xfId="4441" xr:uid="{00000000-0005-0000-0000-000081060000}"/>
    <cellStyle name="box 2 2 2 5" xfId="4442" xr:uid="{00000000-0005-0000-0000-000082060000}"/>
    <cellStyle name="box 2 2 2 5 2" xfId="4443" xr:uid="{00000000-0005-0000-0000-000083060000}"/>
    <cellStyle name="box 2 2 2 5 2 2" xfId="4444" xr:uid="{00000000-0005-0000-0000-000084060000}"/>
    <cellStyle name="box 2 2 2 5 2 2 2" xfId="4445" xr:uid="{00000000-0005-0000-0000-000085060000}"/>
    <cellStyle name="box 2 2 2 5 2 2 2 2" xfId="4446" xr:uid="{00000000-0005-0000-0000-000086060000}"/>
    <cellStyle name="box 2 2 2 5 2 2 2 2 2" xfId="4447" xr:uid="{00000000-0005-0000-0000-000087060000}"/>
    <cellStyle name="box 2 2 2 5 2 2 3" xfId="4448" xr:uid="{00000000-0005-0000-0000-000088060000}"/>
    <cellStyle name="box 2 2 2 5 2 2 4" xfId="4449" xr:uid="{00000000-0005-0000-0000-000089060000}"/>
    <cellStyle name="box 2 2 2 5 2 2 4 2" xfId="4450" xr:uid="{00000000-0005-0000-0000-00008A060000}"/>
    <cellStyle name="box 2 2 2 5 2 3" xfId="4451" xr:uid="{00000000-0005-0000-0000-00008B060000}"/>
    <cellStyle name="box 2 2 2 5 2 3 2" xfId="4452" xr:uid="{00000000-0005-0000-0000-00008C060000}"/>
    <cellStyle name="box 2 2 2 5 2 3 2 2" xfId="4453" xr:uid="{00000000-0005-0000-0000-00008D060000}"/>
    <cellStyle name="box 2 2 2 5 2 3 2 2 2" xfId="4454" xr:uid="{00000000-0005-0000-0000-00008E060000}"/>
    <cellStyle name="box 2 2 2 5 2 3 3" xfId="4455" xr:uid="{00000000-0005-0000-0000-00008F060000}"/>
    <cellStyle name="box 2 2 2 5 2 3 4" xfId="4456" xr:uid="{00000000-0005-0000-0000-000090060000}"/>
    <cellStyle name="box 2 2 2 5 2 3 4 2" xfId="4457" xr:uid="{00000000-0005-0000-0000-000091060000}"/>
    <cellStyle name="box 2 2 2 5 2 4" xfId="4458" xr:uid="{00000000-0005-0000-0000-000092060000}"/>
    <cellStyle name="box 2 2 2 5 2 4 2" xfId="4459" xr:uid="{00000000-0005-0000-0000-000093060000}"/>
    <cellStyle name="box 2 2 2 5 2 5" xfId="4460" xr:uid="{00000000-0005-0000-0000-000094060000}"/>
    <cellStyle name="box 2 2 2 5 3" xfId="4461" xr:uid="{00000000-0005-0000-0000-000095060000}"/>
    <cellStyle name="box 2 2 2 5 3 2" xfId="4462" xr:uid="{00000000-0005-0000-0000-000096060000}"/>
    <cellStyle name="box 2 2 2 5 3 2 2" xfId="4463" xr:uid="{00000000-0005-0000-0000-000097060000}"/>
    <cellStyle name="box 2 2 2 5 3 2 2 2" xfId="4464" xr:uid="{00000000-0005-0000-0000-000098060000}"/>
    <cellStyle name="box 2 2 2 5 3 2 2 2 2" xfId="4465" xr:uid="{00000000-0005-0000-0000-000099060000}"/>
    <cellStyle name="box 2 2 2 5 3 2 3" xfId="4466" xr:uid="{00000000-0005-0000-0000-00009A060000}"/>
    <cellStyle name="box 2 2 2 5 3 2 4" xfId="4467" xr:uid="{00000000-0005-0000-0000-00009B060000}"/>
    <cellStyle name="box 2 2 2 5 3 2 4 2" xfId="4468" xr:uid="{00000000-0005-0000-0000-00009C060000}"/>
    <cellStyle name="box 2 2 2 5 3 3" xfId="4469" xr:uid="{00000000-0005-0000-0000-00009D060000}"/>
    <cellStyle name="box 2 2 2 5 3 3 2" xfId="4470" xr:uid="{00000000-0005-0000-0000-00009E060000}"/>
    <cellStyle name="box 2 2 2 5 3 3 2 2" xfId="4471" xr:uid="{00000000-0005-0000-0000-00009F060000}"/>
    <cellStyle name="box 2 2 2 5 3 3 2 2 2" xfId="4472" xr:uid="{00000000-0005-0000-0000-0000A0060000}"/>
    <cellStyle name="box 2 2 2 5 3 3 3" xfId="4473" xr:uid="{00000000-0005-0000-0000-0000A1060000}"/>
    <cellStyle name="box 2 2 2 5 3 3 3 2" xfId="4474" xr:uid="{00000000-0005-0000-0000-0000A2060000}"/>
    <cellStyle name="box 2 2 2 5 3 4" xfId="4475" xr:uid="{00000000-0005-0000-0000-0000A3060000}"/>
    <cellStyle name="box 2 2 2 5 3 4 2" xfId="4476" xr:uid="{00000000-0005-0000-0000-0000A4060000}"/>
    <cellStyle name="box 2 2 2 5 3 4 2 2" xfId="4477" xr:uid="{00000000-0005-0000-0000-0000A5060000}"/>
    <cellStyle name="box 2 2 2 5 3 5" xfId="4478" xr:uid="{00000000-0005-0000-0000-0000A6060000}"/>
    <cellStyle name="box 2 2 2 5 3 5 2" xfId="4479" xr:uid="{00000000-0005-0000-0000-0000A7060000}"/>
    <cellStyle name="box 2 2 2 5 3 6" xfId="4480" xr:uid="{00000000-0005-0000-0000-0000A8060000}"/>
    <cellStyle name="box 2 2 2 5 4" xfId="4481" xr:uid="{00000000-0005-0000-0000-0000A9060000}"/>
    <cellStyle name="box 2 2 2 5 4 2" xfId="4482" xr:uid="{00000000-0005-0000-0000-0000AA060000}"/>
    <cellStyle name="box 2 2 2 5 4 2 2" xfId="4483" xr:uid="{00000000-0005-0000-0000-0000AB060000}"/>
    <cellStyle name="box 2 2 2 5 4 2 2 2" xfId="4484" xr:uid="{00000000-0005-0000-0000-0000AC060000}"/>
    <cellStyle name="box 2 2 2 5 4 3" xfId="4485" xr:uid="{00000000-0005-0000-0000-0000AD060000}"/>
    <cellStyle name="box 2 2 2 5 4 4" xfId="4486" xr:uid="{00000000-0005-0000-0000-0000AE060000}"/>
    <cellStyle name="box 2 2 2 5 4 4 2" xfId="4487" xr:uid="{00000000-0005-0000-0000-0000AF060000}"/>
    <cellStyle name="box 2 2 2 5 5" xfId="4488" xr:uid="{00000000-0005-0000-0000-0000B0060000}"/>
    <cellStyle name="box 2 2 2 5 5 2" xfId="4489" xr:uid="{00000000-0005-0000-0000-0000B1060000}"/>
    <cellStyle name="box 2 2 2 5 5 2 2" xfId="4490" xr:uid="{00000000-0005-0000-0000-0000B2060000}"/>
    <cellStyle name="box 2 2 2 5 5 2 2 2" xfId="4491" xr:uid="{00000000-0005-0000-0000-0000B3060000}"/>
    <cellStyle name="box 2 2 2 5 5 3" xfId="4492" xr:uid="{00000000-0005-0000-0000-0000B4060000}"/>
    <cellStyle name="box 2 2 2 5 5 3 2" xfId="4493" xr:uid="{00000000-0005-0000-0000-0000B5060000}"/>
    <cellStyle name="box 2 2 2 5 6" xfId="4494" xr:uid="{00000000-0005-0000-0000-0000B6060000}"/>
    <cellStyle name="box 2 2 2 5 6 2" xfId="4495" xr:uid="{00000000-0005-0000-0000-0000B7060000}"/>
    <cellStyle name="box 2 2 2 5 6 2 2" xfId="4496" xr:uid="{00000000-0005-0000-0000-0000B8060000}"/>
    <cellStyle name="box 2 2 2 5 7" xfId="4497" xr:uid="{00000000-0005-0000-0000-0000B9060000}"/>
    <cellStyle name="box 2 2 2 5 7 2" xfId="4498" xr:uid="{00000000-0005-0000-0000-0000BA060000}"/>
    <cellStyle name="box 2 2 2 6" xfId="4499" xr:uid="{00000000-0005-0000-0000-0000BB060000}"/>
    <cellStyle name="box 2 2 2 6 2" xfId="4500" xr:uid="{00000000-0005-0000-0000-0000BC060000}"/>
    <cellStyle name="box 2 2 2 6 2 2" xfId="4501" xr:uid="{00000000-0005-0000-0000-0000BD060000}"/>
    <cellStyle name="box 2 2 2 7" xfId="4502" xr:uid="{00000000-0005-0000-0000-0000BE060000}"/>
    <cellStyle name="box 2 2 2 7 2" xfId="4503" xr:uid="{00000000-0005-0000-0000-0000BF060000}"/>
    <cellStyle name="box 2 2 3" xfId="4504" xr:uid="{00000000-0005-0000-0000-0000C0060000}"/>
    <cellStyle name="box 2 2 3 2" xfId="4505" xr:uid="{00000000-0005-0000-0000-0000C1060000}"/>
    <cellStyle name="box 2 2 3 2 2" xfId="4506" xr:uid="{00000000-0005-0000-0000-0000C2060000}"/>
    <cellStyle name="box 2 2 3 2 2 2" xfId="4507" xr:uid="{00000000-0005-0000-0000-0000C3060000}"/>
    <cellStyle name="box 2 2 3 2 2 2 2" xfId="4508" xr:uid="{00000000-0005-0000-0000-0000C4060000}"/>
    <cellStyle name="box 2 2 3 2 2 2 2 2" xfId="4509" xr:uid="{00000000-0005-0000-0000-0000C5060000}"/>
    <cellStyle name="box 2 2 3 2 2 2 2 2 2" xfId="4510" xr:uid="{00000000-0005-0000-0000-0000C6060000}"/>
    <cellStyle name="box 2 2 3 2 2 2 2 2 2 2" xfId="4511" xr:uid="{00000000-0005-0000-0000-0000C7060000}"/>
    <cellStyle name="box 2 2 3 2 2 2 2 3" xfId="4512" xr:uid="{00000000-0005-0000-0000-0000C8060000}"/>
    <cellStyle name="box 2 2 3 2 2 2 2 4" xfId="4513" xr:uid="{00000000-0005-0000-0000-0000C9060000}"/>
    <cellStyle name="box 2 2 3 2 2 2 2 4 2" xfId="4514" xr:uid="{00000000-0005-0000-0000-0000CA060000}"/>
    <cellStyle name="box 2 2 3 2 2 2 3" xfId="4515" xr:uid="{00000000-0005-0000-0000-0000CB060000}"/>
    <cellStyle name="box 2 2 3 2 2 2 3 2" xfId="4516" xr:uid="{00000000-0005-0000-0000-0000CC060000}"/>
    <cellStyle name="box 2 2 3 2 2 2 3 2 2" xfId="4517" xr:uid="{00000000-0005-0000-0000-0000CD060000}"/>
    <cellStyle name="box 2 2 3 2 2 2 3 2 2 2" xfId="4518" xr:uid="{00000000-0005-0000-0000-0000CE060000}"/>
    <cellStyle name="box 2 2 3 2 2 2 3 3" xfId="4519" xr:uid="{00000000-0005-0000-0000-0000CF060000}"/>
    <cellStyle name="box 2 2 3 2 2 2 3 4" xfId="4520" xr:uid="{00000000-0005-0000-0000-0000D0060000}"/>
    <cellStyle name="box 2 2 3 2 2 2 3 4 2" xfId="4521" xr:uid="{00000000-0005-0000-0000-0000D1060000}"/>
    <cellStyle name="box 2 2 3 2 2 2 4" xfId="4522" xr:uid="{00000000-0005-0000-0000-0000D2060000}"/>
    <cellStyle name="box 2 2 3 2 2 2 4 2" xfId="4523" xr:uid="{00000000-0005-0000-0000-0000D3060000}"/>
    <cellStyle name="box 2 2 3 2 2 2 5" xfId="4524" xr:uid="{00000000-0005-0000-0000-0000D4060000}"/>
    <cellStyle name="box 2 2 3 2 2 3" xfId="4525" xr:uid="{00000000-0005-0000-0000-0000D5060000}"/>
    <cellStyle name="box 2 2 3 2 2 3 2" xfId="4526" xr:uid="{00000000-0005-0000-0000-0000D6060000}"/>
    <cellStyle name="box 2 2 3 2 2 3 2 2" xfId="4527" xr:uid="{00000000-0005-0000-0000-0000D7060000}"/>
    <cellStyle name="box 2 2 3 2 2 3 2 2 2" xfId="4528" xr:uid="{00000000-0005-0000-0000-0000D8060000}"/>
    <cellStyle name="box 2 2 3 2 2 3 2 2 2 2" xfId="4529" xr:uid="{00000000-0005-0000-0000-0000D9060000}"/>
    <cellStyle name="box 2 2 3 2 2 3 2 3" xfId="4530" xr:uid="{00000000-0005-0000-0000-0000DA060000}"/>
    <cellStyle name="box 2 2 3 2 2 3 2 4" xfId="4531" xr:uid="{00000000-0005-0000-0000-0000DB060000}"/>
    <cellStyle name="box 2 2 3 2 2 3 2 4 2" xfId="4532" xr:uid="{00000000-0005-0000-0000-0000DC060000}"/>
    <cellStyle name="box 2 2 3 2 2 3 3" xfId="4533" xr:uid="{00000000-0005-0000-0000-0000DD060000}"/>
    <cellStyle name="box 2 2 3 2 2 3 3 2" xfId="4534" xr:uid="{00000000-0005-0000-0000-0000DE060000}"/>
    <cellStyle name="box 2 2 3 2 2 3 3 2 2" xfId="4535" xr:uid="{00000000-0005-0000-0000-0000DF060000}"/>
    <cellStyle name="box 2 2 3 2 2 3 3 2 2 2" xfId="4536" xr:uid="{00000000-0005-0000-0000-0000E0060000}"/>
    <cellStyle name="box 2 2 3 2 2 3 3 3" xfId="4537" xr:uid="{00000000-0005-0000-0000-0000E1060000}"/>
    <cellStyle name="box 2 2 3 2 2 3 3 3 2" xfId="4538" xr:uid="{00000000-0005-0000-0000-0000E2060000}"/>
    <cellStyle name="box 2 2 3 2 2 3 4" xfId="4539" xr:uid="{00000000-0005-0000-0000-0000E3060000}"/>
    <cellStyle name="box 2 2 3 2 2 3 4 2" xfId="4540" xr:uid="{00000000-0005-0000-0000-0000E4060000}"/>
    <cellStyle name="box 2 2 3 2 2 3 4 2 2" xfId="4541" xr:uid="{00000000-0005-0000-0000-0000E5060000}"/>
    <cellStyle name="box 2 2 3 2 2 3 5" xfId="4542" xr:uid="{00000000-0005-0000-0000-0000E6060000}"/>
    <cellStyle name="box 2 2 3 2 2 3 5 2" xfId="4543" xr:uid="{00000000-0005-0000-0000-0000E7060000}"/>
    <cellStyle name="box 2 2 3 2 2 3 6" xfId="4544" xr:uid="{00000000-0005-0000-0000-0000E8060000}"/>
    <cellStyle name="box 2 2 3 2 2 4" xfId="4545" xr:uid="{00000000-0005-0000-0000-0000E9060000}"/>
    <cellStyle name="box 2 2 3 2 2 4 2" xfId="4546" xr:uid="{00000000-0005-0000-0000-0000EA060000}"/>
    <cellStyle name="box 2 2 3 2 2 4 2 2" xfId="4547" xr:uid="{00000000-0005-0000-0000-0000EB060000}"/>
    <cellStyle name="box 2 2 3 2 2 4 2 2 2" xfId="4548" xr:uid="{00000000-0005-0000-0000-0000EC060000}"/>
    <cellStyle name="box 2 2 3 2 2 4 3" xfId="4549" xr:uid="{00000000-0005-0000-0000-0000ED060000}"/>
    <cellStyle name="box 2 2 3 2 2 4 4" xfId="4550" xr:uid="{00000000-0005-0000-0000-0000EE060000}"/>
    <cellStyle name="box 2 2 3 2 2 4 4 2" xfId="4551" xr:uid="{00000000-0005-0000-0000-0000EF060000}"/>
    <cellStyle name="box 2 2 3 2 2 5" xfId="4552" xr:uid="{00000000-0005-0000-0000-0000F0060000}"/>
    <cellStyle name="box 2 2 3 2 2 5 2" xfId="4553" xr:uid="{00000000-0005-0000-0000-0000F1060000}"/>
    <cellStyle name="box 2 2 3 2 2 5 2 2" xfId="4554" xr:uid="{00000000-0005-0000-0000-0000F2060000}"/>
    <cellStyle name="box 2 2 3 2 2 5 2 2 2" xfId="4555" xr:uid="{00000000-0005-0000-0000-0000F3060000}"/>
    <cellStyle name="box 2 2 3 2 2 5 3" xfId="4556" xr:uid="{00000000-0005-0000-0000-0000F4060000}"/>
    <cellStyle name="box 2 2 3 2 2 5 3 2" xfId="4557" xr:uid="{00000000-0005-0000-0000-0000F5060000}"/>
    <cellStyle name="box 2 2 3 2 2 6" xfId="4558" xr:uid="{00000000-0005-0000-0000-0000F6060000}"/>
    <cellStyle name="box 2 2 3 2 2 6 2" xfId="4559" xr:uid="{00000000-0005-0000-0000-0000F7060000}"/>
    <cellStyle name="box 2 2 3 2 2 6 2 2" xfId="4560" xr:uid="{00000000-0005-0000-0000-0000F8060000}"/>
    <cellStyle name="box 2 2 3 2 2 7" xfId="4561" xr:uid="{00000000-0005-0000-0000-0000F9060000}"/>
    <cellStyle name="box 2 2 3 2 2 7 2" xfId="4562" xr:uid="{00000000-0005-0000-0000-0000FA060000}"/>
    <cellStyle name="box 2 2 3 2 3" xfId="4563" xr:uid="{00000000-0005-0000-0000-0000FB060000}"/>
    <cellStyle name="box 2 2 3 2 3 2" xfId="4564" xr:uid="{00000000-0005-0000-0000-0000FC060000}"/>
    <cellStyle name="box 2 2 3 3" xfId="4565" xr:uid="{00000000-0005-0000-0000-0000FD060000}"/>
    <cellStyle name="box 2 2 3 3 2" xfId="4566" xr:uid="{00000000-0005-0000-0000-0000FE060000}"/>
    <cellStyle name="box 2 2 3 3 2 2" xfId="4567" xr:uid="{00000000-0005-0000-0000-0000FF060000}"/>
    <cellStyle name="box 2 2 3 3 2 2 2" xfId="4568" xr:uid="{00000000-0005-0000-0000-000000070000}"/>
    <cellStyle name="box 2 2 3 3 2 2 2 2" xfId="4569" xr:uid="{00000000-0005-0000-0000-000001070000}"/>
    <cellStyle name="box 2 2 3 3 2 2 2 2 2" xfId="4570" xr:uid="{00000000-0005-0000-0000-000002070000}"/>
    <cellStyle name="box 2 2 3 3 2 2 2 2 2 2" xfId="4571" xr:uid="{00000000-0005-0000-0000-000003070000}"/>
    <cellStyle name="box 2 2 3 3 2 2 2 3" xfId="4572" xr:uid="{00000000-0005-0000-0000-000004070000}"/>
    <cellStyle name="box 2 2 3 3 2 2 2 4" xfId="4573" xr:uid="{00000000-0005-0000-0000-000005070000}"/>
    <cellStyle name="box 2 2 3 3 2 2 2 4 2" xfId="4574" xr:uid="{00000000-0005-0000-0000-000006070000}"/>
    <cellStyle name="box 2 2 3 3 2 2 3" xfId="4575" xr:uid="{00000000-0005-0000-0000-000007070000}"/>
    <cellStyle name="box 2 2 3 3 2 2 3 2" xfId="4576" xr:uid="{00000000-0005-0000-0000-000008070000}"/>
    <cellStyle name="box 2 2 3 3 2 2 3 2 2" xfId="4577" xr:uid="{00000000-0005-0000-0000-000009070000}"/>
    <cellStyle name="box 2 2 3 3 2 2 3 2 2 2" xfId="4578" xr:uid="{00000000-0005-0000-0000-00000A070000}"/>
    <cellStyle name="box 2 2 3 3 2 2 3 3" xfId="4579" xr:uid="{00000000-0005-0000-0000-00000B070000}"/>
    <cellStyle name="box 2 2 3 3 2 2 3 4" xfId="4580" xr:uid="{00000000-0005-0000-0000-00000C070000}"/>
    <cellStyle name="box 2 2 3 3 2 2 3 4 2" xfId="4581" xr:uid="{00000000-0005-0000-0000-00000D070000}"/>
    <cellStyle name="box 2 2 3 3 2 2 4" xfId="4582" xr:uid="{00000000-0005-0000-0000-00000E070000}"/>
    <cellStyle name="box 2 2 3 3 2 2 4 2" xfId="4583" xr:uid="{00000000-0005-0000-0000-00000F070000}"/>
    <cellStyle name="box 2 2 3 3 2 2 5" xfId="4584" xr:uid="{00000000-0005-0000-0000-000010070000}"/>
    <cellStyle name="box 2 2 3 3 2 3" xfId="4585" xr:uid="{00000000-0005-0000-0000-000011070000}"/>
    <cellStyle name="box 2 2 3 3 2 3 2" xfId="4586" xr:uid="{00000000-0005-0000-0000-000012070000}"/>
    <cellStyle name="box 2 2 3 3 2 3 2 2" xfId="4587" xr:uid="{00000000-0005-0000-0000-000013070000}"/>
    <cellStyle name="box 2 2 3 3 2 3 2 2 2" xfId="4588" xr:uid="{00000000-0005-0000-0000-000014070000}"/>
    <cellStyle name="box 2 2 3 3 2 3 2 2 2 2" xfId="4589" xr:uid="{00000000-0005-0000-0000-000015070000}"/>
    <cellStyle name="box 2 2 3 3 2 3 2 3" xfId="4590" xr:uid="{00000000-0005-0000-0000-000016070000}"/>
    <cellStyle name="box 2 2 3 3 2 3 2 4" xfId="4591" xr:uid="{00000000-0005-0000-0000-000017070000}"/>
    <cellStyle name="box 2 2 3 3 2 3 2 4 2" xfId="4592" xr:uid="{00000000-0005-0000-0000-000018070000}"/>
    <cellStyle name="box 2 2 3 3 2 3 3" xfId="4593" xr:uid="{00000000-0005-0000-0000-000019070000}"/>
    <cellStyle name="box 2 2 3 3 2 3 3 2" xfId="4594" xr:uid="{00000000-0005-0000-0000-00001A070000}"/>
    <cellStyle name="box 2 2 3 3 2 3 3 2 2" xfId="4595" xr:uid="{00000000-0005-0000-0000-00001B070000}"/>
    <cellStyle name="box 2 2 3 3 2 3 3 2 2 2" xfId="4596" xr:uid="{00000000-0005-0000-0000-00001C070000}"/>
    <cellStyle name="box 2 2 3 3 2 3 3 3" xfId="4597" xr:uid="{00000000-0005-0000-0000-00001D070000}"/>
    <cellStyle name="box 2 2 3 3 2 3 3 3 2" xfId="4598" xr:uid="{00000000-0005-0000-0000-00001E070000}"/>
    <cellStyle name="box 2 2 3 3 2 3 4" xfId="4599" xr:uid="{00000000-0005-0000-0000-00001F070000}"/>
    <cellStyle name="box 2 2 3 3 2 3 4 2" xfId="4600" xr:uid="{00000000-0005-0000-0000-000020070000}"/>
    <cellStyle name="box 2 2 3 3 2 3 4 2 2" xfId="4601" xr:uid="{00000000-0005-0000-0000-000021070000}"/>
    <cellStyle name="box 2 2 3 3 2 3 5" xfId="4602" xr:uid="{00000000-0005-0000-0000-000022070000}"/>
    <cellStyle name="box 2 2 3 3 2 3 5 2" xfId="4603" xr:uid="{00000000-0005-0000-0000-000023070000}"/>
    <cellStyle name="box 2 2 3 3 2 3 6" xfId="4604" xr:uid="{00000000-0005-0000-0000-000024070000}"/>
    <cellStyle name="box 2 2 3 3 2 4" xfId="4605" xr:uid="{00000000-0005-0000-0000-000025070000}"/>
    <cellStyle name="box 2 2 3 3 2 4 2" xfId="4606" xr:uid="{00000000-0005-0000-0000-000026070000}"/>
    <cellStyle name="box 2 2 3 3 2 4 2 2" xfId="4607" xr:uid="{00000000-0005-0000-0000-000027070000}"/>
    <cellStyle name="box 2 2 3 3 2 4 2 2 2" xfId="4608" xr:uid="{00000000-0005-0000-0000-000028070000}"/>
    <cellStyle name="box 2 2 3 3 2 4 3" xfId="4609" xr:uid="{00000000-0005-0000-0000-000029070000}"/>
    <cellStyle name="box 2 2 3 3 2 4 4" xfId="4610" xr:uid="{00000000-0005-0000-0000-00002A070000}"/>
    <cellStyle name="box 2 2 3 3 2 4 4 2" xfId="4611" xr:uid="{00000000-0005-0000-0000-00002B070000}"/>
    <cellStyle name="box 2 2 3 3 2 5" xfId="4612" xr:uid="{00000000-0005-0000-0000-00002C070000}"/>
    <cellStyle name="box 2 2 3 3 2 5 2" xfId="4613" xr:uid="{00000000-0005-0000-0000-00002D070000}"/>
    <cellStyle name="box 2 2 3 3 2 5 2 2" xfId="4614" xr:uid="{00000000-0005-0000-0000-00002E070000}"/>
    <cellStyle name="box 2 2 3 3 2 5 2 2 2" xfId="4615" xr:uid="{00000000-0005-0000-0000-00002F070000}"/>
    <cellStyle name="box 2 2 3 3 2 5 3" xfId="4616" xr:uid="{00000000-0005-0000-0000-000030070000}"/>
    <cellStyle name="box 2 2 3 3 2 5 3 2" xfId="4617" xr:uid="{00000000-0005-0000-0000-000031070000}"/>
    <cellStyle name="box 2 2 3 3 2 6" xfId="4618" xr:uid="{00000000-0005-0000-0000-000032070000}"/>
    <cellStyle name="box 2 2 3 3 2 6 2" xfId="4619" xr:uid="{00000000-0005-0000-0000-000033070000}"/>
    <cellStyle name="box 2 2 3 3 2 6 2 2" xfId="4620" xr:uid="{00000000-0005-0000-0000-000034070000}"/>
    <cellStyle name="box 2 2 3 3 2 7" xfId="4621" xr:uid="{00000000-0005-0000-0000-000035070000}"/>
    <cellStyle name="box 2 2 3 3 2 7 2" xfId="4622" xr:uid="{00000000-0005-0000-0000-000036070000}"/>
    <cellStyle name="box 2 2 3 3 3" xfId="4623" xr:uid="{00000000-0005-0000-0000-000037070000}"/>
    <cellStyle name="box 2 2 3 3 3 2" xfId="4624" xr:uid="{00000000-0005-0000-0000-000038070000}"/>
    <cellStyle name="box 2 2 3 4" xfId="4625" xr:uid="{00000000-0005-0000-0000-000039070000}"/>
    <cellStyle name="box 2 2 3 4 2" xfId="4626" xr:uid="{00000000-0005-0000-0000-00003A070000}"/>
    <cellStyle name="box 2 2 3 4 2 2" xfId="4627" xr:uid="{00000000-0005-0000-0000-00003B070000}"/>
    <cellStyle name="box 2 2 3 4 2 2 2" xfId="4628" xr:uid="{00000000-0005-0000-0000-00003C070000}"/>
    <cellStyle name="box 2 2 3 4 2 2 2 2" xfId="4629" xr:uid="{00000000-0005-0000-0000-00003D070000}"/>
    <cellStyle name="box 2 2 3 4 2 2 2 2 2" xfId="4630" xr:uid="{00000000-0005-0000-0000-00003E070000}"/>
    <cellStyle name="box 2 2 3 4 2 2 2 2 2 2" xfId="4631" xr:uid="{00000000-0005-0000-0000-00003F070000}"/>
    <cellStyle name="box 2 2 3 4 2 2 2 3" xfId="4632" xr:uid="{00000000-0005-0000-0000-000040070000}"/>
    <cellStyle name="box 2 2 3 4 2 2 2 4" xfId="4633" xr:uid="{00000000-0005-0000-0000-000041070000}"/>
    <cellStyle name="box 2 2 3 4 2 2 2 4 2" xfId="4634" xr:uid="{00000000-0005-0000-0000-000042070000}"/>
    <cellStyle name="box 2 2 3 4 2 2 3" xfId="4635" xr:uid="{00000000-0005-0000-0000-000043070000}"/>
    <cellStyle name="box 2 2 3 4 2 2 3 2" xfId="4636" xr:uid="{00000000-0005-0000-0000-000044070000}"/>
    <cellStyle name="box 2 2 3 4 2 2 3 2 2" xfId="4637" xr:uid="{00000000-0005-0000-0000-000045070000}"/>
    <cellStyle name="box 2 2 3 4 2 2 3 2 2 2" xfId="4638" xr:uid="{00000000-0005-0000-0000-000046070000}"/>
    <cellStyle name="box 2 2 3 4 2 2 3 3" xfId="4639" xr:uid="{00000000-0005-0000-0000-000047070000}"/>
    <cellStyle name="box 2 2 3 4 2 2 3 4" xfId="4640" xr:uid="{00000000-0005-0000-0000-000048070000}"/>
    <cellStyle name="box 2 2 3 4 2 2 3 4 2" xfId="4641" xr:uid="{00000000-0005-0000-0000-000049070000}"/>
    <cellStyle name="box 2 2 3 4 2 2 4" xfId="4642" xr:uid="{00000000-0005-0000-0000-00004A070000}"/>
    <cellStyle name="box 2 2 3 4 2 2 4 2" xfId="4643" xr:uid="{00000000-0005-0000-0000-00004B070000}"/>
    <cellStyle name="box 2 2 3 4 2 2 5" xfId="4644" xr:uid="{00000000-0005-0000-0000-00004C070000}"/>
    <cellStyle name="box 2 2 3 4 2 3" xfId="4645" xr:uid="{00000000-0005-0000-0000-00004D070000}"/>
    <cellStyle name="box 2 2 3 4 2 3 2" xfId="4646" xr:uid="{00000000-0005-0000-0000-00004E070000}"/>
    <cellStyle name="box 2 2 3 4 2 3 2 2" xfId="4647" xr:uid="{00000000-0005-0000-0000-00004F070000}"/>
    <cellStyle name="box 2 2 3 4 2 3 2 2 2" xfId="4648" xr:uid="{00000000-0005-0000-0000-000050070000}"/>
    <cellStyle name="box 2 2 3 4 2 3 2 2 2 2" xfId="4649" xr:uid="{00000000-0005-0000-0000-000051070000}"/>
    <cellStyle name="box 2 2 3 4 2 3 2 3" xfId="4650" xr:uid="{00000000-0005-0000-0000-000052070000}"/>
    <cellStyle name="box 2 2 3 4 2 3 2 4" xfId="4651" xr:uid="{00000000-0005-0000-0000-000053070000}"/>
    <cellStyle name="box 2 2 3 4 2 3 2 4 2" xfId="4652" xr:uid="{00000000-0005-0000-0000-000054070000}"/>
    <cellStyle name="box 2 2 3 4 2 3 3" xfId="4653" xr:uid="{00000000-0005-0000-0000-000055070000}"/>
    <cellStyle name="box 2 2 3 4 2 3 3 2" xfId="4654" xr:uid="{00000000-0005-0000-0000-000056070000}"/>
    <cellStyle name="box 2 2 3 4 2 3 3 2 2" xfId="4655" xr:uid="{00000000-0005-0000-0000-000057070000}"/>
    <cellStyle name="box 2 2 3 4 2 3 3 2 2 2" xfId="4656" xr:uid="{00000000-0005-0000-0000-000058070000}"/>
    <cellStyle name="box 2 2 3 4 2 3 3 3" xfId="4657" xr:uid="{00000000-0005-0000-0000-000059070000}"/>
    <cellStyle name="box 2 2 3 4 2 3 3 3 2" xfId="4658" xr:uid="{00000000-0005-0000-0000-00005A070000}"/>
    <cellStyle name="box 2 2 3 4 2 3 4" xfId="4659" xr:uid="{00000000-0005-0000-0000-00005B070000}"/>
    <cellStyle name="box 2 2 3 4 2 3 4 2" xfId="4660" xr:uid="{00000000-0005-0000-0000-00005C070000}"/>
    <cellStyle name="box 2 2 3 4 2 3 4 2 2" xfId="4661" xr:uid="{00000000-0005-0000-0000-00005D070000}"/>
    <cellStyle name="box 2 2 3 4 2 3 5" xfId="4662" xr:uid="{00000000-0005-0000-0000-00005E070000}"/>
    <cellStyle name="box 2 2 3 4 2 3 5 2" xfId="4663" xr:uid="{00000000-0005-0000-0000-00005F070000}"/>
    <cellStyle name="box 2 2 3 4 2 3 6" xfId="4664" xr:uid="{00000000-0005-0000-0000-000060070000}"/>
    <cellStyle name="box 2 2 3 4 2 4" xfId="4665" xr:uid="{00000000-0005-0000-0000-000061070000}"/>
    <cellStyle name="box 2 2 3 4 2 4 2" xfId="4666" xr:uid="{00000000-0005-0000-0000-000062070000}"/>
    <cellStyle name="box 2 2 3 4 2 4 2 2" xfId="4667" xr:uid="{00000000-0005-0000-0000-000063070000}"/>
    <cellStyle name="box 2 2 3 4 2 4 2 2 2" xfId="4668" xr:uid="{00000000-0005-0000-0000-000064070000}"/>
    <cellStyle name="box 2 2 3 4 2 4 3" xfId="4669" xr:uid="{00000000-0005-0000-0000-000065070000}"/>
    <cellStyle name="box 2 2 3 4 2 4 4" xfId="4670" xr:uid="{00000000-0005-0000-0000-000066070000}"/>
    <cellStyle name="box 2 2 3 4 2 4 4 2" xfId="4671" xr:uid="{00000000-0005-0000-0000-000067070000}"/>
    <cellStyle name="box 2 2 3 4 2 5" xfId="4672" xr:uid="{00000000-0005-0000-0000-000068070000}"/>
    <cellStyle name="box 2 2 3 4 2 5 2" xfId="4673" xr:uid="{00000000-0005-0000-0000-000069070000}"/>
    <cellStyle name="box 2 2 3 4 2 5 2 2" xfId="4674" xr:uid="{00000000-0005-0000-0000-00006A070000}"/>
    <cellStyle name="box 2 2 3 4 2 5 2 2 2" xfId="4675" xr:uid="{00000000-0005-0000-0000-00006B070000}"/>
    <cellStyle name="box 2 2 3 4 2 5 3" xfId="4676" xr:uid="{00000000-0005-0000-0000-00006C070000}"/>
    <cellStyle name="box 2 2 3 4 2 5 3 2" xfId="4677" xr:uid="{00000000-0005-0000-0000-00006D070000}"/>
    <cellStyle name="box 2 2 3 4 2 6" xfId="4678" xr:uid="{00000000-0005-0000-0000-00006E070000}"/>
    <cellStyle name="box 2 2 3 4 2 6 2" xfId="4679" xr:uid="{00000000-0005-0000-0000-00006F070000}"/>
    <cellStyle name="box 2 2 3 4 2 6 2 2" xfId="4680" xr:uid="{00000000-0005-0000-0000-000070070000}"/>
    <cellStyle name="box 2 2 3 4 2 7" xfId="4681" xr:uid="{00000000-0005-0000-0000-000071070000}"/>
    <cellStyle name="box 2 2 3 4 2 7 2" xfId="4682" xr:uid="{00000000-0005-0000-0000-000072070000}"/>
    <cellStyle name="box 2 2 3 4 3" xfId="4683" xr:uid="{00000000-0005-0000-0000-000073070000}"/>
    <cellStyle name="box 2 2 3 4 3 2" xfId="4684" xr:uid="{00000000-0005-0000-0000-000074070000}"/>
    <cellStyle name="box 2 2 3 5" xfId="4685" xr:uid="{00000000-0005-0000-0000-000075070000}"/>
    <cellStyle name="box 2 2 3 5 2" xfId="4686" xr:uid="{00000000-0005-0000-0000-000076070000}"/>
    <cellStyle name="box 2 2 3 5 2 2" xfId="4687" xr:uid="{00000000-0005-0000-0000-000077070000}"/>
    <cellStyle name="box 2 2 3 5 2 2 2" xfId="4688" xr:uid="{00000000-0005-0000-0000-000078070000}"/>
    <cellStyle name="box 2 2 3 5 2 2 2 2" xfId="4689" xr:uid="{00000000-0005-0000-0000-000079070000}"/>
    <cellStyle name="box 2 2 3 5 2 2 2 2 2" xfId="4690" xr:uid="{00000000-0005-0000-0000-00007A070000}"/>
    <cellStyle name="box 2 2 3 5 2 2 3" xfId="4691" xr:uid="{00000000-0005-0000-0000-00007B070000}"/>
    <cellStyle name="box 2 2 3 5 2 2 4" xfId="4692" xr:uid="{00000000-0005-0000-0000-00007C070000}"/>
    <cellStyle name="box 2 2 3 5 2 2 4 2" xfId="4693" xr:uid="{00000000-0005-0000-0000-00007D070000}"/>
    <cellStyle name="box 2 2 3 5 2 3" xfId="4694" xr:uid="{00000000-0005-0000-0000-00007E070000}"/>
    <cellStyle name="box 2 2 3 5 2 3 2" xfId="4695" xr:uid="{00000000-0005-0000-0000-00007F070000}"/>
    <cellStyle name="box 2 2 3 5 2 3 2 2" xfId="4696" xr:uid="{00000000-0005-0000-0000-000080070000}"/>
    <cellStyle name="box 2 2 3 5 2 3 2 2 2" xfId="4697" xr:uid="{00000000-0005-0000-0000-000081070000}"/>
    <cellStyle name="box 2 2 3 5 2 3 3" xfId="4698" xr:uid="{00000000-0005-0000-0000-000082070000}"/>
    <cellStyle name="box 2 2 3 5 2 3 4" xfId="4699" xr:uid="{00000000-0005-0000-0000-000083070000}"/>
    <cellStyle name="box 2 2 3 5 2 3 4 2" xfId="4700" xr:uid="{00000000-0005-0000-0000-000084070000}"/>
    <cellStyle name="box 2 2 3 5 2 4" xfId="4701" xr:uid="{00000000-0005-0000-0000-000085070000}"/>
    <cellStyle name="box 2 2 3 5 2 4 2" xfId="4702" xr:uid="{00000000-0005-0000-0000-000086070000}"/>
    <cellStyle name="box 2 2 3 5 2 5" xfId="4703" xr:uid="{00000000-0005-0000-0000-000087070000}"/>
    <cellStyle name="box 2 2 3 5 3" xfId="4704" xr:uid="{00000000-0005-0000-0000-000088070000}"/>
    <cellStyle name="box 2 2 3 5 3 2" xfId="4705" xr:uid="{00000000-0005-0000-0000-000089070000}"/>
    <cellStyle name="box 2 2 3 5 3 2 2" xfId="4706" xr:uid="{00000000-0005-0000-0000-00008A070000}"/>
    <cellStyle name="box 2 2 3 5 3 2 2 2" xfId="4707" xr:uid="{00000000-0005-0000-0000-00008B070000}"/>
    <cellStyle name="box 2 2 3 5 3 2 2 2 2" xfId="4708" xr:uid="{00000000-0005-0000-0000-00008C070000}"/>
    <cellStyle name="box 2 2 3 5 3 2 3" xfId="4709" xr:uid="{00000000-0005-0000-0000-00008D070000}"/>
    <cellStyle name="box 2 2 3 5 3 2 4" xfId="4710" xr:uid="{00000000-0005-0000-0000-00008E070000}"/>
    <cellStyle name="box 2 2 3 5 3 2 4 2" xfId="4711" xr:uid="{00000000-0005-0000-0000-00008F070000}"/>
    <cellStyle name="box 2 2 3 5 3 3" xfId="4712" xr:uid="{00000000-0005-0000-0000-000090070000}"/>
    <cellStyle name="box 2 2 3 5 3 3 2" xfId="4713" xr:uid="{00000000-0005-0000-0000-000091070000}"/>
    <cellStyle name="box 2 2 3 5 3 3 2 2" xfId="4714" xr:uid="{00000000-0005-0000-0000-000092070000}"/>
    <cellStyle name="box 2 2 3 5 3 3 2 2 2" xfId="4715" xr:uid="{00000000-0005-0000-0000-000093070000}"/>
    <cellStyle name="box 2 2 3 5 3 3 3" xfId="4716" xr:uid="{00000000-0005-0000-0000-000094070000}"/>
    <cellStyle name="box 2 2 3 5 3 3 3 2" xfId="4717" xr:uid="{00000000-0005-0000-0000-000095070000}"/>
    <cellStyle name="box 2 2 3 5 3 4" xfId="4718" xr:uid="{00000000-0005-0000-0000-000096070000}"/>
    <cellStyle name="box 2 2 3 5 3 4 2" xfId="4719" xr:uid="{00000000-0005-0000-0000-000097070000}"/>
    <cellStyle name="box 2 2 3 5 3 4 2 2" xfId="4720" xr:uid="{00000000-0005-0000-0000-000098070000}"/>
    <cellStyle name="box 2 2 3 5 3 5" xfId="4721" xr:uid="{00000000-0005-0000-0000-000099070000}"/>
    <cellStyle name="box 2 2 3 5 3 5 2" xfId="4722" xr:uid="{00000000-0005-0000-0000-00009A070000}"/>
    <cellStyle name="box 2 2 3 5 3 6" xfId="4723" xr:uid="{00000000-0005-0000-0000-00009B070000}"/>
    <cellStyle name="box 2 2 3 5 4" xfId="4724" xr:uid="{00000000-0005-0000-0000-00009C070000}"/>
    <cellStyle name="box 2 2 3 5 4 2" xfId="4725" xr:uid="{00000000-0005-0000-0000-00009D070000}"/>
    <cellStyle name="box 2 2 3 5 4 2 2" xfId="4726" xr:uid="{00000000-0005-0000-0000-00009E070000}"/>
    <cellStyle name="box 2 2 3 5 4 2 2 2" xfId="4727" xr:uid="{00000000-0005-0000-0000-00009F070000}"/>
    <cellStyle name="box 2 2 3 5 4 3" xfId="4728" xr:uid="{00000000-0005-0000-0000-0000A0070000}"/>
    <cellStyle name="box 2 2 3 5 4 4" xfId="4729" xr:uid="{00000000-0005-0000-0000-0000A1070000}"/>
    <cellStyle name="box 2 2 3 5 4 4 2" xfId="4730" xr:uid="{00000000-0005-0000-0000-0000A2070000}"/>
    <cellStyle name="box 2 2 3 5 5" xfId="4731" xr:uid="{00000000-0005-0000-0000-0000A3070000}"/>
    <cellStyle name="box 2 2 3 5 5 2" xfId="4732" xr:uid="{00000000-0005-0000-0000-0000A4070000}"/>
    <cellStyle name="box 2 2 3 5 5 2 2" xfId="4733" xr:uid="{00000000-0005-0000-0000-0000A5070000}"/>
    <cellStyle name="box 2 2 3 5 5 2 2 2" xfId="4734" xr:uid="{00000000-0005-0000-0000-0000A6070000}"/>
    <cellStyle name="box 2 2 3 5 5 3" xfId="4735" xr:uid="{00000000-0005-0000-0000-0000A7070000}"/>
    <cellStyle name="box 2 2 3 5 5 3 2" xfId="4736" xr:uid="{00000000-0005-0000-0000-0000A8070000}"/>
    <cellStyle name="box 2 2 3 5 6" xfId="4737" xr:uid="{00000000-0005-0000-0000-0000A9070000}"/>
    <cellStyle name="box 2 2 3 5 6 2" xfId="4738" xr:uid="{00000000-0005-0000-0000-0000AA070000}"/>
    <cellStyle name="box 2 2 3 5 6 2 2" xfId="4739" xr:uid="{00000000-0005-0000-0000-0000AB070000}"/>
    <cellStyle name="box 2 2 3 5 7" xfId="4740" xr:uid="{00000000-0005-0000-0000-0000AC070000}"/>
    <cellStyle name="box 2 2 3 5 7 2" xfId="4741" xr:uid="{00000000-0005-0000-0000-0000AD070000}"/>
    <cellStyle name="box 2 2 3 6" xfId="4742" xr:uid="{00000000-0005-0000-0000-0000AE070000}"/>
    <cellStyle name="box 2 2 3 6 2" xfId="4743" xr:uid="{00000000-0005-0000-0000-0000AF070000}"/>
    <cellStyle name="box 2 2 3 6 2 2" xfId="4744" xr:uid="{00000000-0005-0000-0000-0000B0070000}"/>
    <cellStyle name="box 2 2 3 7" xfId="4745" xr:uid="{00000000-0005-0000-0000-0000B1070000}"/>
    <cellStyle name="box 2 2 3 7 2" xfId="4746" xr:uid="{00000000-0005-0000-0000-0000B2070000}"/>
    <cellStyle name="box 2 2 4" xfId="4747" xr:uid="{00000000-0005-0000-0000-0000B3070000}"/>
    <cellStyle name="box 2 2 4 2" xfId="4748" xr:uid="{00000000-0005-0000-0000-0000B4070000}"/>
    <cellStyle name="box 2 2 4 2 2" xfId="4749" xr:uid="{00000000-0005-0000-0000-0000B5070000}"/>
    <cellStyle name="box 2 2 4 2 2 2" xfId="4750" xr:uid="{00000000-0005-0000-0000-0000B6070000}"/>
    <cellStyle name="box 2 2 4 2 2 2 2" xfId="4751" xr:uid="{00000000-0005-0000-0000-0000B7070000}"/>
    <cellStyle name="box 2 2 4 2 2 2 2 2" xfId="4752" xr:uid="{00000000-0005-0000-0000-0000B8070000}"/>
    <cellStyle name="box 2 2 4 2 2 2 2 2 2" xfId="4753" xr:uid="{00000000-0005-0000-0000-0000B9070000}"/>
    <cellStyle name="box 2 2 4 2 2 2 3" xfId="4754" xr:uid="{00000000-0005-0000-0000-0000BA070000}"/>
    <cellStyle name="box 2 2 4 2 2 2 4" xfId="4755" xr:uid="{00000000-0005-0000-0000-0000BB070000}"/>
    <cellStyle name="box 2 2 4 2 2 2 4 2" xfId="4756" xr:uid="{00000000-0005-0000-0000-0000BC070000}"/>
    <cellStyle name="box 2 2 4 2 2 3" xfId="4757" xr:uid="{00000000-0005-0000-0000-0000BD070000}"/>
    <cellStyle name="box 2 2 4 2 2 3 2" xfId="4758" xr:uid="{00000000-0005-0000-0000-0000BE070000}"/>
    <cellStyle name="box 2 2 4 2 2 3 2 2" xfId="4759" xr:uid="{00000000-0005-0000-0000-0000BF070000}"/>
    <cellStyle name="box 2 2 4 2 2 3 2 2 2" xfId="4760" xr:uid="{00000000-0005-0000-0000-0000C0070000}"/>
    <cellStyle name="box 2 2 4 2 2 3 3" xfId="4761" xr:uid="{00000000-0005-0000-0000-0000C1070000}"/>
    <cellStyle name="box 2 2 4 2 2 3 4" xfId="4762" xr:uid="{00000000-0005-0000-0000-0000C2070000}"/>
    <cellStyle name="box 2 2 4 2 2 3 4 2" xfId="4763" xr:uid="{00000000-0005-0000-0000-0000C3070000}"/>
    <cellStyle name="box 2 2 4 2 2 4" xfId="4764" xr:uid="{00000000-0005-0000-0000-0000C4070000}"/>
    <cellStyle name="box 2 2 4 2 2 4 2" xfId="4765" xr:uid="{00000000-0005-0000-0000-0000C5070000}"/>
    <cellStyle name="box 2 2 4 2 2 5" xfId="4766" xr:uid="{00000000-0005-0000-0000-0000C6070000}"/>
    <cellStyle name="box 2 2 4 2 3" xfId="4767" xr:uid="{00000000-0005-0000-0000-0000C7070000}"/>
    <cellStyle name="box 2 2 4 2 3 2" xfId="4768" xr:uid="{00000000-0005-0000-0000-0000C8070000}"/>
    <cellStyle name="box 2 2 4 2 3 2 2" xfId="4769" xr:uid="{00000000-0005-0000-0000-0000C9070000}"/>
    <cellStyle name="box 2 2 4 2 3 2 2 2" xfId="4770" xr:uid="{00000000-0005-0000-0000-0000CA070000}"/>
    <cellStyle name="box 2 2 4 2 3 2 2 2 2" xfId="4771" xr:uid="{00000000-0005-0000-0000-0000CB070000}"/>
    <cellStyle name="box 2 2 4 2 3 2 3" xfId="4772" xr:uid="{00000000-0005-0000-0000-0000CC070000}"/>
    <cellStyle name="box 2 2 4 2 3 2 4" xfId="4773" xr:uid="{00000000-0005-0000-0000-0000CD070000}"/>
    <cellStyle name="box 2 2 4 2 3 2 4 2" xfId="4774" xr:uid="{00000000-0005-0000-0000-0000CE070000}"/>
    <cellStyle name="box 2 2 4 2 3 3" xfId="4775" xr:uid="{00000000-0005-0000-0000-0000CF070000}"/>
    <cellStyle name="box 2 2 4 2 3 3 2" xfId="4776" xr:uid="{00000000-0005-0000-0000-0000D0070000}"/>
    <cellStyle name="box 2 2 4 2 3 3 2 2" xfId="4777" xr:uid="{00000000-0005-0000-0000-0000D1070000}"/>
    <cellStyle name="box 2 2 4 2 3 3 2 2 2" xfId="4778" xr:uid="{00000000-0005-0000-0000-0000D2070000}"/>
    <cellStyle name="box 2 2 4 2 3 3 3" xfId="4779" xr:uid="{00000000-0005-0000-0000-0000D3070000}"/>
    <cellStyle name="box 2 2 4 2 3 3 3 2" xfId="4780" xr:uid="{00000000-0005-0000-0000-0000D4070000}"/>
    <cellStyle name="box 2 2 4 2 3 4" xfId="4781" xr:uid="{00000000-0005-0000-0000-0000D5070000}"/>
    <cellStyle name="box 2 2 4 2 3 4 2" xfId="4782" xr:uid="{00000000-0005-0000-0000-0000D6070000}"/>
    <cellStyle name="box 2 2 4 2 3 4 2 2" xfId="4783" xr:uid="{00000000-0005-0000-0000-0000D7070000}"/>
    <cellStyle name="box 2 2 4 2 3 5" xfId="4784" xr:uid="{00000000-0005-0000-0000-0000D8070000}"/>
    <cellStyle name="box 2 2 4 2 3 5 2" xfId="4785" xr:uid="{00000000-0005-0000-0000-0000D9070000}"/>
    <cellStyle name="box 2 2 4 2 3 6" xfId="4786" xr:uid="{00000000-0005-0000-0000-0000DA070000}"/>
    <cellStyle name="box 2 2 4 2 4" xfId="4787" xr:uid="{00000000-0005-0000-0000-0000DB070000}"/>
    <cellStyle name="box 2 2 4 2 4 2" xfId="4788" xr:uid="{00000000-0005-0000-0000-0000DC070000}"/>
    <cellStyle name="box 2 2 4 2 4 2 2" xfId="4789" xr:uid="{00000000-0005-0000-0000-0000DD070000}"/>
    <cellStyle name="box 2 2 4 2 4 2 2 2" xfId="4790" xr:uid="{00000000-0005-0000-0000-0000DE070000}"/>
    <cellStyle name="box 2 2 4 2 4 3" xfId="4791" xr:uid="{00000000-0005-0000-0000-0000DF070000}"/>
    <cellStyle name="box 2 2 4 2 4 4" xfId="4792" xr:uid="{00000000-0005-0000-0000-0000E0070000}"/>
    <cellStyle name="box 2 2 4 2 4 4 2" xfId="4793" xr:uid="{00000000-0005-0000-0000-0000E1070000}"/>
    <cellStyle name="box 2 2 4 2 5" xfId="4794" xr:uid="{00000000-0005-0000-0000-0000E2070000}"/>
    <cellStyle name="box 2 2 4 2 5 2" xfId="4795" xr:uid="{00000000-0005-0000-0000-0000E3070000}"/>
    <cellStyle name="box 2 2 4 2 5 2 2" xfId="4796" xr:uid="{00000000-0005-0000-0000-0000E4070000}"/>
    <cellStyle name="box 2 2 4 2 5 2 2 2" xfId="4797" xr:uid="{00000000-0005-0000-0000-0000E5070000}"/>
    <cellStyle name="box 2 2 4 2 5 3" xfId="4798" xr:uid="{00000000-0005-0000-0000-0000E6070000}"/>
    <cellStyle name="box 2 2 4 2 5 3 2" xfId="4799" xr:uid="{00000000-0005-0000-0000-0000E7070000}"/>
    <cellStyle name="box 2 2 4 2 6" xfId="4800" xr:uid="{00000000-0005-0000-0000-0000E8070000}"/>
    <cellStyle name="box 2 2 4 2 6 2" xfId="4801" xr:uid="{00000000-0005-0000-0000-0000E9070000}"/>
    <cellStyle name="box 2 2 4 2 6 2 2" xfId="4802" xr:uid="{00000000-0005-0000-0000-0000EA070000}"/>
    <cellStyle name="box 2 2 4 2 7" xfId="4803" xr:uid="{00000000-0005-0000-0000-0000EB070000}"/>
    <cellStyle name="box 2 2 4 2 7 2" xfId="4804" xr:uid="{00000000-0005-0000-0000-0000EC070000}"/>
    <cellStyle name="box 2 2 4 3" xfId="4805" xr:uid="{00000000-0005-0000-0000-0000ED070000}"/>
    <cellStyle name="box 2 2 4 3 2" xfId="4806" xr:uid="{00000000-0005-0000-0000-0000EE070000}"/>
    <cellStyle name="box 2 2 5" xfId="4807" xr:uid="{00000000-0005-0000-0000-0000EF070000}"/>
    <cellStyle name="box 2 2 5 2" xfId="4808" xr:uid="{00000000-0005-0000-0000-0000F0070000}"/>
    <cellStyle name="box 2 2 5 2 2" xfId="4809" xr:uid="{00000000-0005-0000-0000-0000F1070000}"/>
    <cellStyle name="box 2 2 5 2 2 2" xfId="4810" xr:uid="{00000000-0005-0000-0000-0000F2070000}"/>
    <cellStyle name="box 2 2 5 2 2 2 2" xfId="4811" xr:uid="{00000000-0005-0000-0000-0000F3070000}"/>
    <cellStyle name="box 2 2 5 2 2 2 2 2" xfId="4812" xr:uid="{00000000-0005-0000-0000-0000F4070000}"/>
    <cellStyle name="box 2 2 5 2 2 2 2 2 2" xfId="4813" xr:uid="{00000000-0005-0000-0000-0000F5070000}"/>
    <cellStyle name="box 2 2 5 2 2 2 3" xfId="4814" xr:uid="{00000000-0005-0000-0000-0000F6070000}"/>
    <cellStyle name="box 2 2 5 2 2 2 4" xfId="4815" xr:uid="{00000000-0005-0000-0000-0000F7070000}"/>
    <cellStyle name="box 2 2 5 2 2 2 4 2" xfId="4816" xr:uid="{00000000-0005-0000-0000-0000F8070000}"/>
    <cellStyle name="box 2 2 5 2 2 3" xfId="4817" xr:uid="{00000000-0005-0000-0000-0000F9070000}"/>
    <cellStyle name="box 2 2 5 2 2 3 2" xfId="4818" xr:uid="{00000000-0005-0000-0000-0000FA070000}"/>
    <cellStyle name="box 2 2 5 2 2 3 2 2" xfId="4819" xr:uid="{00000000-0005-0000-0000-0000FB070000}"/>
    <cellStyle name="box 2 2 5 2 2 3 2 2 2" xfId="4820" xr:uid="{00000000-0005-0000-0000-0000FC070000}"/>
    <cellStyle name="box 2 2 5 2 2 3 3" xfId="4821" xr:uid="{00000000-0005-0000-0000-0000FD070000}"/>
    <cellStyle name="box 2 2 5 2 2 3 4" xfId="4822" xr:uid="{00000000-0005-0000-0000-0000FE070000}"/>
    <cellStyle name="box 2 2 5 2 2 3 4 2" xfId="4823" xr:uid="{00000000-0005-0000-0000-0000FF070000}"/>
    <cellStyle name="box 2 2 5 2 2 4" xfId="4824" xr:uid="{00000000-0005-0000-0000-000000080000}"/>
    <cellStyle name="box 2 2 5 2 2 4 2" xfId="4825" xr:uid="{00000000-0005-0000-0000-000001080000}"/>
    <cellStyle name="box 2 2 5 2 2 5" xfId="4826" xr:uid="{00000000-0005-0000-0000-000002080000}"/>
    <cellStyle name="box 2 2 5 2 3" xfId="4827" xr:uid="{00000000-0005-0000-0000-000003080000}"/>
    <cellStyle name="box 2 2 5 2 3 2" xfId="4828" xr:uid="{00000000-0005-0000-0000-000004080000}"/>
    <cellStyle name="box 2 2 5 2 3 2 2" xfId="4829" xr:uid="{00000000-0005-0000-0000-000005080000}"/>
    <cellStyle name="box 2 2 5 2 3 2 2 2" xfId="4830" xr:uid="{00000000-0005-0000-0000-000006080000}"/>
    <cellStyle name="box 2 2 5 2 3 2 2 2 2" xfId="4831" xr:uid="{00000000-0005-0000-0000-000007080000}"/>
    <cellStyle name="box 2 2 5 2 3 2 3" xfId="4832" xr:uid="{00000000-0005-0000-0000-000008080000}"/>
    <cellStyle name="box 2 2 5 2 3 2 4" xfId="4833" xr:uid="{00000000-0005-0000-0000-000009080000}"/>
    <cellStyle name="box 2 2 5 2 3 2 4 2" xfId="4834" xr:uid="{00000000-0005-0000-0000-00000A080000}"/>
    <cellStyle name="box 2 2 5 2 3 3" xfId="4835" xr:uid="{00000000-0005-0000-0000-00000B080000}"/>
    <cellStyle name="box 2 2 5 2 3 3 2" xfId="4836" xr:uid="{00000000-0005-0000-0000-00000C080000}"/>
    <cellStyle name="box 2 2 5 2 3 3 2 2" xfId="4837" xr:uid="{00000000-0005-0000-0000-00000D080000}"/>
    <cellStyle name="box 2 2 5 2 3 3 2 2 2" xfId="4838" xr:uid="{00000000-0005-0000-0000-00000E080000}"/>
    <cellStyle name="box 2 2 5 2 3 3 3" xfId="4839" xr:uid="{00000000-0005-0000-0000-00000F080000}"/>
    <cellStyle name="box 2 2 5 2 3 3 3 2" xfId="4840" xr:uid="{00000000-0005-0000-0000-000010080000}"/>
    <cellStyle name="box 2 2 5 2 3 4" xfId="4841" xr:uid="{00000000-0005-0000-0000-000011080000}"/>
    <cellStyle name="box 2 2 5 2 3 4 2" xfId="4842" xr:uid="{00000000-0005-0000-0000-000012080000}"/>
    <cellStyle name="box 2 2 5 2 3 4 2 2" xfId="4843" xr:uid="{00000000-0005-0000-0000-000013080000}"/>
    <cellStyle name="box 2 2 5 2 3 5" xfId="4844" xr:uid="{00000000-0005-0000-0000-000014080000}"/>
    <cellStyle name="box 2 2 5 2 3 5 2" xfId="4845" xr:uid="{00000000-0005-0000-0000-000015080000}"/>
    <cellStyle name="box 2 2 5 2 3 6" xfId="4846" xr:uid="{00000000-0005-0000-0000-000016080000}"/>
    <cellStyle name="box 2 2 5 2 4" xfId="4847" xr:uid="{00000000-0005-0000-0000-000017080000}"/>
    <cellStyle name="box 2 2 5 2 4 2" xfId="4848" xr:uid="{00000000-0005-0000-0000-000018080000}"/>
    <cellStyle name="box 2 2 5 2 4 2 2" xfId="4849" xr:uid="{00000000-0005-0000-0000-000019080000}"/>
    <cellStyle name="box 2 2 5 2 4 2 2 2" xfId="4850" xr:uid="{00000000-0005-0000-0000-00001A080000}"/>
    <cellStyle name="box 2 2 5 2 4 3" xfId="4851" xr:uid="{00000000-0005-0000-0000-00001B080000}"/>
    <cellStyle name="box 2 2 5 2 4 4" xfId="4852" xr:uid="{00000000-0005-0000-0000-00001C080000}"/>
    <cellStyle name="box 2 2 5 2 4 4 2" xfId="4853" xr:uid="{00000000-0005-0000-0000-00001D080000}"/>
    <cellStyle name="box 2 2 5 2 5" xfId="4854" xr:uid="{00000000-0005-0000-0000-00001E080000}"/>
    <cellStyle name="box 2 2 5 2 5 2" xfId="4855" xr:uid="{00000000-0005-0000-0000-00001F080000}"/>
    <cellStyle name="box 2 2 5 2 5 2 2" xfId="4856" xr:uid="{00000000-0005-0000-0000-000020080000}"/>
    <cellStyle name="box 2 2 5 2 5 2 2 2" xfId="4857" xr:uid="{00000000-0005-0000-0000-000021080000}"/>
    <cellStyle name="box 2 2 5 2 5 3" xfId="4858" xr:uid="{00000000-0005-0000-0000-000022080000}"/>
    <cellStyle name="box 2 2 5 2 5 3 2" xfId="4859" xr:uid="{00000000-0005-0000-0000-000023080000}"/>
    <cellStyle name="box 2 2 5 2 6" xfId="4860" xr:uid="{00000000-0005-0000-0000-000024080000}"/>
    <cellStyle name="box 2 2 5 2 6 2" xfId="4861" xr:uid="{00000000-0005-0000-0000-000025080000}"/>
    <cellStyle name="box 2 2 5 2 6 2 2" xfId="4862" xr:uid="{00000000-0005-0000-0000-000026080000}"/>
    <cellStyle name="box 2 2 5 2 7" xfId="4863" xr:uid="{00000000-0005-0000-0000-000027080000}"/>
    <cellStyle name="box 2 2 5 2 7 2" xfId="4864" xr:uid="{00000000-0005-0000-0000-000028080000}"/>
    <cellStyle name="box 2 2 5 3" xfId="4865" xr:uid="{00000000-0005-0000-0000-000029080000}"/>
    <cellStyle name="box 2 2 5 3 2" xfId="4866" xr:uid="{00000000-0005-0000-0000-00002A080000}"/>
    <cellStyle name="box 2 2 6" xfId="4867" xr:uid="{00000000-0005-0000-0000-00002B080000}"/>
    <cellStyle name="box 2 2 6 2" xfId="4868" xr:uid="{00000000-0005-0000-0000-00002C080000}"/>
    <cellStyle name="box 2 2 6 2 2" xfId="4869" xr:uid="{00000000-0005-0000-0000-00002D080000}"/>
    <cellStyle name="box 2 2 6 2 2 2" xfId="4870" xr:uid="{00000000-0005-0000-0000-00002E080000}"/>
    <cellStyle name="box 2 2 6 2 2 2 2" xfId="4871" xr:uid="{00000000-0005-0000-0000-00002F080000}"/>
    <cellStyle name="box 2 2 6 2 2 2 2 2" xfId="4872" xr:uid="{00000000-0005-0000-0000-000030080000}"/>
    <cellStyle name="box 2 2 6 2 2 2 2 2 2" xfId="4873" xr:uid="{00000000-0005-0000-0000-000031080000}"/>
    <cellStyle name="box 2 2 6 2 2 2 3" xfId="4874" xr:uid="{00000000-0005-0000-0000-000032080000}"/>
    <cellStyle name="box 2 2 6 2 2 2 4" xfId="4875" xr:uid="{00000000-0005-0000-0000-000033080000}"/>
    <cellStyle name="box 2 2 6 2 2 2 4 2" xfId="4876" xr:uid="{00000000-0005-0000-0000-000034080000}"/>
    <cellStyle name="box 2 2 6 2 2 3" xfId="4877" xr:uid="{00000000-0005-0000-0000-000035080000}"/>
    <cellStyle name="box 2 2 6 2 2 3 2" xfId="4878" xr:uid="{00000000-0005-0000-0000-000036080000}"/>
    <cellStyle name="box 2 2 6 2 2 3 2 2" xfId="4879" xr:uid="{00000000-0005-0000-0000-000037080000}"/>
    <cellStyle name="box 2 2 6 2 2 3 2 2 2" xfId="4880" xr:uid="{00000000-0005-0000-0000-000038080000}"/>
    <cellStyle name="box 2 2 6 2 2 3 3" xfId="4881" xr:uid="{00000000-0005-0000-0000-000039080000}"/>
    <cellStyle name="box 2 2 6 2 2 3 4" xfId="4882" xr:uid="{00000000-0005-0000-0000-00003A080000}"/>
    <cellStyle name="box 2 2 6 2 2 3 4 2" xfId="4883" xr:uid="{00000000-0005-0000-0000-00003B080000}"/>
    <cellStyle name="box 2 2 6 2 2 4" xfId="4884" xr:uid="{00000000-0005-0000-0000-00003C080000}"/>
    <cellStyle name="box 2 2 6 2 2 4 2" xfId="4885" xr:uid="{00000000-0005-0000-0000-00003D080000}"/>
    <cellStyle name="box 2 2 6 2 2 5" xfId="4886" xr:uid="{00000000-0005-0000-0000-00003E080000}"/>
    <cellStyle name="box 2 2 6 2 3" xfId="4887" xr:uid="{00000000-0005-0000-0000-00003F080000}"/>
    <cellStyle name="box 2 2 6 2 3 2" xfId="4888" xr:uid="{00000000-0005-0000-0000-000040080000}"/>
    <cellStyle name="box 2 2 6 2 3 2 2" xfId="4889" xr:uid="{00000000-0005-0000-0000-000041080000}"/>
    <cellStyle name="box 2 2 6 2 3 2 2 2" xfId="4890" xr:uid="{00000000-0005-0000-0000-000042080000}"/>
    <cellStyle name="box 2 2 6 2 3 2 2 2 2" xfId="4891" xr:uid="{00000000-0005-0000-0000-000043080000}"/>
    <cellStyle name="box 2 2 6 2 3 2 3" xfId="4892" xr:uid="{00000000-0005-0000-0000-000044080000}"/>
    <cellStyle name="box 2 2 6 2 3 2 4" xfId="4893" xr:uid="{00000000-0005-0000-0000-000045080000}"/>
    <cellStyle name="box 2 2 6 2 3 2 4 2" xfId="4894" xr:uid="{00000000-0005-0000-0000-000046080000}"/>
    <cellStyle name="box 2 2 6 2 3 3" xfId="4895" xr:uid="{00000000-0005-0000-0000-000047080000}"/>
    <cellStyle name="box 2 2 6 2 3 3 2" xfId="4896" xr:uid="{00000000-0005-0000-0000-000048080000}"/>
    <cellStyle name="box 2 2 6 2 3 3 2 2" xfId="4897" xr:uid="{00000000-0005-0000-0000-000049080000}"/>
    <cellStyle name="box 2 2 6 2 3 3 2 2 2" xfId="4898" xr:uid="{00000000-0005-0000-0000-00004A080000}"/>
    <cellStyle name="box 2 2 6 2 3 3 3" xfId="4899" xr:uid="{00000000-0005-0000-0000-00004B080000}"/>
    <cellStyle name="box 2 2 6 2 3 3 3 2" xfId="4900" xr:uid="{00000000-0005-0000-0000-00004C080000}"/>
    <cellStyle name="box 2 2 6 2 3 4" xfId="4901" xr:uid="{00000000-0005-0000-0000-00004D080000}"/>
    <cellStyle name="box 2 2 6 2 3 4 2" xfId="4902" xr:uid="{00000000-0005-0000-0000-00004E080000}"/>
    <cellStyle name="box 2 2 6 2 3 4 2 2" xfId="4903" xr:uid="{00000000-0005-0000-0000-00004F080000}"/>
    <cellStyle name="box 2 2 6 2 3 5" xfId="4904" xr:uid="{00000000-0005-0000-0000-000050080000}"/>
    <cellStyle name="box 2 2 6 2 3 5 2" xfId="4905" xr:uid="{00000000-0005-0000-0000-000051080000}"/>
    <cellStyle name="box 2 2 6 2 3 6" xfId="4906" xr:uid="{00000000-0005-0000-0000-000052080000}"/>
    <cellStyle name="box 2 2 6 2 4" xfId="4907" xr:uid="{00000000-0005-0000-0000-000053080000}"/>
    <cellStyle name="box 2 2 6 2 4 2" xfId="4908" xr:uid="{00000000-0005-0000-0000-000054080000}"/>
    <cellStyle name="box 2 2 6 2 4 2 2" xfId="4909" xr:uid="{00000000-0005-0000-0000-000055080000}"/>
    <cellStyle name="box 2 2 6 2 4 2 2 2" xfId="4910" xr:uid="{00000000-0005-0000-0000-000056080000}"/>
    <cellStyle name="box 2 2 6 2 4 3" xfId="4911" xr:uid="{00000000-0005-0000-0000-000057080000}"/>
    <cellStyle name="box 2 2 6 2 4 4" xfId="4912" xr:uid="{00000000-0005-0000-0000-000058080000}"/>
    <cellStyle name="box 2 2 6 2 4 4 2" xfId="4913" xr:uid="{00000000-0005-0000-0000-000059080000}"/>
    <cellStyle name="box 2 2 6 2 5" xfId="4914" xr:uid="{00000000-0005-0000-0000-00005A080000}"/>
    <cellStyle name="box 2 2 6 2 5 2" xfId="4915" xr:uid="{00000000-0005-0000-0000-00005B080000}"/>
    <cellStyle name="box 2 2 6 2 5 2 2" xfId="4916" xr:uid="{00000000-0005-0000-0000-00005C080000}"/>
    <cellStyle name="box 2 2 6 2 5 2 2 2" xfId="4917" xr:uid="{00000000-0005-0000-0000-00005D080000}"/>
    <cellStyle name="box 2 2 6 2 5 3" xfId="4918" xr:uid="{00000000-0005-0000-0000-00005E080000}"/>
    <cellStyle name="box 2 2 6 2 5 3 2" xfId="4919" xr:uid="{00000000-0005-0000-0000-00005F080000}"/>
    <cellStyle name="box 2 2 6 2 6" xfId="4920" xr:uid="{00000000-0005-0000-0000-000060080000}"/>
    <cellStyle name="box 2 2 6 2 6 2" xfId="4921" xr:uid="{00000000-0005-0000-0000-000061080000}"/>
    <cellStyle name="box 2 2 6 2 6 2 2" xfId="4922" xr:uid="{00000000-0005-0000-0000-000062080000}"/>
    <cellStyle name="box 2 2 6 2 7" xfId="4923" xr:uid="{00000000-0005-0000-0000-000063080000}"/>
    <cellStyle name="box 2 2 6 2 7 2" xfId="4924" xr:uid="{00000000-0005-0000-0000-000064080000}"/>
    <cellStyle name="box 2 2 6 3" xfId="4925" xr:uid="{00000000-0005-0000-0000-000065080000}"/>
    <cellStyle name="box 2 2 6 3 2" xfId="4926" xr:uid="{00000000-0005-0000-0000-000066080000}"/>
    <cellStyle name="box 2 2 7" xfId="4927" xr:uid="{00000000-0005-0000-0000-000067080000}"/>
    <cellStyle name="box 2 2 7 2" xfId="4928" xr:uid="{00000000-0005-0000-0000-000068080000}"/>
    <cellStyle name="box 2 2 7 2 2" xfId="4929" xr:uid="{00000000-0005-0000-0000-000069080000}"/>
    <cellStyle name="box 2 2 7 2 2 2" xfId="4930" xr:uid="{00000000-0005-0000-0000-00006A080000}"/>
    <cellStyle name="box 2 2 7 2 2 2 2" xfId="4931" xr:uid="{00000000-0005-0000-0000-00006B080000}"/>
    <cellStyle name="box 2 2 7 2 2 2 2 2" xfId="4932" xr:uid="{00000000-0005-0000-0000-00006C080000}"/>
    <cellStyle name="box 2 2 7 2 2 3" xfId="4933" xr:uid="{00000000-0005-0000-0000-00006D080000}"/>
    <cellStyle name="box 2 2 7 2 2 4" xfId="4934" xr:uid="{00000000-0005-0000-0000-00006E080000}"/>
    <cellStyle name="box 2 2 7 2 2 4 2" xfId="4935" xr:uid="{00000000-0005-0000-0000-00006F080000}"/>
    <cellStyle name="box 2 2 7 2 3" xfId="4936" xr:uid="{00000000-0005-0000-0000-000070080000}"/>
    <cellStyle name="box 2 2 7 2 3 2" xfId="4937" xr:uid="{00000000-0005-0000-0000-000071080000}"/>
    <cellStyle name="box 2 2 7 2 3 2 2" xfId="4938" xr:uid="{00000000-0005-0000-0000-000072080000}"/>
    <cellStyle name="box 2 2 7 2 3 2 2 2" xfId="4939" xr:uid="{00000000-0005-0000-0000-000073080000}"/>
    <cellStyle name="box 2 2 7 2 3 3" xfId="4940" xr:uid="{00000000-0005-0000-0000-000074080000}"/>
    <cellStyle name="box 2 2 7 2 3 4" xfId="4941" xr:uid="{00000000-0005-0000-0000-000075080000}"/>
    <cellStyle name="box 2 2 7 2 3 4 2" xfId="4942" xr:uid="{00000000-0005-0000-0000-000076080000}"/>
    <cellStyle name="box 2 2 7 2 4" xfId="4943" xr:uid="{00000000-0005-0000-0000-000077080000}"/>
    <cellStyle name="box 2 2 7 2 4 2" xfId="4944" xr:uid="{00000000-0005-0000-0000-000078080000}"/>
    <cellStyle name="box 2 2 7 2 5" xfId="4945" xr:uid="{00000000-0005-0000-0000-000079080000}"/>
    <cellStyle name="box 2 2 7 3" xfId="4946" xr:uid="{00000000-0005-0000-0000-00007A080000}"/>
    <cellStyle name="box 2 2 7 3 2" xfId="4947" xr:uid="{00000000-0005-0000-0000-00007B080000}"/>
    <cellStyle name="box 2 2 7 3 2 2" xfId="4948" xr:uid="{00000000-0005-0000-0000-00007C080000}"/>
    <cellStyle name="box 2 2 7 3 2 2 2" xfId="4949" xr:uid="{00000000-0005-0000-0000-00007D080000}"/>
    <cellStyle name="box 2 2 7 3 2 2 2 2" xfId="4950" xr:uid="{00000000-0005-0000-0000-00007E080000}"/>
    <cellStyle name="box 2 2 7 3 2 3" xfId="4951" xr:uid="{00000000-0005-0000-0000-00007F080000}"/>
    <cellStyle name="box 2 2 7 3 2 4" xfId="4952" xr:uid="{00000000-0005-0000-0000-000080080000}"/>
    <cellStyle name="box 2 2 7 3 2 4 2" xfId="4953" xr:uid="{00000000-0005-0000-0000-000081080000}"/>
    <cellStyle name="box 2 2 7 3 3" xfId="4954" xr:uid="{00000000-0005-0000-0000-000082080000}"/>
    <cellStyle name="box 2 2 7 3 3 2" xfId="4955" xr:uid="{00000000-0005-0000-0000-000083080000}"/>
    <cellStyle name="box 2 2 7 3 3 2 2" xfId="4956" xr:uid="{00000000-0005-0000-0000-000084080000}"/>
    <cellStyle name="box 2 2 7 3 3 2 2 2" xfId="4957" xr:uid="{00000000-0005-0000-0000-000085080000}"/>
    <cellStyle name="box 2 2 7 3 3 3" xfId="4958" xr:uid="{00000000-0005-0000-0000-000086080000}"/>
    <cellStyle name="box 2 2 7 3 3 3 2" xfId="4959" xr:uid="{00000000-0005-0000-0000-000087080000}"/>
    <cellStyle name="box 2 2 7 3 4" xfId="4960" xr:uid="{00000000-0005-0000-0000-000088080000}"/>
    <cellStyle name="box 2 2 7 3 4 2" xfId="4961" xr:uid="{00000000-0005-0000-0000-000089080000}"/>
    <cellStyle name="box 2 2 7 3 4 2 2" xfId="4962" xr:uid="{00000000-0005-0000-0000-00008A080000}"/>
    <cellStyle name="box 2 2 7 3 5" xfId="4963" xr:uid="{00000000-0005-0000-0000-00008B080000}"/>
    <cellStyle name="box 2 2 7 3 5 2" xfId="4964" xr:uid="{00000000-0005-0000-0000-00008C080000}"/>
    <cellStyle name="box 2 2 7 3 6" xfId="4965" xr:uid="{00000000-0005-0000-0000-00008D080000}"/>
    <cellStyle name="box 2 2 7 4" xfId="4966" xr:uid="{00000000-0005-0000-0000-00008E080000}"/>
    <cellStyle name="box 2 2 7 4 2" xfId="4967" xr:uid="{00000000-0005-0000-0000-00008F080000}"/>
    <cellStyle name="box 2 2 7 4 2 2" xfId="4968" xr:uid="{00000000-0005-0000-0000-000090080000}"/>
    <cellStyle name="box 2 2 7 4 2 2 2" xfId="4969" xr:uid="{00000000-0005-0000-0000-000091080000}"/>
    <cellStyle name="box 2 2 7 4 3" xfId="4970" xr:uid="{00000000-0005-0000-0000-000092080000}"/>
    <cellStyle name="box 2 2 7 4 4" xfId="4971" xr:uid="{00000000-0005-0000-0000-000093080000}"/>
    <cellStyle name="box 2 2 7 4 4 2" xfId="4972" xr:uid="{00000000-0005-0000-0000-000094080000}"/>
    <cellStyle name="box 2 2 7 5" xfId="4973" xr:uid="{00000000-0005-0000-0000-000095080000}"/>
    <cellStyle name="box 2 2 7 5 2" xfId="4974" xr:uid="{00000000-0005-0000-0000-000096080000}"/>
    <cellStyle name="box 2 2 7 5 2 2" xfId="4975" xr:uid="{00000000-0005-0000-0000-000097080000}"/>
    <cellStyle name="box 2 2 7 5 2 2 2" xfId="4976" xr:uid="{00000000-0005-0000-0000-000098080000}"/>
    <cellStyle name="box 2 2 7 5 3" xfId="4977" xr:uid="{00000000-0005-0000-0000-000099080000}"/>
    <cellStyle name="box 2 2 7 5 3 2" xfId="4978" xr:uid="{00000000-0005-0000-0000-00009A080000}"/>
    <cellStyle name="box 2 2 7 6" xfId="4979" xr:uid="{00000000-0005-0000-0000-00009B080000}"/>
    <cellStyle name="box 2 2 7 6 2" xfId="4980" xr:uid="{00000000-0005-0000-0000-00009C080000}"/>
    <cellStyle name="box 2 2 7 6 2 2" xfId="4981" xr:uid="{00000000-0005-0000-0000-00009D080000}"/>
    <cellStyle name="box 2 2 7 7" xfId="4982" xr:uid="{00000000-0005-0000-0000-00009E080000}"/>
    <cellStyle name="box 2 2 7 7 2" xfId="4983" xr:uid="{00000000-0005-0000-0000-00009F080000}"/>
    <cellStyle name="box 2 2 8" xfId="4984" xr:uid="{00000000-0005-0000-0000-0000A0080000}"/>
    <cellStyle name="box 2 2 8 2" xfId="4985" xr:uid="{00000000-0005-0000-0000-0000A1080000}"/>
    <cellStyle name="box 2 2 8 2 2" xfId="4986" xr:uid="{00000000-0005-0000-0000-0000A2080000}"/>
    <cellStyle name="box 2 2 9" xfId="4987" xr:uid="{00000000-0005-0000-0000-0000A3080000}"/>
    <cellStyle name="box 2 2 9 2" xfId="4988" xr:uid="{00000000-0005-0000-0000-0000A4080000}"/>
    <cellStyle name="box 2 3" xfId="4989" xr:uid="{00000000-0005-0000-0000-0000A5080000}"/>
    <cellStyle name="box 2 3 2" xfId="4990" xr:uid="{00000000-0005-0000-0000-0000A6080000}"/>
    <cellStyle name="box 2 3 2 2" xfId="4991" xr:uid="{00000000-0005-0000-0000-0000A7080000}"/>
    <cellStyle name="box 2 3 2 2 2" xfId="4992" xr:uid="{00000000-0005-0000-0000-0000A8080000}"/>
    <cellStyle name="box 2 3 2 2 2 2" xfId="4993" xr:uid="{00000000-0005-0000-0000-0000A9080000}"/>
    <cellStyle name="box 2 3 2 2 2 2 2" xfId="4994" xr:uid="{00000000-0005-0000-0000-0000AA080000}"/>
    <cellStyle name="box 2 3 2 2 2 2 2 2" xfId="4995" xr:uid="{00000000-0005-0000-0000-0000AB080000}"/>
    <cellStyle name="box 2 3 2 2 2 2 2 2 2" xfId="4996" xr:uid="{00000000-0005-0000-0000-0000AC080000}"/>
    <cellStyle name="box 2 3 2 2 2 2 3" xfId="4997" xr:uid="{00000000-0005-0000-0000-0000AD080000}"/>
    <cellStyle name="box 2 3 2 2 2 2 4" xfId="4998" xr:uid="{00000000-0005-0000-0000-0000AE080000}"/>
    <cellStyle name="box 2 3 2 2 2 2 4 2" xfId="4999" xr:uid="{00000000-0005-0000-0000-0000AF080000}"/>
    <cellStyle name="box 2 3 2 2 2 3" xfId="5000" xr:uid="{00000000-0005-0000-0000-0000B0080000}"/>
    <cellStyle name="box 2 3 2 2 2 3 2" xfId="5001" xr:uid="{00000000-0005-0000-0000-0000B1080000}"/>
    <cellStyle name="box 2 3 2 2 2 3 2 2" xfId="5002" xr:uid="{00000000-0005-0000-0000-0000B2080000}"/>
    <cellStyle name="box 2 3 2 2 2 3 2 2 2" xfId="5003" xr:uid="{00000000-0005-0000-0000-0000B3080000}"/>
    <cellStyle name="box 2 3 2 2 2 3 3" xfId="5004" xr:uid="{00000000-0005-0000-0000-0000B4080000}"/>
    <cellStyle name="box 2 3 2 2 2 3 4" xfId="5005" xr:uid="{00000000-0005-0000-0000-0000B5080000}"/>
    <cellStyle name="box 2 3 2 2 2 3 4 2" xfId="5006" xr:uid="{00000000-0005-0000-0000-0000B6080000}"/>
    <cellStyle name="box 2 3 2 2 2 4" xfId="5007" xr:uid="{00000000-0005-0000-0000-0000B7080000}"/>
    <cellStyle name="box 2 3 2 2 2 4 2" xfId="5008" xr:uid="{00000000-0005-0000-0000-0000B8080000}"/>
    <cellStyle name="box 2 3 2 2 2 5" xfId="5009" xr:uid="{00000000-0005-0000-0000-0000B9080000}"/>
    <cellStyle name="box 2 3 2 2 3" xfId="5010" xr:uid="{00000000-0005-0000-0000-0000BA080000}"/>
    <cellStyle name="box 2 3 2 2 3 2" xfId="5011" xr:uid="{00000000-0005-0000-0000-0000BB080000}"/>
    <cellStyle name="box 2 3 2 2 3 2 2" xfId="5012" xr:uid="{00000000-0005-0000-0000-0000BC080000}"/>
    <cellStyle name="box 2 3 2 2 3 2 2 2" xfId="5013" xr:uid="{00000000-0005-0000-0000-0000BD080000}"/>
    <cellStyle name="box 2 3 2 2 3 2 2 2 2" xfId="5014" xr:uid="{00000000-0005-0000-0000-0000BE080000}"/>
    <cellStyle name="box 2 3 2 2 3 2 3" xfId="5015" xr:uid="{00000000-0005-0000-0000-0000BF080000}"/>
    <cellStyle name="box 2 3 2 2 3 2 4" xfId="5016" xr:uid="{00000000-0005-0000-0000-0000C0080000}"/>
    <cellStyle name="box 2 3 2 2 3 2 4 2" xfId="5017" xr:uid="{00000000-0005-0000-0000-0000C1080000}"/>
    <cellStyle name="box 2 3 2 2 3 3" xfId="5018" xr:uid="{00000000-0005-0000-0000-0000C2080000}"/>
    <cellStyle name="box 2 3 2 2 3 3 2" xfId="5019" xr:uid="{00000000-0005-0000-0000-0000C3080000}"/>
    <cellStyle name="box 2 3 2 2 3 3 2 2" xfId="5020" xr:uid="{00000000-0005-0000-0000-0000C4080000}"/>
    <cellStyle name="box 2 3 2 2 3 3 2 2 2" xfId="5021" xr:uid="{00000000-0005-0000-0000-0000C5080000}"/>
    <cellStyle name="box 2 3 2 2 3 3 3" xfId="5022" xr:uid="{00000000-0005-0000-0000-0000C6080000}"/>
    <cellStyle name="box 2 3 2 2 3 3 3 2" xfId="5023" xr:uid="{00000000-0005-0000-0000-0000C7080000}"/>
    <cellStyle name="box 2 3 2 2 3 4" xfId="5024" xr:uid="{00000000-0005-0000-0000-0000C8080000}"/>
    <cellStyle name="box 2 3 2 2 3 4 2" xfId="5025" xr:uid="{00000000-0005-0000-0000-0000C9080000}"/>
    <cellStyle name="box 2 3 2 2 3 4 2 2" xfId="5026" xr:uid="{00000000-0005-0000-0000-0000CA080000}"/>
    <cellStyle name="box 2 3 2 2 3 5" xfId="5027" xr:uid="{00000000-0005-0000-0000-0000CB080000}"/>
    <cellStyle name="box 2 3 2 2 3 5 2" xfId="5028" xr:uid="{00000000-0005-0000-0000-0000CC080000}"/>
    <cellStyle name="box 2 3 2 2 3 6" xfId="5029" xr:uid="{00000000-0005-0000-0000-0000CD080000}"/>
    <cellStyle name="box 2 3 2 2 4" xfId="5030" xr:uid="{00000000-0005-0000-0000-0000CE080000}"/>
    <cellStyle name="box 2 3 2 2 4 2" xfId="5031" xr:uid="{00000000-0005-0000-0000-0000CF080000}"/>
    <cellStyle name="box 2 3 2 2 4 2 2" xfId="5032" xr:uid="{00000000-0005-0000-0000-0000D0080000}"/>
    <cellStyle name="box 2 3 2 2 4 2 2 2" xfId="5033" xr:uid="{00000000-0005-0000-0000-0000D1080000}"/>
    <cellStyle name="box 2 3 2 2 4 3" xfId="5034" xr:uid="{00000000-0005-0000-0000-0000D2080000}"/>
    <cellStyle name="box 2 3 2 2 4 4" xfId="5035" xr:uid="{00000000-0005-0000-0000-0000D3080000}"/>
    <cellStyle name="box 2 3 2 2 4 4 2" xfId="5036" xr:uid="{00000000-0005-0000-0000-0000D4080000}"/>
    <cellStyle name="box 2 3 2 2 5" xfId="5037" xr:uid="{00000000-0005-0000-0000-0000D5080000}"/>
    <cellStyle name="box 2 3 2 2 5 2" xfId="5038" xr:uid="{00000000-0005-0000-0000-0000D6080000}"/>
    <cellStyle name="box 2 3 2 2 5 2 2" xfId="5039" xr:uid="{00000000-0005-0000-0000-0000D7080000}"/>
    <cellStyle name="box 2 3 2 2 5 2 2 2" xfId="5040" xr:uid="{00000000-0005-0000-0000-0000D8080000}"/>
    <cellStyle name="box 2 3 2 2 5 3" xfId="5041" xr:uid="{00000000-0005-0000-0000-0000D9080000}"/>
    <cellStyle name="box 2 3 2 2 5 3 2" xfId="5042" xr:uid="{00000000-0005-0000-0000-0000DA080000}"/>
    <cellStyle name="box 2 3 2 2 6" xfId="5043" xr:uid="{00000000-0005-0000-0000-0000DB080000}"/>
    <cellStyle name="box 2 3 2 2 6 2" xfId="5044" xr:uid="{00000000-0005-0000-0000-0000DC080000}"/>
    <cellStyle name="box 2 3 2 2 6 2 2" xfId="5045" xr:uid="{00000000-0005-0000-0000-0000DD080000}"/>
    <cellStyle name="box 2 3 2 2 7" xfId="5046" xr:uid="{00000000-0005-0000-0000-0000DE080000}"/>
    <cellStyle name="box 2 3 2 2 7 2" xfId="5047" xr:uid="{00000000-0005-0000-0000-0000DF080000}"/>
    <cellStyle name="box 2 3 2 3" xfId="5048" xr:uid="{00000000-0005-0000-0000-0000E0080000}"/>
    <cellStyle name="box 2 3 2 3 2" xfId="5049" xr:uid="{00000000-0005-0000-0000-0000E1080000}"/>
    <cellStyle name="box 2 3 3" xfId="5050" xr:uid="{00000000-0005-0000-0000-0000E2080000}"/>
    <cellStyle name="box 2 3 3 2" xfId="5051" xr:uid="{00000000-0005-0000-0000-0000E3080000}"/>
    <cellStyle name="box 2 3 3 2 2" xfId="5052" xr:uid="{00000000-0005-0000-0000-0000E4080000}"/>
    <cellStyle name="box 2 3 3 2 2 2" xfId="5053" xr:uid="{00000000-0005-0000-0000-0000E5080000}"/>
    <cellStyle name="box 2 3 3 2 2 2 2" xfId="5054" xr:uid="{00000000-0005-0000-0000-0000E6080000}"/>
    <cellStyle name="box 2 3 3 2 2 2 2 2" xfId="5055" xr:uid="{00000000-0005-0000-0000-0000E7080000}"/>
    <cellStyle name="box 2 3 3 2 2 2 2 2 2" xfId="5056" xr:uid="{00000000-0005-0000-0000-0000E8080000}"/>
    <cellStyle name="box 2 3 3 2 2 2 3" xfId="5057" xr:uid="{00000000-0005-0000-0000-0000E9080000}"/>
    <cellStyle name="box 2 3 3 2 2 2 4" xfId="5058" xr:uid="{00000000-0005-0000-0000-0000EA080000}"/>
    <cellStyle name="box 2 3 3 2 2 2 4 2" xfId="5059" xr:uid="{00000000-0005-0000-0000-0000EB080000}"/>
    <cellStyle name="box 2 3 3 2 2 3" xfId="5060" xr:uid="{00000000-0005-0000-0000-0000EC080000}"/>
    <cellStyle name="box 2 3 3 2 2 3 2" xfId="5061" xr:uid="{00000000-0005-0000-0000-0000ED080000}"/>
    <cellStyle name="box 2 3 3 2 2 3 2 2" xfId="5062" xr:uid="{00000000-0005-0000-0000-0000EE080000}"/>
    <cellStyle name="box 2 3 3 2 2 3 2 2 2" xfId="5063" xr:uid="{00000000-0005-0000-0000-0000EF080000}"/>
    <cellStyle name="box 2 3 3 2 2 3 3" xfId="5064" xr:uid="{00000000-0005-0000-0000-0000F0080000}"/>
    <cellStyle name="box 2 3 3 2 2 3 4" xfId="5065" xr:uid="{00000000-0005-0000-0000-0000F1080000}"/>
    <cellStyle name="box 2 3 3 2 2 3 4 2" xfId="5066" xr:uid="{00000000-0005-0000-0000-0000F2080000}"/>
    <cellStyle name="box 2 3 3 2 2 4" xfId="5067" xr:uid="{00000000-0005-0000-0000-0000F3080000}"/>
    <cellStyle name="box 2 3 3 2 2 4 2" xfId="5068" xr:uid="{00000000-0005-0000-0000-0000F4080000}"/>
    <cellStyle name="box 2 3 3 2 2 5" xfId="5069" xr:uid="{00000000-0005-0000-0000-0000F5080000}"/>
    <cellStyle name="box 2 3 3 2 3" xfId="5070" xr:uid="{00000000-0005-0000-0000-0000F6080000}"/>
    <cellStyle name="box 2 3 3 2 3 2" xfId="5071" xr:uid="{00000000-0005-0000-0000-0000F7080000}"/>
    <cellStyle name="box 2 3 3 2 3 2 2" xfId="5072" xr:uid="{00000000-0005-0000-0000-0000F8080000}"/>
    <cellStyle name="box 2 3 3 2 3 2 2 2" xfId="5073" xr:uid="{00000000-0005-0000-0000-0000F9080000}"/>
    <cellStyle name="box 2 3 3 2 3 2 2 2 2" xfId="5074" xr:uid="{00000000-0005-0000-0000-0000FA080000}"/>
    <cellStyle name="box 2 3 3 2 3 2 3" xfId="5075" xr:uid="{00000000-0005-0000-0000-0000FB080000}"/>
    <cellStyle name="box 2 3 3 2 3 2 4" xfId="5076" xr:uid="{00000000-0005-0000-0000-0000FC080000}"/>
    <cellStyle name="box 2 3 3 2 3 2 4 2" xfId="5077" xr:uid="{00000000-0005-0000-0000-0000FD080000}"/>
    <cellStyle name="box 2 3 3 2 3 3" xfId="5078" xr:uid="{00000000-0005-0000-0000-0000FE080000}"/>
    <cellStyle name="box 2 3 3 2 3 3 2" xfId="5079" xr:uid="{00000000-0005-0000-0000-0000FF080000}"/>
    <cellStyle name="box 2 3 3 2 3 3 2 2" xfId="5080" xr:uid="{00000000-0005-0000-0000-000000090000}"/>
    <cellStyle name="box 2 3 3 2 3 3 2 2 2" xfId="5081" xr:uid="{00000000-0005-0000-0000-000001090000}"/>
    <cellStyle name="box 2 3 3 2 3 3 3" xfId="5082" xr:uid="{00000000-0005-0000-0000-000002090000}"/>
    <cellStyle name="box 2 3 3 2 3 3 3 2" xfId="5083" xr:uid="{00000000-0005-0000-0000-000003090000}"/>
    <cellStyle name="box 2 3 3 2 3 4" xfId="5084" xr:uid="{00000000-0005-0000-0000-000004090000}"/>
    <cellStyle name="box 2 3 3 2 3 4 2" xfId="5085" xr:uid="{00000000-0005-0000-0000-000005090000}"/>
    <cellStyle name="box 2 3 3 2 3 4 2 2" xfId="5086" xr:uid="{00000000-0005-0000-0000-000006090000}"/>
    <cellStyle name="box 2 3 3 2 3 5" xfId="5087" xr:uid="{00000000-0005-0000-0000-000007090000}"/>
    <cellStyle name="box 2 3 3 2 3 5 2" xfId="5088" xr:uid="{00000000-0005-0000-0000-000008090000}"/>
    <cellStyle name="box 2 3 3 2 3 6" xfId="5089" xr:uid="{00000000-0005-0000-0000-000009090000}"/>
    <cellStyle name="box 2 3 3 2 4" xfId="5090" xr:uid="{00000000-0005-0000-0000-00000A090000}"/>
    <cellStyle name="box 2 3 3 2 4 2" xfId="5091" xr:uid="{00000000-0005-0000-0000-00000B090000}"/>
    <cellStyle name="box 2 3 3 2 4 2 2" xfId="5092" xr:uid="{00000000-0005-0000-0000-00000C090000}"/>
    <cellStyle name="box 2 3 3 2 4 2 2 2" xfId="5093" xr:uid="{00000000-0005-0000-0000-00000D090000}"/>
    <cellStyle name="box 2 3 3 2 4 3" xfId="5094" xr:uid="{00000000-0005-0000-0000-00000E090000}"/>
    <cellStyle name="box 2 3 3 2 4 4" xfId="5095" xr:uid="{00000000-0005-0000-0000-00000F090000}"/>
    <cellStyle name="box 2 3 3 2 4 4 2" xfId="5096" xr:uid="{00000000-0005-0000-0000-000010090000}"/>
    <cellStyle name="box 2 3 3 2 5" xfId="5097" xr:uid="{00000000-0005-0000-0000-000011090000}"/>
    <cellStyle name="box 2 3 3 2 5 2" xfId="5098" xr:uid="{00000000-0005-0000-0000-000012090000}"/>
    <cellStyle name="box 2 3 3 2 5 2 2" xfId="5099" xr:uid="{00000000-0005-0000-0000-000013090000}"/>
    <cellStyle name="box 2 3 3 2 5 2 2 2" xfId="5100" xr:uid="{00000000-0005-0000-0000-000014090000}"/>
    <cellStyle name="box 2 3 3 2 5 3" xfId="5101" xr:uid="{00000000-0005-0000-0000-000015090000}"/>
    <cellStyle name="box 2 3 3 2 5 3 2" xfId="5102" xr:uid="{00000000-0005-0000-0000-000016090000}"/>
    <cellStyle name="box 2 3 3 2 6" xfId="5103" xr:uid="{00000000-0005-0000-0000-000017090000}"/>
    <cellStyle name="box 2 3 3 2 6 2" xfId="5104" xr:uid="{00000000-0005-0000-0000-000018090000}"/>
    <cellStyle name="box 2 3 3 2 6 2 2" xfId="5105" xr:uid="{00000000-0005-0000-0000-000019090000}"/>
    <cellStyle name="box 2 3 3 2 7" xfId="5106" xr:uid="{00000000-0005-0000-0000-00001A090000}"/>
    <cellStyle name="box 2 3 3 2 7 2" xfId="5107" xr:uid="{00000000-0005-0000-0000-00001B090000}"/>
    <cellStyle name="box 2 3 3 3" xfId="5108" xr:uid="{00000000-0005-0000-0000-00001C090000}"/>
    <cellStyle name="box 2 3 3 3 2" xfId="5109" xr:uid="{00000000-0005-0000-0000-00001D090000}"/>
    <cellStyle name="box 2 3 4" xfId="5110" xr:uid="{00000000-0005-0000-0000-00001E090000}"/>
    <cellStyle name="box 2 3 4 2" xfId="5111" xr:uid="{00000000-0005-0000-0000-00001F090000}"/>
    <cellStyle name="box 2 3 4 2 2" xfId="5112" xr:uid="{00000000-0005-0000-0000-000020090000}"/>
    <cellStyle name="box 2 3 4 2 2 2" xfId="5113" xr:uid="{00000000-0005-0000-0000-000021090000}"/>
    <cellStyle name="box 2 3 4 2 2 2 2" xfId="5114" xr:uid="{00000000-0005-0000-0000-000022090000}"/>
    <cellStyle name="box 2 3 4 2 2 2 2 2" xfId="5115" xr:uid="{00000000-0005-0000-0000-000023090000}"/>
    <cellStyle name="box 2 3 4 2 2 2 2 2 2" xfId="5116" xr:uid="{00000000-0005-0000-0000-000024090000}"/>
    <cellStyle name="box 2 3 4 2 2 2 3" xfId="5117" xr:uid="{00000000-0005-0000-0000-000025090000}"/>
    <cellStyle name="box 2 3 4 2 2 2 4" xfId="5118" xr:uid="{00000000-0005-0000-0000-000026090000}"/>
    <cellStyle name="box 2 3 4 2 2 2 4 2" xfId="5119" xr:uid="{00000000-0005-0000-0000-000027090000}"/>
    <cellStyle name="box 2 3 4 2 2 3" xfId="5120" xr:uid="{00000000-0005-0000-0000-000028090000}"/>
    <cellStyle name="box 2 3 4 2 2 3 2" xfId="5121" xr:uid="{00000000-0005-0000-0000-000029090000}"/>
    <cellStyle name="box 2 3 4 2 2 3 2 2" xfId="5122" xr:uid="{00000000-0005-0000-0000-00002A090000}"/>
    <cellStyle name="box 2 3 4 2 2 3 2 2 2" xfId="5123" xr:uid="{00000000-0005-0000-0000-00002B090000}"/>
    <cellStyle name="box 2 3 4 2 2 3 3" xfId="5124" xr:uid="{00000000-0005-0000-0000-00002C090000}"/>
    <cellStyle name="box 2 3 4 2 2 3 4" xfId="5125" xr:uid="{00000000-0005-0000-0000-00002D090000}"/>
    <cellStyle name="box 2 3 4 2 2 3 4 2" xfId="5126" xr:uid="{00000000-0005-0000-0000-00002E090000}"/>
    <cellStyle name="box 2 3 4 2 2 4" xfId="5127" xr:uid="{00000000-0005-0000-0000-00002F090000}"/>
    <cellStyle name="box 2 3 4 2 2 4 2" xfId="5128" xr:uid="{00000000-0005-0000-0000-000030090000}"/>
    <cellStyle name="box 2 3 4 2 2 5" xfId="5129" xr:uid="{00000000-0005-0000-0000-000031090000}"/>
    <cellStyle name="box 2 3 4 2 3" xfId="5130" xr:uid="{00000000-0005-0000-0000-000032090000}"/>
    <cellStyle name="box 2 3 4 2 3 2" xfId="5131" xr:uid="{00000000-0005-0000-0000-000033090000}"/>
    <cellStyle name="box 2 3 4 2 3 2 2" xfId="5132" xr:uid="{00000000-0005-0000-0000-000034090000}"/>
    <cellStyle name="box 2 3 4 2 3 2 2 2" xfId="5133" xr:uid="{00000000-0005-0000-0000-000035090000}"/>
    <cellStyle name="box 2 3 4 2 3 2 2 2 2" xfId="5134" xr:uid="{00000000-0005-0000-0000-000036090000}"/>
    <cellStyle name="box 2 3 4 2 3 2 3" xfId="5135" xr:uid="{00000000-0005-0000-0000-000037090000}"/>
    <cellStyle name="box 2 3 4 2 3 2 4" xfId="5136" xr:uid="{00000000-0005-0000-0000-000038090000}"/>
    <cellStyle name="box 2 3 4 2 3 2 4 2" xfId="5137" xr:uid="{00000000-0005-0000-0000-000039090000}"/>
    <cellStyle name="box 2 3 4 2 3 3" xfId="5138" xr:uid="{00000000-0005-0000-0000-00003A090000}"/>
    <cellStyle name="box 2 3 4 2 3 3 2" xfId="5139" xr:uid="{00000000-0005-0000-0000-00003B090000}"/>
    <cellStyle name="box 2 3 4 2 3 3 2 2" xfId="5140" xr:uid="{00000000-0005-0000-0000-00003C090000}"/>
    <cellStyle name="box 2 3 4 2 3 3 2 2 2" xfId="5141" xr:uid="{00000000-0005-0000-0000-00003D090000}"/>
    <cellStyle name="box 2 3 4 2 3 3 3" xfId="5142" xr:uid="{00000000-0005-0000-0000-00003E090000}"/>
    <cellStyle name="box 2 3 4 2 3 3 3 2" xfId="5143" xr:uid="{00000000-0005-0000-0000-00003F090000}"/>
    <cellStyle name="box 2 3 4 2 3 4" xfId="5144" xr:uid="{00000000-0005-0000-0000-000040090000}"/>
    <cellStyle name="box 2 3 4 2 3 4 2" xfId="5145" xr:uid="{00000000-0005-0000-0000-000041090000}"/>
    <cellStyle name="box 2 3 4 2 3 4 2 2" xfId="5146" xr:uid="{00000000-0005-0000-0000-000042090000}"/>
    <cellStyle name="box 2 3 4 2 3 5" xfId="5147" xr:uid="{00000000-0005-0000-0000-000043090000}"/>
    <cellStyle name="box 2 3 4 2 3 5 2" xfId="5148" xr:uid="{00000000-0005-0000-0000-000044090000}"/>
    <cellStyle name="box 2 3 4 2 3 6" xfId="5149" xr:uid="{00000000-0005-0000-0000-000045090000}"/>
    <cellStyle name="box 2 3 4 2 4" xfId="5150" xr:uid="{00000000-0005-0000-0000-000046090000}"/>
    <cellStyle name="box 2 3 4 2 4 2" xfId="5151" xr:uid="{00000000-0005-0000-0000-000047090000}"/>
    <cellStyle name="box 2 3 4 2 4 2 2" xfId="5152" xr:uid="{00000000-0005-0000-0000-000048090000}"/>
    <cellStyle name="box 2 3 4 2 4 2 2 2" xfId="5153" xr:uid="{00000000-0005-0000-0000-000049090000}"/>
    <cellStyle name="box 2 3 4 2 4 3" xfId="5154" xr:uid="{00000000-0005-0000-0000-00004A090000}"/>
    <cellStyle name="box 2 3 4 2 4 4" xfId="5155" xr:uid="{00000000-0005-0000-0000-00004B090000}"/>
    <cellStyle name="box 2 3 4 2 4 4 2" xfId="5156" xr:uid="{00000000-0005-0000-0000-00004C090000}"/>
    <cellStyle name="box 2 3 4 2 5" xfId="5157" xr:uid="{00000000-0005-0000-0000-00004D090000}"/>
    <cellStyle name="box 2 3 4 2 5 2" xfId="5158" xr:uid="{00000000-0005-0000-0000-00004E090000}"/>
    <cellStyle name="box 2 3 4 2 5 2 2" xfId="5159" xr:uid="{00000000-0005-0000-0000-00004F090000}"/>
    <cellStyle name="box 2 3 4 2 5 2 2 2" xfId="5160" xr:uid="{00000000-0005-0000-0000-000050090000}"/>
    <cellStyle name="box 2 3 4 2 5 3" xfId="5161" xr:uid="{00000000-0005-0000-0000-000051090000}"/>
    <cellStyle name="box 2 3 4 2 5 3 2" xfId="5162" xr:uid="{00000000-0005-0000-0000-000052090000}"/>
    <cellStyle name="box 2 3 4 2 6" xfId="5163" xr:uid="{00000000-0005-0000-0000-000053090000}"/>
    <cellStyle name="box 2 3 4 2 6 2" xfId="5164" xr:uid="{00000000-0005-0000-0000-000054090000}"/>
    <cellStyle name="box 2 3 4 2 6 2 2" xfId="5165" xr:uid="{00000000-0005-0000-0000-000055090000}"/>
    <cellStyle name="box 2 3 4 2 7" xfId="5166" xr:uid="{00000000-0005-0000-0000-000056090000}"/>
    <cellStyle name="box 2 3 4 2 7 2" xfId="5167" xr:uid="{00000000-0005-0000-0000-000057090000}"/>
    <cellStyle name="box 2 3 4 3" xfId="5168" xr:uid="{00000000-0005-0000-0000-000058090000}"/>
    <cellStyle name="box 2 3 4 3 2" xfId="5169" xr:uid="{00000000-0005-0000-0000-000059090000}"/>
    <cellStyle name="box 2 3 5" xfId="5170" xr:uid="{00000000-0005-0000-0000-00005A090000}"/>
    <cellStyle name="box 2 3 5 2" xfId="5171" xr:uid="{00000000-0005-0000-0000-00005B090000}"/>
    <cellStyle name="box 2 3 5 2 2" xfId="5172" xr:uid="{00000000-0005-0000-0000-00005C090000}"/>
    <cellStyle name="box 2 3 5 2 2 2" xfId="5173" xr:uid="{00000000-0005-0000-0000-00005D090000}"/>
    <cellStyle name="box 2 3 5 2 2 2 2" xfId="5174" xr:uid="{00000000-0005-0000-0000-00005E090000}"/>
    <cellStyle name="box 2 3 5 2 2 2 2 2" xfId="5175" xr:uid="{00000000-0005-0000-0000-00005F090000}"/>
    <cellStyle name="box 2 3 5 2 2 3" xfId="5176" xr:uid="{00000000-0005-0000-0000-000060090000}"/>
    <cellStyle name="box 2 3 5 2 2 4" xfId="5177" xr:uid="{00000000-0005-0000-0000-000061090000}"/>
    <cellStyle name="box 2 3 5 2 2 4 2" xfId="5178" xr:uid="{00000000-0005-0000-0000-000062090000}"/>
    <cellStyle name="box 2 3 5 2 3" xfId="5179" xr:uid="{00000000-0005-0000-0000-000063090000}"/>
    <cellStyle name="box 2 3 5 2 3 2" xfId="5180" xr:uid="{00000000-0005-0000-0000-000064090000}"/>
    <cellStyle name="box 2 3 5 2 3 2 2" xfId="5181" xr:uid="{00000000-0005-0000-0000-000065090000}"/>
    <cellStyle name="box 2 3 5 2 3 2 2 2" xfId="5182" xr:uid="{00000000-0005-0000-0000-000066090000}"/>
    <cellStyle name="box 2 3 5 2 3 3" xfId="5183" xr:uid="{00000000-0005-0000-0000-000067090000}"/>
    <cellStyle name="box 2 3 5 2 3 4" xfId="5184" xr:uid="{00000000-0005-0000-0000-000068090000}"/>
    <cellStyle name="box 2 3 5 2 3 4 2" xfId="5185" xr:uid="{00000000-0005-0000-0000-000069090000}"/>
    <cellStyle name="box 2 3 5 2 4" xfId="5186" xr:uid="{00000000-0005-0000-0000-00006A090000}"/>
    <cellStyle name="box 2 3 5 2 4 2" xfId="5187" xr:uid="{00000000-0005-0000-0000-00006B090000}"/>
    <cellStyle name="box 2 3 5 2 5" xfId="5188" xr:uid="{00000000-0005-0000-0000-00006C090000}"/>
    <cellStyle name="box 2 3 5 3" xfId="5189" xr:uid="{00000000-0005-0000-0000-00006D090000}"/>
    <cellStyle name="box 2 3 5 3 2" xfId="5190" xr:uid="{00000000-0005-0000-0000-00006E090000}"/>
    <cellStyle name="box 2 3 5 3 2 2" xfId="5191" xr:uid="{00000000-0005-0000-0000-00006F090000}"/>
    <cellStyle name="box 2 3 5 3 2 2 2" xfId="5192" xr:uid="{00000000-0005-0000-0000-000070090000}"/>
    <cellStyle name="box 2 3 5 3 2 2 2 2" xfId="5193" xr:uid="{00000000-0005-0000-0000-000071090000}"/>
    <cellStyle name="box 2 3 5 3 2 3" xfId="5194" xr:uid="{00000000-0005-0000-0000-000072090000}"/>
    <cellStyle name="box 2 3 5 3 2 4" xfId="5195" xr:uid="{00000000-0005-0000-0000-000073090000}"/>
    <cellStyle name="box 2 3 5 3 2 4 2" xfId="5196" xr:uid="{00000000-0005-0000-0000-000074090000}"/>
    <cellStyle name="box 2 3 5 3 3" xfId="5197" xr:uid="{00000000-0005-0000-0000-000075090000}"/>
    <cellStyle name="box 2 3 5 3 3 2" xfId="5198" xr:uid="{00000000-0005-0000-0000-000076090000}"/>
    <cellStyle name="box 2 3 5 3 3 2 2" xfId="5199" xr:uid="{00000000-0005-0000-0000-000077090000}"/>
    <cellStyle name="box 2 3 5 3 3 2 2 2" xfId="5200" xr:uid="{00000000-0005-0000-0000-000078090000}"/>
    <cellStyle name="box 2 3 5 3 3 3" xfId="5201" xr:uid="{00000000-0005-0000-0000-000079090000}"/>
    <cellStyle name="box 2 3 5 3 3 3 2" xfId="5202" xr:uid="{00000000-0005-0000-0000-00007A090000}"/>
    <cellStyle name="box 2 3 5 3 4" xfId="5203" xr:uid="{00000000-0005-0000-0000-00007B090000}"/>
    <cellStyle name="box 2 3 5 3 4 2" xfId="5204" xr:uid="{00000000-0005-0000-0000-00007C090000}"/>
    <cellStyle name="box 2 3 5 3 4 2 2" xfId="5205" xr:uid="{00000000-0005-0000-0000-00007D090000}"/>
    <cellStyle name="box 2 3 5 3 5" xfId="5206" xr:uid="{00000000-0005-0000-0000-00007E090000}"/>
    <cellStyle name="box 2 3 5 3 5 2" xfId="5207" xr:uid="{00000000-0005-0000-0000-00007F090000}"/>
    <cellStyle name="box 2 3 5 3 6" xfId="5208" xr:uid="{00000000-0005-0000-0000-000080090000}"/>
    <cellStyle name="box 2 3 5 4" xfId="5209" xr:uid="{00000000-0005-0000-0000-000081090000}"/>
    <cellStyle name="box 2 3 5 4 2" xfId="5210" xr:uid="{00000000-0005-0000-0000-000082090000}"/>
    <cellStyle name="box 2 3 5 4 2 2" xfId="5211" xr:uid="{00000000-0005-0000-0000-000083090000}"/>
    <cellStyle name="box 2 3 5 4 2 2 2" xfId="5212" xr:uid="{00000000-0005-0000-0000-000084090000}"/>
    <cellStyle name="box 2 3 5 4 3" xfId="5213" xr:uid="{00000000-0005-0000-0000-000085090000}"/>
    <cellStyle name="box 2 3 5 4 4" xfId="5214" xr:uid="{00000000-0005-0000-0000-000086090000}"/>
    <cellStyle name="box 2 3 5 4 4 2" xfId="5215" xr:uid="{00000000-0005-0000-0000-000087090000}"/>
    <cellStyle name="box 2 3 5 5" xfId="5216" xr:uid="{00000000-0005-0000-0000-000088090000}"/>
    <cellStyle name="box 2 3 5 5 2" xfId="5217" xr:uid="{00000000-0005-0000-0000-000089090000}"/>
    <cellStyle name="box 2 3 5 5 2 2" xfId="5218" xr:uid="{00000000-0005-0000-0000-00008A090000}"/>
    <cellStyle name="box 2 3 5 5 2 2 2" xfId="5219" xr:uid="{00000000-0005-0000-0000-00008B090000}"/>
    <cellStyle name="box 2 3 5 5 3" xfId="5220" xr:uid="{00000000-0005-0000-0000-00008C090000}"/>
    <cellStyle name="box 2 3 5 5 3 2" xfId="5221" xr:uid="{00000000-0005-0000-0000-00008D090000}"/>
    <cellStyle name="box 2 3 5 6" xfId="5222" xr:uid="{00000000-0005-0000-0000-00008E090000}"/>
    <cellStyle name="box 2 3 5 6 2" xfId="5223" xr:uid="{00000000-0005-0000-0000-00008F090000}"/>
    <cellStyle name="box 2 3 5 6 2 2" xfId="5224" xr:uid="{00000000-0005-0000-0000-000090090000}"/>
    <cellStyle name="box 2 3 5 7" xfId="5225" xr:uid="{00000000-0005-0000-0000-000091090000}"/>
    <cellStyle name="box 2 3 5 7 2" xfId="5226" xr:uid="{00000000-0005-0000-0000-000092090000}"/>
    <cellStyle name="box 2 3 6" xfId="5227" xr:uid="{00000000-0005-0000-0000-000093090000}"/>
    <cellStyle name="box 2 3 6 2" xfId="5228" xr:uid="{00000000-0005-0000-0000-000094090000}"/>
    <cellStyle name="box 2 3 6 2 2" xfId="5229" xr:uid="{00000000-0005-0000-0000-000095090000}"/>
    <cellStyle name="box 2 3 7" xfId="5230" xr:uid="{00000000-0005-0000-0000-000096090000}"/>
    <cellStyle name="box 2 3 7 2" xfId="5231" xr:uid="{00000000-0005-0000-0000-000097090000}"/>
    <cellStyle name="box 2 4" xfId="5232" xr:uid="{00000000-0005-0000-0000-000098090000}"/>
    <cellStyle name="box 2 4 2" xfId="5233" xr:uid="{00000000-0005-0000-0000-000099090000}"/>
    <cellStyle name="box 2 4 2 2" xfId="5234" xr:uid="{00000000-0005-0000-0000-00009A090000}"/>
    <cellStyle name="box 2 4 2 2 2" xfId="5235" xr:uid="{00000000-0005-0000-0000-00009B090000}"/>
    <cellStyle name="box 2 4 2 2 2 2" xfId="5236" xr:uid="{00000000-0005-0000-0000-00009C090000}"/>
    <cellStyle name="box 2 4 2 2 2 2 2" xfId="5237" xr:uid="{00000000-0005-0000-0000-00009D090000}"/>
    <cellStyle name="box 2 4 2 2 2 2 2 2" xfId="5238" xr:uid="{00000000-0005-0000-0000-00009E090000}"/>
    <cellStyle name="box 2 4 2 2 2 2 2 2 2" xfId="5239" xr:uid="{00000000-0005-0000-0000-00009F090000}"/>
    <cellStyle name="box 2 4 2 2 2 2 3" xfId="5240" xr:uid="{00000000-0005-0000-0000-0000A0090000}"/>
    <cellStyle name="box 2 4 2 2 2 2 4" xfId="5241" xr:uid="{00000000-0005-0000-0000-0000A1090000}"/>
    <cellStyle name="box 2 4 2 2 2 2 4 2" xfId="5242" xr:uid="{00000000-0005-0000-0000-0000A2090000}"/>
    <cellStyle name="box 2 4 2 2 2 3" xfId="5243" xr:uid="{00000000-0005-0000-0000-0000A3090000}"/>
    <cellStyle name="box 2 4 2 2 2 3 2" xfId="5244" xr:uid="{00000000-0005-0000-0000-0000A4090000}"/>
    <cellStyle name="box 2 4 2 2 2 3 2 2" xfId="5245" xr:uid="{00000000-0005-0000-0000-0000A5090000}"/>
    <cellStyle name="box 2 4 2 2 2 3 2 2 2" xfId="5246" xr:uid="{00000000-0005-0000-0000-0000A6090000}"/>
    <cellStyle name="box 2 4 2 2 2 3 3" xfId="5247" xr:uid="{00000000-0005-0000-0000-0000A7090000}"/>
    <cellStyle name="box 2 4 2 2 2 3 4" xfId="5248" xr:uid="{00000000-0005-0000-0000-0000A8090000}"/>
    <cellStyle name="box 2 4 2 2 2 3 4 2" xfId="5249" xr:uid="{00000000-0005-0000-0000-0000A9090000}"/>
    <cellStyle name="box 2 4 2 2 2 4" xfId="5250" xr:uid="{00000000-0005-0000-0000-0000AA090000}"/>
    <cellStyle name="box 2 4 2 2 2 4 2" xfId="5251" xr:uid="{00000000-0005-0000-0000-0000AB090000}"/>
    <cellStyle name="box 2 4 2 2 2 5" xfId="5252" xr:uid="{00000000-0005-0000-0000-0000AC090000}"/>
    <cellStyle name="box 2 4 2 2 3" xfId="5253" xr:uid="{00000000-0005-0000-0000-0000AD090000}"/>
    <cellStyle name="box 2 4 2 2 3 2" xfId="5254" xr:uid="{00000000-0005-0000-0000-0000AE090000}"/>
    <cellStyle name="box 2 4 2 2 3 2 2" xfId="5255" xr:uid="{00000000-0005-0000-0000-0000AF090000}"/>
    <cellStyle name="box 2 4 2 2 3 2 2 2" xfId="5256" xr:uid="{00000000-0005-0000-0000-0000B0090000}"/>
    <cellStyle name="box 2 4 2 2 3 2 2 2 2" xfId="5257" xr:uid="{00000000-0005-0000-0000-0000B1090000}"/>
    <cellStyle name="box 2 4 2 2 3 2 3" xfId="5258" xr:uid="{00000000-0005-0000-0000-0000B2090000}"/>
    <cellStyle name="box 2 4 2 2 3 2 4" xfId="5259" xr:uid="{00000000-0005-0000-0000-0000B3090000}"/>
    <cellStyle name="box 2 4 2 2 3 2 4 2" xfId="5260" xr:uid="{00000000-0005-0000-0000-0000B4090000}"/>
    <cellStyle name="box 2 4 2 2 3 3" xfId="5261" xr:uid="{00000000-0005-0000-0000-0000B5090000}"/>
    <cellStyle name="box 2 4 2 2 3 3 2" xfId="5262" xr:uid="{00000000-0005-0000-0000-0000B6090000}"/>
    <cellStyle name="box 2 4 2 2 3 3 2 2" xfId="5263" xr:uid="{00000000-0005-0000-0000-0000B7090000}"/>
    <cellStyle name="box 2 4 2 2 3 3 2 2 2" xfId="5264" xr:uid="{00000000-0005-0000-0000-0000B8090000}"/>
    <cellStyle name="box 2 4 2 2 3 3 3" xfId="5265" xr:uid="{00000000-0005-0000-0000-0000B9090000}"/>
    <cellStyle name="box 2 4 2 2 3 3 3 2" xfId="5266" xr:uid="{00000000-0005-0000-0000-0000BA090000}"/>
    <cellStyle name="box 2 4 2 2 3 4" xfId="5267" xr:uid="{00000000-0005-0000-0000-0000BB090000}"/>
    <cellStyle name="box 2 4 2 2 3 4 2" xfId="5268" xr:uid="{00000000-0005-0000-0000-0000BC090000}"/>
    <cellStyle name="box 2 4 2 2 3 4 2 2" xfId="5269" xr:uid="{00000000-0005-0000-0000-0000BD090000}"/>
    <cellStyle name="box 2 4 2 2 3 5" xfId="5270" xr:uid="{00000000-0005-0000-0000-0000BE090000}"/>
    <cellStyle name="box 2 4 2 2 3 5 2" xfId="5271" xr:uid="{00000000-0005-0000-0000-0000BF090000}"/>
    <cellStyle name="box 2 4 2 2 3 6" xfId="5272" xr:uid="{00000000-0005-0000-0000-0000C0090000}"/>
    <cellStyle name="box 2 4 2 2 4" xfId="5273" xr:uid="{00000000-0005-0000-0000-0000C1090000}"/>
    <cellStyle name="box 2 4 2 2 4 2" xfId="5274" xr:uid="{00000000-0005-0000-0000-0000C2090000}"/>
    <cellStyle name="box 2 4 2 2 4 2 2" xfId="5275" xr:uid="{00000000-0005-0000-0000-0000C3090000}"/>
    <cellStyle name="box 2 4 2 2 4 2 2 2" xfId="5276" xr:uid="{00000000-0005-0000-0000-0000C4090000}"/>
    <cellStyle name="box 2 4 2 2 4 3" xfId="5277" xr:uid="{00000000-0005-0000-0000-0000C5090000}"/>
    <cellStyle name="box 2 4 2 2 4 4" xfId="5278" xr:uid="{00000000-0005-0000-0000-0000C6090000}"/>
    <cellStyle name="box 2 4 2 2 4 4 2" xfId="5279" xr:uid="{00000000-0005-0000-0000-0000C7090000}"/>
    <cellStyle name="box 2 4 2 2 5" xfId="5280" xr:uid="{00000000-0005-0000-0000-0000C8090000}"/>
    <cellStyle name="box 2 4 2 2 5 2" xfId="5281" xr:uid="{00000000-0005-0000-0000-0000C9090000}"/>
    <cellStyle name="box 2 4 2 2 5 2 2" xfId="5282" xr:uid="{00000000-0005-0000-0000-0000CA090000}"/>
    <cellStyle name="box 2 4 2 2 5 2 2 2" xfId="5283" xr:uid="{00000000-0005-0000-0000-0000CB090000}"/>
    <cellStyle name="box 2 4 2 2 5 3" xfId="5284" xr:uid="{00000000-0005-0000-0000-0000CC090000}"/>
    <cellStyle name="box 2 4 2 2 5 3 2" xfId="5285" xr:uid="{00000000-0005-0000-0000-0000CD090000}"/>
    <cellStyle name="box 2 4 2 2 6" xfId="5286" xr:uid="{00000000-0005-0000-0000-0000CE090000}"/>
    <cellStyle name="box 2 4 2 2 6 2" xfId="5287" xr:uid="{00000000-0005-0000-0000-0000CF090000}"/>
    <cellStyle name="box 2 4 2 2 6 2 2" xfId="5288" xr:uid="{00000000-0005-0000-0000-0000D0090000}"/>
    <cellStyle name="box 2 4 2 2 7" xfId="5289" xr:uid="{00000000-0005-0000-0000-0000D1090000}"/>
    <cellStyle name="box 2 4 2 2 7 2" xfId="5290" xr:uid="{00000000-0005-0000-0000-0000D2090000}"/>
    <cellStyle name="box 2 4 2 3" xfId="5291" xr:uid="{00000000-0005-0000-0000-0000D3090000}"/>
    <cellStyle name="box 2 4 2 3 2" xfId="5292" xr:uid="{00000000-0005-0000-0000-0000D4090000}"/>
    <cellStyle name="box 2 4 3" xfId="5293" xr:uid="{00000000-0005-0000-0000-0000D5090000}"/>
    <cellStyle name="box 2 4 3 2" xfId="5294" xr:uid="{00000000-0005-0000-0000-0000D6090000}"/>
    <cellStyle name="box 2 4 3 2 2" xfId="5295" xr:uid="{00000000-0005-0000-0000-0000D7090000}"/>
    <cellStyle name="box 2 4 3 2 2 2" xfId="5296" xr:uid="{00000000-0005-0000-0000-0000D8090000}"/>
    <cellStyle name="box 2 4 3 2 2 2 2" xfId="5297" xr:uid="{00000000-0005-0000-0000-0000D9090000}"/>
    <cellStyle name="box 2 4 3 2 2 2 2 2" xfId="5298" xr:uid="{00000000-0005-0000-0000-0000DA090000}"/>
    <cellStyle name="box 2 4 3 2 2 2 2 2 2" xfId="5299" xr:uid="{00000000-0005-0000-0000-0000DB090000}"/>
    <cellStyle name="box 2 4 3 2 2 2 3" xfId="5300" xr:uid="{00000000-0005-0000-0000-0000DC090000}"/>
    <cellStyle name="box 2 4 3 2 2 2 4" xfId="5301" xr:uid="{00000000-0005-0000-0000-0000DD090000}"/>
    <cellStyle name="box 2 4 3 2 2 2 4 2" xfId="5302" xr:uid="{00000000-0005-0000-0000-0000DE090000}"/>
    <cellStyle name="box 2 4 3 2 2 3" xfId="5303" xr:uid="{00000000-0005-0000-0000-0000DF090000}"/>
    <cellStyle name="box 2 4 3 2 2 3 2" xfId="5304" xr:uid="{00000000-0005-0000-0000-0000E0090000}"/>
    <cellStyle name="box 2 4 3 2 2 3 2 2" xfId="5305" xr:uid="{00000000-0005-0000-0000-0000E1090000}"/>
    <cellStyle name="box 2 4 3 2 2 3 2 2 2" xfId="5306" xr:uid="{00000000-0005-0000-0000-0000E2090000}"/>
    <cellStyle name="box 2 4 3 2 2 3 3" xfId="5307" xr:uid="{00000000-0005-0000-0000-0000E3090000}"/>
    <cellStyle name="box 2 4 3 2 2 3 4" xfId="5308" xr:uid="{00000000-0005-0000-0000-0000E4090000}"/>
    <cellStyle name="box 2 4 3 2 2 3 4 2" xfId="5309" xr:uid="{00000000-0005-0000-0000-0000E5090000}"/>
    <cellStyle name="box 2 4 3 2 2 4" xfId="5310" xr:uid="{00000000-0005-0000-0000-0000E6090000}"/>
    <cellStyle name="box 2 4 3 2 2 4 2" xfId="5311" xr:uid="{00000000-0005-0000-0000-0000E7090000}"/>
    <cellStyle name="box 2 4 3 2 2 5" xfId="5312" xr:uid="{00000000-0005-0000-0000-0000E8090000}"/>
    <cellStyle name="box 2 4 3 2 3" xfId="5313" xr:uid="{00000000-0005-0000-0000-0000E9090000}"/>
    <cellStyle name="box 2 4 3 2 3 2" xfId="5314" xr:uid="{00000000-0005-0000-0000-0000EA090000}"/>
    <cellStyle name="box 2 4 3 2 3 2 2" xfId="5315" xr:uid="{00000000-0005-0000-0000-0000EB090000}"/>
    <cellStyle name="box 2 4 3 2 3 2 2 2" xfId="5316" xr:uid="{00000000-0005-0000-0000-0000EC090000}"/>
    <cellStyle name="box 2 4 3 2 3 2 2 2 2" xfId="5317" xr:uid="{00000000-0005-0000-0000-0000ED090000}"/>
    <cellStyle name="box 2 4 3 2 3 2 3" xfId="5318" xr:uid="{00000000-0005-0000-0000-0000EE090000}"/>
    <cellStyle name="box 2 4 3 2 3 2 4" xfId="5319" xr:uid="{00000000-0005-0000-0000-0000EF090000}"/>
    <cellStyle name="box 2 4 3 2 3 2 4 2" xfId="5320" xr:uid="{00000000-0005-0000-0000-0000F0090000}"/>
    <cellStyle name="box 2 4 3 2 3 3" xfId="5321" xr:uid="{00000000-0005-0000-0000-0000F1090000}"/>
    <cellStyle name="box 2 4 3 2 3 3 2" xfId="5322" xr:uid="{00000000-0005-0000-0000-0000F2090000}"/>
    <cellStyle name="box 2 4 3 2 3 3 2 2" xfId="5323" xr:uid="{00000000-0005-0000-0000-0000F3090000}"/>
    <cellStyle name="box 2 4 3 2 3 3 2 2 2" xfId="5324" xr:uid="{00000000-0005-0000-0000-0000F4090000}"/>
    <cellStyle name="box 2 4 3 2 3 3 3" xfId="5325" xr:uid="{00000000-0005-0000-0000-0000F5090000}"/>
    <cellStyle name="box 2 4 3 2 3 3 3 2" xfId="5326" xr:uid="{00000000-0005-0000-0000-0000F6090000}"/>
    <cellStyle name="box 2 4 3 2 3 4" xfId="5327" xr:uid="{00000000-0005-0000-0000-0000F7090000}"/>
    <cellStyle name="box 2 4 3 2 3 4 2" xfId="5328" xr:uid="{00000000-0005-0000-0000-0000F8090000}"/>
    <cellStyle name="box 2 4 3 2 3 4 2 2" xfId="5329" xr:uid="{00000000-0005-0000-0000-0000F9090000}"/>
    <cellStyle name="box 2 4 3 2 3 5" xfId="5330" xr:uid="{00000000-0005-0000-0000-0000FA090000}"/>
    <cellStyle name="box 2 4 3 2 3 5 2" xfId="5331" xr:uid="{00000000-0005-0000-0000-0000FB090000}"/>
    <cellStyle name="box 2 4 3 2 3 6" xfId="5332" xr:uid="{00000000-0005-0000-0000-0000FC090000}"/>
    <cellStyle name="box 2 4 3 2 4" xfId="5333" xr:uid="{00000000-0005-0000-0000-0000FD090000}"/>
    <cellStyle name="box 2 4 3 2 4 2" xfId="5334" xr:uid="{00000000-0005-0000-0000-0000FE090000}"/>
    <cellStyle name="box 2 4 3 2 4 2 2" xfId="5335" xr:uid="{00000000-0005-0000-0000-0000FF090000}"/>
    <cellStyle name="box 2 4 3 2 4 2 2 2" xfId="5336" xr:uid="{00000000-0005-0000-0000-0000000A0000}"/>
    <cellStyle name="box 2 4 3 2 4 3" xfId="5337" xr:uid="{00000000-0005-0000-0000-0000010A0000}"/>
    <cellStyle name="box 2 4 3 2 4 4" xfId="5338" xr:uid="{00000000-0005-0000-0000-0000020A0000}"/>
    <cellStyle name="box 2 4 3 2 4 4 2" xfId="5339" xr:uid="{00000000-0005-0000-0000-0000030A0000}"/>
    <cellStyle name="box 2 4 3 2 5" xfId="5340" xr:uid="{00000000-0005-0000-0000-0000040A0000}"/>
    <cellStyle name="box 2 4 3 2 5 2" xfId="5341" xr:uid="{00000000-0005-0000-0000-0000050A0000}"/>
    <cellStyle name="box 2 4 3 2 5 2 2" xfId="5342" xr:uid="{00000000-0005-0000-0000-0000060A0000}"/>
    <cellStyle name="box 2 4 3 2 5 2 2 2" xfId="5343" xr:uid="{00000000-0005-0000-0000-0000070A0000}"/>
    <cellStyle name="box 2 4 3 2 5 3" xfId="5344" xr:uid="{00000000-0005-0000-0000-0000080A0000}"/>
    <cellStyle name="box 2 4 3 2 5 3 2" xfId="5345" xr:uid="{00000000-0005-0000-0000-0000090A0000}"/>
    <cellStyle name="box 2 4 3 2 6" xfId="5346" xr:uid="{00000000-0005-0000-0000-00000A0A0000}"/>
    <cellStyle name="box 2 4 3 2 6 2" xfId="5347" xr:uid="{00000000-0005-0000-0000-00000B0A0000}"/>
    <cellStyle name="box 2 4 3 2 6 2 2" xfId="5348" xr:uid="{00000000-0005-0000-0000-00000C0A0000}"/>
    <cellStyle name="box 2 4 3 2 7" xfId="5349" xr:uid="{00000000-0005-0000-0000-00000D0A0000}"/>
    <cellStyle name="box 2 4 3 2 7 2" xfId="5350" xr:uid="{00000000-0005-0000-0000-00000E0A0000}"/>
    <cellStyle name="box 2 4 3 3" xfId="5351" xr:uid="{00000000-0005-0000-0000-00000F0A0000}"/>
    <cellStyle name="box 2 4 3 3 2" xfId="5352" xr:uid="{00000000-0005-0000-0000-0000100A0000}"/>
    <cellStyle name="box 2 4 4" xfId="5353" xr:uid="{00000000-0005-0000-0000-0000110A0000}"/>
    <cellStyle name="box 2 4 4 2" xfId="5354" xr:uid="{00000000-0005-0000-0000-0000120A0000}"/>
    <cellStyle name="box 2 4 4 2 2" xfId="5355" xr:uid="{00000000-0005-0000-0000-0000130A0000}"/>
    <cellStyle name="box 2 4 4 2 2 2" xfId="5356" xr:uid="{00000000-0005-0000-0000-0000140A0000}"/>
    <cellStyle name="box 2 4 4 2 2 2 2" xfId="5357" xr:uid="{00000000-0005-0000-0000-0000150A0000}"/>
    <cellStyle name="box 2 4 4 2 2 2 2 2" xfId="5358" xr:uid="{00000000-0005-0000-0000-0000160A0000}"/>
    <cellStyle name="box 2 4 4 2 2 2 2 2 2" xfId="5359" xr:uid="{00000000-0005-0000-0000-0000170A0000}"/>
    <cellStyle name="box 2 4 4 2 2 2 3" xfId="5360" xr:uid="{00000000-0005-0000-0000-0000180A0000}"/>
    <cellStyle name="box 2 4 4 2 2 2 4" xfId="5361" xr:uid="{00000000-0005-0000-0000-0000190A0000}"/>
    <cellStyle name="box 2 4 4 2 2 2 4 2" xfId="5362" xr:uid="{00000000-0005-0000-0000-00001A0A0000}"/>
    <cellStyle name="box 2 4 4 2 2 3" xfId="5363" xr:uid="{00000000-0005-0000-0000-00001B0A0000}"/>
    <cellStyle name="box 2 4 4 2 2 3 2" xfId="5364" xr:uid="{00000000-0005-0000-0000-00001C0A0000}"/>
    <cellStyle name="box 2 4 4 2 2 3 2 2" xfId="5365" xr:uid="{00000000-0005-0000-0000-00001D0A0000}"/>
    <cellStyle name="box 2 4 4 2 2 3 2 2 2" xfId="5366" xr:uid="{00000000-0005-0000-0000-00001E0A0000}"/>
    <cellStyle name="box 2 4 4 2 2 3 3" xfId="5367" xr:uid="{00000000-0005-0000-0000-00001F0A0000}"/>
    <cellStyle name="box 2 4 4 2 2 3 4" xfId="5368" xr:uid="{00000000-0005-0000-0000-0000200A0000}"/>
    <cellStyle name="box 2 4 4 2 2 3 4 2" xfId="5369" xr:uid="{00000000-0005-0000-0000-0000210A0000}"/>
    <cellStyle name="box 2 4 4 2 2 4" xfId="5370" xr:uid="{00000000-0005-0000-0000-0000220A0000}"/>
    <cellStyle name="box 2 4 4 2 2 4 2" xfId="5371" xr:uid="{00000000-0005-0000-0000-0000230A0000}"/>
    <cellStyle name="box 2 4 4 2 2 5" xfId="5372" xr:uid="{00000000-0005-0000-0000-0000240A0000}"/>
    <cellStyle name="box 2 4 4 2 3" xfId="5373" xr:uid="{00000000-0005-0000-0000-0000250A0000}"/>
    <cellStyle name="box 2 4 4 2 3 2" xfId="5374" xr:uid="{00000000-0005-0000-0000-0000260A0000}"/>
    <cellStyle name="box 2 4 4 2 3 2 2" xfId="5375" xr:uid="{00000000-0005-0000-0000-0000270A0000}"/>
    <cellStyle name="box 2 4 4 2 3 2 2 2" xfId="5376" xr:uid="{00000000-0005-0000-0000-0000280A0000}"/>
    <cellStyle name="box 2 4 4 2 3 2 2 2 2" xfId="5377" xr:uid="{00000000-0005-0000-0000-0000290A0000}"/>
    <cellStyle name="box 2 4 4 2 3 2 3" xfId="5378" xr:uid="{00000000-0005-0000-0000-00002A0A0000}"/>
    <cellStyle name="box 2 4 4 2 3 2 4" xfId="5379" xr:uid="{00000000-0005-0000-0000-00002B0A0000}"/>
    <cellStyle name="box 2 4 4 2 3 2 4 2" xfId="5380" xr:uid="{00000000-0005-0000-0000-00002C0A0000}"/>
    <cellStyle name="box 2 4 4 2 3 3" xfId="5381" xr:uid="{00000000-0005-0000-0000-00002D0A0000}"/>
    <cellStyle name="box 2 4 4 2 3 3 2" xfId="5382" xr:uid="{00000000-0005-0000-0000-00002E0A0000}"/>
    <cellStyle name="box 2 4 4 2 3 3 2 2" xfId="5383" xr:uid="{00000000-0005-0000-0000-00002F0A0000}"/>
    <cellStyle name="box 2 4 4 2 3 3 2 2 2" xfId="5384" xr:uid="{00000000-0005-0000-0000-0000300A0000}"/>
    <cellStyle name="box 2 4 4 2 3 3 3" xfId="5385" xr:uid="{00000000-0005-0000-0000-0000310A0000}"/>
    <cellStyle name="box 2 4 4 2 3 3 3 2" xfId="5386" xr:uid="{00000000-0005-0000-0000-0000320A0000}"/>
    <cellStyle name="box 2 4 4 2 3 4" xfId="5387" xr:uid="{00000000-0005-0000-0000-0000330A0000}"/>
    <cellStyle name="box 2 4 4 2 3 4 2" xfId="5388" xr:uid="{00000000-0005-0000-0000-0000340A0000}"/>
    <cellStyle name="box 2 4 4 2 3 4 2 2" xfId="5389" xr:uid="{00000000-0005-0000-0000-0000350A0000}"/>
    <cellStyle name="box 2 4 4 2 3 5" xfId="5390" xr:uid="{00000000-0005-0000-0000-0000360A0000}"/>
    <cellStyle name="box 2 4 4 2 3 5 2" xfId="5391" xr:uid="{00000000-0005-0000-0000-0000370A0000}"/>
    <cellStyle name="box 2 4 4 2 3 6" xfId="5392" xr:uid="{00000000-0005-0000-0000-0000380A0000}"/>
    <cellStyle name="box 2 4 4 2 4" xfId="5393" xr:uid="{00000000-0005-0000-0000-0000390A0000}"/>
    <cellStyle name="box 2 4 4 2 4 2" xfId="5394" xr:uid="{00000000-0005-0000-0000-00003A0A0000}"/>
    <cellStyle name="box 2 4 4 2 4 2 2" xfId="5395" xr:uid="{00000000-0005-0000-0000-00003B0A0000}"/>
    <cellStyle name="box 2 4 4 2 4 2 2 2" xfId="5396" xr:uid="{00000000-0005-0000-0000-00003C0A0000}"/>
    <cellStyle name="box 2 4 4 2 4 3" xfId="5397" xr:uid="{00000000-0005-0000-0000-00003D0A0000}"/>
    <cellStyle name="box 2 4 4 2 4 4" xfId="5398" xr:uid="{00000000-0005-0000-0000-00003E0A0000}"/>
    <cellStyle name="box 2 4 4 2 4 4 2" xfId="5399" xr:uid="{00000000-0005-0000-0000-00003F0A0000}"/>
    <cellStyle name="box 2 4 4 2 5" xfId="5400" xr:uid="{00000000-0005-0000-0000-0000400A0000}"/>
    <cellStyle name="box 2 4 4 2 5 2" xfId="5401" xr:uid="{00000000-0005-0000-0000-0000410A0000}"/>
    <cellStyle name="box 2 4 4 2 5 2 2" xfId="5402" xr:uid="{00000000-0005-0000-0000-0000420A0000}"/>
    <cellStyle name="box 2 4 4 2 5 2 2 2" xfId="5403" xr:uid="{00000000-0005-0000-0000-0000430A0000}"/>
    <cellStyle name="box 2 4 4 2 5 3" xfId="5404" xr:uid="{00000000-0005-0000-0000-0000440A0000}"/>
    <cellStyle name="box 2 4 4 2 5 3 2" xfId="5405" xr:uid="{00000000-0005-0000-0000-0000450A0000}"/>
    <cellStyle name="box 2 4 4 2 6" xfId="5406" xr:uid="{00000000-0005-0000-0000-0000460A0000}"/>
    <cellStyle name="box 2 4 4 2 6 2" xfId="5407" xr:uid="{00000000-0005-0000-0000-0000470A0000}"/>
    <cellStyle name="box 2 4 4 2 6 2 2" xfId="5408" xr:uid="{00000000-0005-0000-0000-0000480A0000}"/>
    <cellStyle name="box 2 4 4 2 7" xfId="5409" xr:uid="{00000000-0005-0000-0000-0000490A0000}"/>
    <cellStyle name="box 2 4 4 2 7 2" xfId="5410" xr:uid="{00000000-0005-0000-0000-00004A0A0000}"/>
    <cellStyle name="box 2 4 4 3" xfId="5411" xr:uid="{00000000-0005-0000-0000-00004B0A0000}"/>
    <cellStyle name="box 2 4 4 3 2" xfId="5412" xr:uid="{00000000-0005-0000-0000-00004C0A0000}"/>
    <cellStyle name="box 2 4 5" xfId="5413" xr:uid="{00000000-0005-0000-0000-00004D0A0000}"/>
    <cellStyle name="box 2 4 5 2" xfId="5414" xr:uid="{00000000-0005-0000-0000-00004E0A0000}"/>
    <cellStyle name="box 2 4 5 2 2" xfId="5415" xr:uid="{00000000-0005-0000-0000-00004F0A0000}"/>
    <cellStyle name="box 2 4 5 2 2 2" xfId="5416" xr:uid="{00000000-0005-0000-0000-0000500A0000}"/>
    <cellStyle name="box 2 4 5 2 2 2 2" xfId="5417" xr:uid="{00000000-0005-0000-0000-0000510A0000}"/>
    <cellStyle name="box 2 4 5 2 2 2 2 2" xfId="5418" xr:uid="{00000000-0005-0000-0000-0000520A0000}"/>
    <cellStyle name="box 2 4 5 2 2 3" xfId="5419" xr:uid="{00000000-0005-0000-0000-0000530A0000}"/>
    <cellStyle name="box 2 4 5 2 2 4" xfId="5420" xr:uid="{00000000-0005-0000-0000-0000540A0000}"/>
    <cellStyle name="box 2 4 5 2 2 4 2" xfId="5421" xr:uid="{00000000-0005-0000-0000-0000550A0000}"/>
    <cellStyle name="box 2 4 5 2 3" xfId="5422" xr:uid="{00000000-0005-0000-0000-0000560A0000}"/>
    <cellStyle name="box 2 4 5 2 3 2" xfId="5423" xr:uid="{00000000-0005-0000-0000-0000570A0000}"/>
    <cellStyle name="box 2 4 5 2 3 2 2" xfId="5424" xr:uid="{00000000-0005-0000-0000-0000580A0000}"/>
    <cellStyle name="box 2 4 5 2 3 2 2 2" xfId="5425" xr:uid="{00000000-0005-0000-0000-0000590A0000}"/>
    <cellStyle name="box 2 4 5 2 3 3" xfId="5426" xr:uid="{00000000-0005-0000-0000-00005A0A0000}"/>
    <cellStyle name="box 2 4 5 2 3 4" xfId="5427" xr:uid="{00000000-0005-0000-0000-00005B0A0000}"/>
    <cellStyle name="box 2 4 5 2 3 4 2" xfId="5428" xr:uid="{00000000-0005-0000-0000-00005C0A0000}"/>
    <cellStyle name="box 2 4 5 2 4" xfId="5429" xr:uid="{00000000-0005-0000-0000-00005D0A0000}"/>
    <cellStyle name="box 2 4 5 2 4 2" xfId="5430" xr:uid="{00000000-0005-0000-0000-00005E0A0000}"/>
    <cellStyle name="box 2 4 5 2 5" xfId="5431" xr:uid="{00000000-0005-0000-0000-00005F0A0000}"/>
    <cellStyle name="box 2 4 5 3" xfId="5432" xr:uid="{00000000-0005-0000-0000-0000600A0000}"/>
    <cellStyle name="box 2 4 5 3 2" xfId="5433" xr:uid="{00000000-0005-0000-0000-0000610A0000}"/>
    <cellStyle name="box 2 4 5 3 2 2" xfId="5434" xr:uid="{00000000-0005-0000-0000-0000620A0000}"/>
    <cellStyle name="box 2 4 5 3 2 2 2" xfId="5435" xr:uid="{00000000-0005-0000-0000-0000630A0000}"/>
    <cellStyle name="box 2 4 5 3 2 2 2 2" xfId="5436" xr:uid="{00000000-0005-0000-0000-0000640A0000}"/>
    <cellStyle name="box 2 4 5 3 2 3" xfId="5437" xr:uid="{00000000-0005-0000-0000-0000650A0000}"/>
    <cellStyle name="box 2 4 5 3 2 4" xfId="5438" xr:uid="{00000000-0005-0000-0000-0000660A0000}"/>
    <cellStyle name="box 2 4 5 3 2 4 2" xfId="5439" xr:uid="{00000000-0005-0000-0000-0000670A0000}"/>
    <cellStyle name="box 2 4 5 3 3" xfId="5440" xr:uid="{00000000-0005-0000-0000-0000680A0000}"/>
    <cellStyle name="box 2 4 5 3 3 2" xfId="5441" xr:uid="{00000000-0005-0000-0000-0000690A0000}"/>
    <cellStyle name="box 2 4 5 3 3 2 2" xfId="5442" xr:uid="{00000000-0005-0000-0000-00006A0A0000}"/>
    <cellStyle name="box 2 4 5 3 3 2 2 2" xfId="5443" xr:uid="{00000000-0005-0000-0000-00006B0A0000}"/>
    <cellStyle name="box 2 4 5 3 3 3" xfId="5444" xr:uid="{00000000-0005-0000-0000-00006C0A0000}"/>
    <cellStyle name="box 2 4 5 3 3 3 2" xfId="5445" xr:uid="{00000000-0005-0000-0000-00006D0A0000}"/>
    <cellStyle name="box 2 4 5 3 4" xfId="5446" xr:uid="{00000000-0005-0000-0000-00006E0A0000}"/>
    <cellStyle name="box 2 4 5 3 4 2" xfId="5447" xr:uid="{00000000-0005-0000-0000-00006F0A0000}"/>
    <cellStyle name="box 2 4 5 3 4 2 2" xfId="5448" xr:uid="{00000000-0005-0000-0000-0000700A0000}"/>
    <cellStyle name="box 2 4 5 3 5" xfId="5449" xr:uid="{00000000-0005-0000-0000-0000710A0000}"/>
    <cellStyle name="box 2 4 5 3 5 2" xfId="5450" xr:uid="{00000000-0005-0000-0000-0000720A0000}"/>
    <cellStyle name="box 2 4 5 3 6" xfId="5451" xr:uid="{00000000-0005-0000-0000-0000730A0000}"/>
    <cellStyle name="box 2 4 5 4" xfId="5452" xr:uid="{00000000-0005-0000-0000-0000740A0000}"/>
    <cellStyle name="box 2 4 5 4 2" xfId="5453" xr:uid="{00000000-0005-0000-0000-0000750A0000}"/>
    <cellStyle name="box 2 4 5 4 2 2" xfId="5454" xr:uid="{00000000-0005-0000-0000-0000760A0000}"/>
    <cellStyle name="box 2 4 5 4 2 2 2" xfId="5455" xr:uid="{00000000-0005-0000-0000-0000770A0000}"/>
    <cellStyle name="box 2 4 5 4 3" xfId="5456" xr:uid="{00000000-0005-0000-0000-0000780A0000}"/>
    <cellStyle name="box 2 4 5 4 4" xfId="5457" xr:uid="{00000000-0005-0000-0000-0000790A0000}"/>
    <cellStyle name="box 2 4 5 4 4 2" xfId="5458" xr:uid="{00000000-0005-0000-0000-00007A0A0000}"/>
    <cellStyle name="box 2 4 5 5" xfId="5459" xr:uid="{00000000-0005-0000-0000-00007B0A0000}"/>
    <cellStyle name="box 2 4 5 5 2" xfId="5460" xr:uid="{00000000-0005-0000-0000-00007C0A0000}"/>
    <cellStyle name="box 2 4 5 5 2 2" xfId="5461" xr:uid="{00000000-0005-0000-0000-00007D0A0000}"/>
    <cellStyle name="box 2 4 5 5 2 2 2" xfId="5462" xr:uid="{00000000-0005-0000-0000-00007E0A0000}"/>
    <cellStyle name="box 2 4 5 5 3" xfId="5463" xr:uid="{00000000-0005-0000-0000-00007F0A0000}"/>
    <cellStyle name="box 2 4 5 5 3 2" xfId="5464" xr:uid="{00000000-0005-0000-0000-0000800A0000}"/>
    <cellStyle name="box 2 4 5 6" xfId="5465" xr:uid="{00000000-0005-0000-0000-0000810A0000}"/>
    <cellStyle name="box 2 4 5 6 2" xfId="5466" xr:uid="{00000000-0005-0000-0000-0000820A0000}"/>
    <cellStyle name="box 2 4 5 6 2 2" xfId="5467" xr:uid="{00000000-0005-0000-0000-0000830A0000}"/>
    <cellStyle name="box 2 4 5 7" xfId="5468" xr:uid="{00000000-0005-0000-0000-0000840A0000}"/>
    <cellStyle name="box 2 4 5 7 2" xfId="5469" xr:uid="{00000000-0005-0000-0000-0000850A0000}"/>
    <cellStyle name="box 2 4 6" xfId="5470" xr:uid="{00000000-0005-0000-0000-0000860A0000}"/>
    <cellStyle name="box 2 4 6 2" xfId="5471" xr:uid="{00000000-0005-0000-0000-0000870A0000}"/>
    <cellStyle name="box 2 4 6 2 2" xfId="5472" xr:uid="{00000000-0005-0000-0000-0000880A0000}"/>
    <cellStyle name="box 2 4 7" xfId="5473" xr:uid="{00000000-0005-0000-0000-0000890A0000}"/>
    <cellStyle name="box 2 4 7 2" xfId="5474" xr:uid="{00000000-0005-0000-0000-00008A0A0000}"/>
    <cellStyle name="box 2 5" xfId="5475" xr:uid="{00000000-0005-0000-0000-00008B0A0000}"/>
    <cellStyle name="box 2 5 2" xfId="5476" xr:uid="{00000000-0005-0000-0000-00008C0A0000}"/>
    <cellStyle name="box 2 5 2 2" xfId="5477" xr:uid="{00000000-0005-0000-0000-00008D0A0000}"/>
    <cellStyle name="box 2 5 2 2 2" xfId="5478" xr:uid="{00000000-0005-0000-0000-00008E0A0000}"/>
    <cellStyle name="box 2 5 2 2 2 2" xfId="5479" xr:uid="{00000000-0005-0000-0000-00008F0A0000}"/>
    <cellStyle name="box 2 5 2 2 2 2 2" xfId="5480" xr:uid="{00000000-0005-0000-0000-0000900A0000}"/>
    <cellStyle name="box 2 5 2 2 2 2 2 2" xfId="5481" xr:uid="{00000000-0005-0000-0000-0000910A0000}"/>
    <cellStyle name="box 2 5 2 2 2 3" xfId="5482" xr:uid="{00000000-0005-0000-0000-0000920A0000}"/>
    <cellStyle name="box 2 5 2 2 2 4" xfId="5483" xr:uid="{00000000-0005-0000-0000-0000930A0000}"/>
    <cellStyle name="box 2 5 2 2 2 4 2" xfId="5484" xr:uid="{00000000-0005-0000-0000-0000940A0000}"/>
    <cellStyle name="box 2 5 2 2 3" xfId="5485" xr:uid="{00000000-0005-0000-0000-0000950A0000}"/>
    <cellStyle name="box 2 5 2 2 3 2" xfId="5486" xr:uid="{00000000-0005-0000-0000-0000960A0000}"/>
    <cellStyle name="box 2 5 2 2 3 2 2" xfId="5487" xr:uid="{00000000-0005-0000-0000-0000970A0000}"/>
    <cellStyle name="box 2 5 2 2 3 2 2 2" xfId="5488" xr:uid="{00000000-0005-0000-0000-0000980A0000}"/>
    <cellStyle name="box 2 5 2 2 3 3" xfId="5489" xr:uid="{00000000-0005-0000-0000-0000990A0000}"/>
    <cellStyle name="box 2 5 2 2 3 4" xfId="5490" xr:uid="{00000000-0005-0000-0000-00009A0A0000}"/>
    <cellStyle name="box 2 5 2 2 3 4 2" xfId="5491" xr:uid="{00000000-0005-0000-0000-00009B0A0000}"/>
    <cellStyle name="box 2 5 2 2 4" xfId="5492" xr:uid="{00000000-0005-0000-0000-00009C0A0000}"/>
    <cellStyle name="box 2 5 2 2 4 2" xfId="5493" xr:uid="{00000000-0005-0000-0000-00009D0A0000}"/>
    <cellStyle name="box 2 5 2 2 5" xfId="5494" xr:uid="{00000000-0005-0000-0000-00009E0A0000}"/>
    <cellStyle name="box 2 5 2 3" xfId="5495" xr:uid="{00000000-0005-0000-0000-00009F0A0000}"/>
    <cellStyle name="box 2 5 2 3 2" xfId="5496" xr:uid="{00000000-0005-0000-0000-0000A00A0000}"/>
    <cellStyle name="box 2 5 2 3 2 2" xfId="5497" xr:uid="{00000000-0005-0000-0000-0000A10A0000}"/>
    <cellStyle name="box 2 5 2 3 2 2 2" xfId="5498" xr:uid="{00000000-0005-0000-0000-0000A20A0000}"/>
    <cellStyle name="box 2 5 2 3 2 2 2 2" xfId="5499" xr:uid="{00000000-0005-0000-0000-0000A30A0000}"/>
    <cellStyle name="box 2 5 2 3 2 3" xfId="5500" xr:uid="{00000000-0005-0000-0000-0000A40A0000}"/>
    <cellStyle name="box 2 5 2 3 2 4" xfId="5501" xr:uid="{00000000-0005-0000-0000-0000A50A0000}"/>
    <cellStyle name="box 2 5 2 3 2 4 2" xfId="5502" xr:uid="{00000000-0005-0000-0000-0000A60A0000}"/>
    <cellStyle name="box 2 5 2 3 3" xfId="5503" xr:uid="{00000000-0005-0000-0000-0000A70A0000}"/>
    <cellStyle name="box 2 5 2 3 3 2" xfId="5504" xr:uid="{00000000-0005-0000-0000-0000A80A0000}"/>
    <cellStyle name="box 2 5 2 3 3 2 2" xfId="5505" xr:uid="{00000000-0005-0000-0000-0000A90A0000}"/>
    <cellStyle name="box 2 5 2 3 3 2 2 2" xfId="5506" xr:uid="{00000000-0005-0000-0000-0000AA0A0000}"/>
    <cellStyle name="box 2 5 2 3 3 3" xfId="5507" xr:uid="{00000000-0005-0000-0000-0000AB0A0000}"/>
    <cellStyle name="box 2 5 2 3 3 3 2" xfId="5508" xr:uid="{00000000-0005-0000-0000-0000AC0A0000}"/>
    <cellStyle name="box 2 5 2 3 4" xfId="5509" xr:uid="{00000000-0005-0000-0000-0000AD0A0000}"/>
    <cellStyle name="box 2 5 2 3 4 2" xfId="5510" xr:uid="{00000000-0005-0000-0000-0000AE0A0000}"/>
    <cellStyle name="box 2 5 2 3 4 2 2" xfId="5511" xr:uid="{00000000-0005-0000-0000-0000AF0A0000}"/>
    <cellStyle name="box 2 5 2 3 5" xfId="5512" xr:uid="{00000000-0005-0000-0000-0000B00A0000}"/>
    <cellStyle name="box 2 5 2 3 5 2" xfId="5513" xr:uid="{00000000-0005-0000-0000-0000B10A0000}"/>
    <cellStyle name="box 2 5 2 3 6" xfId="5514" xr:uid="{00000000-0005-0000-0000-0000B20A0000}"/>
    <cellStyle name="box 2 5 2 4" xfId="5515" xr:uid="{00000000-0005-0000-0000-0000B30A0000}"/>
    <cellStyle name="box 2 5 2 4 2" xfId="5516" xr:uid="{00000000-0005-0000-0000-0000B40A0000}"/>
    <cellStyle name="box 2 5 2 4 2 2" xfId="5517" xr:uid="{00000000-0005-0000-0000-0000B50A0000}"/>
    <cellStyle name="box 2 5 2 4 2 2 2" xfId="5518" xr:uid="{00000000-0005-0000-0000-0000B60A0000}"/>
    <cellStyle name="box 2 5 2 4 3" xfId="5519" xr:uid="{00000000-0005-0000-0000-0000B70A0000}"/>
    <cellStyle name="box 2 5 2 4 4" xfId="5520" xr:uid="{00000000-0005-0000-0000-0000B80A0000}"/>
    <cellStyle name="box 2 5 2 4 4 2" xfId="5521" xr:uid="{00000000-0005-0000-0000-0000B90A0000}"/>
    <cellStyle name="box 2 5 2 5" xfId="5522" xr:uid="{00000000-0005-0000-0000-0000BA0A0000}"/>
    <cellStyle name="box 2 5 2 5 2" xfId="5523" xr:uid="{00000000-0005-0000-0000-0000BB0A0000}"/>
    <cellStyle name="box 2 5 2 5 2 2" xfId="5524" xr:uid="{00000000-0005-0000-0000-0000BC0A0000}"/>
    <cellStyle name="box 2 5 2 5 2 2 2" xfId="5525" xr:uid="{00000000-0005-0000-0000-0000BD0A0000}"/>
    <cellStyle name="box 2 5 2 5 3" xfId="5526" xr:uid="{00000000-0005-0000-0000-0000BE0A0000}"/>
    <cellStyle name="box 2 5 2 5 3 2" xfId="5527" xr:uid="{00000000-0005-0000-0000-0000BF0A0000}"/>
    <cellStyle name="box 2 5 2 6" xfId="5528" xr:uid="{00000000-0005-0000-0000-0000C00A0000}"/>
    <cellStyle name="box 2 5 2 6 2" xfId="5529" xr:uid="{00000000-0005-0000-0000-0000C10A0000}"/>
    <cellStyle name="box 2 5 2 6 2 2" xfId="5530" xr:uid="{00000000-0005-0000-0000-0000C20A0000}"/>
    <cellStyle name="box 2 5 2 7" xfId="5531" xr:uid="{00000000-0005-0000-0000-0000C30A0000}"/>
    <cellStyle name="box 2 5 2 7 2" xfId="5532" xr:uid="{00000000-0005-0000-0000-0000C40A0000}"/>
    <cellStyle name="box 2 5 3" xfId="5533" xr:uid="{00000000-0005-0000-0000-0000C50A0000}"/>
    <cellStyle name="box 2 5 3 2" xfId="5534" xr:uid="{00000000-0005-0000-0000-0000C60A0000}"/>
    <cellStyle name="box 2 6" xfId="5535" xr:uid="{00000000-0005-0000-0000-0000C70A0000}"/>
    <cellStyle name="box 2 6 2" xfId="5536" xr:uid="{00000000-0005-0000-0000-0000C80A0000}"/>
    <cellStyle name="box 2 6 2 2" xfId="5537" xr:uid="{00000000-0005-0000-0000-0000C90A0000}"/>
    <cellStyle name="box 2 6 2 2 2" xfId="5538" xr:uid="{00000000-0005-0000-0000-0000CA0A0000}"/>
    <cellStyle name="box 2 6 2 2 2 2" xfId="5539" xr:uid="{00000000-0005-0000-0000-0000CB0A0000}"/>
    <cellStyle name="box 2 6 2 2 2 2 2" xfId="5540" xr:uid="{00000000-0005-0000-0000-0000CC0A0000}"/>
    <cellStyle name="box 2 6 2 2 2 2 2 2" xfId="5541" xr:uid="{00000000-0005-0000-0000-0000CD0A0000}"/>
    <cellStyle name="box 2 6 2 2 2 3" xfId="5542" xr:uid="{00000000-0005-0000-0000-0000CE0A0000}"/>
    <cellStyle name="box 2 6 2 2 2 4" xfId="5543" xr:uid="{00000000-0005-0000-0000-0000CF0A0000}"/>
    <cellStyle name="box 2 6 2 2 2 4 2" xfId="5544" xr:uid="{00000000-0005-0000-0000-0000D00A0000}"/>
    <cellStyle name="box 2 6 2 2 3" xfId="5545" xr:uid="{00000000-0005-0000-0000-0000D10A0000}"/>
    <cellStyle name="box 2 6 2 2 3 2" xfId="5546" xr:uid="{00000000-0005-0000-0000-0000D20A0000}"/>
    <cellStyle name="box 2 6 2 2 3 2 2" xfId="5547" xr:uid="{00000000-0005-0000-0000-0000D30A0000}"/>
    <cellStyle name="box 2 6 2 2 3 2 2 2" xfId="5548" xr:uid="{00000000-0005-0000-0000-0000D40A0000}"/>
    <cellStyle name="box 2 6 2 2 3 3" xfId="5549" xr:uid="{00000000-0005-0000-0000-0000D50A0000}"/>
    <cellStyle name="box 2 6 2 2 3 4" xfId="5550" xr:uid="{00000000-0005-0000-0000-0000D60A0000}"/>
    <cellStyle name="box 2 6 2 2 3 4 2" xfId="5551" xr:uid="{00000000-0005-0000-0000-0000D70A0000}"/>
    <cellStyle name="box 2 6 2 2 4" xfId="5552" xr:uid="{00000000-0005-0000-0000-0000D80A0000}"/>
    <cellStyle name="box 2 6 2 2 4 2" xfId="5553" xr:uid="{00000000-0005-0000-0000-0000D90A0000}"/>
    <cellStyle name="box 2 6 2 2 5" xfId="5554" xr:uid="{00000000-0005-0000-0000-0000DA0A0000}"/>
    <cellStyle name="box 2 6 2 3" xfId="5555" xr:uid="{00000000-0005-0000-0000-0000DB0A0000}"/>
    <cellStyle name="box 2 6 2 3 2" xfId="5556" xr:uid="{00000000-0005-0000-0000-0000DC0A0000}"/>
    <cellStyle name="box 2 6 2 3 2 2" xfId="5557" xr:uid="{00000000-0005-0000-0000-0000DD0A0000}"/>
    <cellStyle name="box 2 6 2 3 2 2 2" xfId="5558" xr:uid="{00000000-0005-0000-0000-0000DE0A0000}"/>
    <cellStyle name="box 2 6 2 3 2 2 2 2" xfId="5559" xr:uid="{00000000-0005-0000-0000-0000DF0A0000}"/>
    <cellStyle name="box 2 6 2 3 2 3" xfId="5560" xr:uid="{00000000-0005-0000-0000-0000E00A0000}"/>
    <cellStyle name="box 2 6 2 3 2 4" xfId="5561" xr:uid="{00000000-0005-0000-0000-0000E10A0000}"/>
    <cellStyle name="box 2 6 2 3 2 4 2" xfId="5562" xr:uid="{00000000-0005-0000-0000-0000E20A0000}"/>
    <cellStyle name="box 2 6 2 3 3" xfId="5563" xr:uid="{00000000-0005-0000-0000-0000E30A0000}"/>
    <cellStyle name="box 2 6 2 3 3 2" xfId="5564" xr:uid="{00000000-0005-0000-0000-0000E40A0000}"/>
    <cellStyle name="box 2 6 2 3 3 2 2" xfId="5565" xr:uid="{00000000-0005-0000-0000-0000E50A0000}"/>
    <cellStyle name="box 2 6 2 3 3 2 2 2" xfId="5566" xr:uid="{00000000-0005-0000-0000-0000E60A0000}"/>
    <cellStyle name="box 2 6 2 3 3 3" xfId="5567" xr:uid="{00000000-0005-0000-0000-0000E70A0000}"/>
    <cellStyle name="box 2 6 2 3 3 3 2" xfId="5568" xr:uid="{00000000-0005-0000-0000-0000E80A0000}"/>
    <cellStyle name="box 2 6 2 3 4" xfId="5569" xr:uid="{00000000-0005-0000-0000-0000E90A0000}"/>
    <cellStyle name="box 2 6 2 3 4 2" xfId="5570" xr:uid="{00000000-0005-0000-0000-0000EA0A0000}"/>
    <cellStyle name="box 2 6 2 3 4 2 2" xfId="5571" xr:uid="{00000000-0005-0000-0000-0000EB0A0000}"/>
    <cellStyle name="box 2 6 2 3 5" xfId="5572" xr:uid="{00000000-0005-0000-0000-0000EC0A0000}"/>
    <cellStyle name="box 2 6 2 3 5 2" xfId="5573" xr:uid="{00000000-0005-0000-0000-0000ED0A0000}"/>
    <cellStyle name="box 2 6 2 3 6" xfId="5574" xr:uid="{00000000-0005-0000-0000-0000EE0A0000}"/>
    <cellStyle name="box 2 6 2 4" xfId="5575" xr:uid="{00000000-0005-0000-0000-0000EF0A0000}"/>
    <cellStyle name="box 2 6 2 4 2" xfId="5576" xr:uid="{00000000-0005-0000-0000-0000F00A0000}"/>
    <cellStyle name="box 2 6 2 4 2 2" xfId="5577" xr:uid="{00000000-0005-0000-0000-0000F10A0000}"/>
    <cellStyle name="box 2 6 2 4 2 2 2" xfId="5578" xr:uid="{00000000-0005-0000-0000-0000F20A0000}"/>
    <cellStyle name="box 2 6 2 4 3" xfId="5579" xr:uid="{00000000-0005-0000-0000-0000F30A0000}"/>
    <cellStyle name="box 2 6 2 4 4" xfId="5580" xr:uid="{00000000-0005-0000-0000-0000F40A0000}"/>
    <cellStyle name="box 2 6 2 4 4 2" xfId="5581" xr:uid="{00000000-0005-0000-0000-0000F50A0000}"/>
    <cellStyle name="box 2 6 2 5" xfId="5582" xr:uid="{00000000-0005-0000-0000-0000F60A0000}"/>
    <cellStyle name="box 2 6 2 5 2" xfId="5583" xr:uid="{00000000-0005-0000-0000-0000F70A0000}"/>
    <cellStyle name="box 2 6 2 5 2 2" xfId="5584" xr:uid="{00000000-0005-0000-0000-0000F80A0000}"/>
    <cellStyle name="box 2 6 2 5 2 2 2" xfId="5585" xr:uid="{00000000-0005-0000-0000-0000F90A0000}"/>
    <cellStyle name="box 2 6 2 5 3" xfId="5586" xr:uid="{00000000-0005-0000-0000-0000FA0A0000}"/>
    <cellStyle name="box 2 6 2 5 3 2" xfId="5587" xr:uid="{00000000-0005-0000-0000-0000FB0A0000}"/>
    <cellStyle name="box 2 6 2 6" xfId="5588" xr:uid="{00000000-0005-0000-0000-0000FC0A0000}"/>
    <cellStyle name="box 2 6 2 6 2" xfId="5589" xr:uid="{00000000-0005-0000-0000-0000FD0A0000}"/>
    <cellStyle name="box 2 6 2 6 2 2" xfId="5590" xr:uid="{00000000-0005-0000-0000-0000FE0A0000}"/>
    <cellStyle name="box 2 6 2 7" xfId="5591" xr:uid="{00000000-0005-0000-0000-0000FF0A0000}"/>
    <cellStyle name="box 2 6 2 7 2" xfId="5592" xr:uid="{00000000-0005-0000-0000-0000000B0000}"/>
    <cellStyle name="box 2 6 3" xfId="5593" xr:uid="{00000000-0005-0000-0000-0000010B0000}"/>
    <cellStyle name="box 2 6 3 2" xfId="5594" xr:uid="{00000000-0005-0000-0000-0000020B0000}"/>
    <cellStyle name="box 2 7" xfId="5595" xr:uid="{00000000-0005-0000-0000-0000030B0000}"/>
    <cellStyle name="box 2 7 2" xfId="5596" xr:uid="{00000000-0005-0000-0000-0000040B0000}"/>
    <cellStyle name="box 2 7 2 2" xfId="5597" xr:uid="{00000000-0005-0000-0000-0000050B0000}"/>
    <cellStyle name="box 2 7 2 2 2" xfId="5598" xr:uid="{00000000-0005-0000-0000-0000060B0000}"/>
    <cellStyle name="box 2 7 2 2 2 2" xfId="5599" xr:uid="{00000000-0005-0000-0000-0000070B0000}"/>
    <cellStyle name="box 2 7 2 2 2 2 2" xfId="5600" xr:uid="{00000000-0005-0000-0000-0000080B0000}"/>
    <cellStyle name="box 2 7 2 2 2 2 2 2" xfId="5601" xr:uid="{00000000-0005-0000-0000-0000090B0000}"/>
    <cellStyle name="box 2 7 2 2 2 3" xfId="5602" xr:uid="{00000000-0005-0000-0000-00000A0B0000}"/>
    <cellStyle name="box 2 7 2 2 2 4" xfId="5603" xr:uid="{00000000-0005-0000-0000-00000B0B0000}"/>
    <cellStyle name="box 2 7 2 2 2 4 2" xfId="5604" xr:uid="{00000000-0005-0000-0000-00000C0B0000}"/>
    <cellStyle name="box 2 7 2 2 3" xfId="5605" xr:uid="{00000000-0005-0000-0000-00000D0B0000}"/>
    <cellStyle name="box 2 7 2 2 3 2" xfId="5606" xr:uid="{00000000-0005-0000-0000-00000E0B0000}"/>
    <cellStyle name="box 2 7 2 2 3 2 2" xfId="5607" xr:uid="{00000000-0005-0000-0000-00000F0B0000}"/>
    <cellStyle name="box 2 7 2 2 3 2 2 2" xfId="5608" xr:uid="{00000000-0005-0000-0000-0000100B0000}"/>
    <cellStyle name="box 2 7 2 2 3 3" xfId="5609" xr:uid="{00000000-0005-0000-0000-0000110B0000}"/>
    <cellStyle name="box 2 7 2 2 3 4" xfId="5610" xr:uid="{00000000-0005-0000-0000-0000120B0000}"/>
    <cellStyle name="box 2 7 2 2 3 4 2" xfId="5611" xr:uid="{00000000-0005-0000-0000-0000130B0000}"/>
    <cellStyle name="box 2 7 2 2 4" xfId="5612" xr:uid="{00000000-0005-0000-0000-0000140B0000}"/>
    <cellStyle name="box 2 7 2 2 4 2" xfId="5613" xr:uid="{00000000-0005-0000-0000-0000150B0000}"/>
    <cellStyle name="box 2 7 2 2 5" xfId="5614" xr:uid="{00000000-0005-0000-0000-0000160B0000}"/>
    <cellStyle name="box 2 7 2 3" xfId="5615" xr:uid="{00000000-0005-0000-0000-0000170B0000}"/>
    <cellStyle name="box 2 7 2 3 2" xfId="5616" xr:uid="{00000000-0005-0000-0000-0000180B0000}"/>
    <cellStyle name="box 2 7 2 3 2 2" xfId="5617" xr:uid="{00000000-0005-0000-0000-0000190B0000}"/>
    <cellStyle name="box 2 7 2 3 2 2 2" xfId="5618" xr:uid="{00000000-0005-0000-0000-00001A0B0000}"/>
    <cellStyle name="box 2 7 2 3 2 2 2 2" xfId="5619" xr:uid="{00000000-0005-0000-0000-00001B0B0000}"/>
    <cellStyle name="box 2 7 2 3 2 3" xfId="5620" xr:uid="{00000000-0005-0000-0000-00001C0B0000}"/>
    <cellStyle name="box 2 7 2 3 2 4" xfId="5621" xr:uid="{00000000-0005-0000-0000-00001D0B0000}"/>
    <cellStyle name="box 2 7 2 3 2 4 2" xfId="5622" xr:uid="{00000000-0005-0000-0000-00001E0B0000}"/>
    <cellStyle name="box 2 7 2 3 3" xfId="5623" xr:uid="{00000000-0005-0000-0000-00001F0B0000}"/>
    <cellStyle name="box 2 7 2 3 3 2" xfId="5624" xr:uid="{00000000-0005-0000-0000-0000200B0000}"/>
    <cellStyle name="box 2 7 2 3 3 2 2" xfId="5625" xr:uid="{00000000-0005-0000-0000-0000210B0000}"/>
    <cellStyle name="box 2 7 2 3 3 2 2 2" xfId="5626" xr:uid="{00000000-0005-0000-0000-0000220B0000}"/>
    <cellStyle name="box 2 7 2 3 3 3" xfId="5627" xr:uid="{00000000-0005-0000-0000-0000230B0000}"/>
    <cellStyle name="box 2 7 2 3 3 3 2" xfId="5628" xr:uid="{00000000-0005-0000-0000-0000240B0000}"/>
    <cellStyle name="box 2 7 2 3 4" xfId="5629" xr:uid="{00000000-0005-0000-0000-0000250B0000}"/>
    <cellStyle name="box 2 7 2 3 4 2" xfId="5630" xr:uid="{00000000-0005-0000-0000-0000260B0000}"/>
    <cellStyle name="box 2 7 2 3 4 2 2" xfId="5631" xr:uid="{00000000-0005-0000-0000-0000270B0000}"/>
    <cellStyle name="box 2 7 2 3 5" xfId="5632" xr:uid="{00000000-0005-0000-0000-0000280B0000}"/>
    <cellStyle name="box 2 7 2 3 5 2" xfId="5633" xr:uid="{00000000-0005-0000-0000-0000290B0000}"/>
    <cellStyle name="box 2 7 2 3 6" xfId="5634" xr:uid="{00000000-0005-0000-0000-00002A0B0000}"/>
    <cellStyle name="box 2 7 2 4" xfId="5635" xr:uid="{00000000-0005-0000-0000-00002B0B0000}"/>
    <cellStyle name="box 2 7 2 4 2" xfId="5636" xr:uid="{00000000-0005-0000-0000-00002C0B0000}"/>
    <cellStyle name="box 2 7 2 4 2 2" xfId="5637" xr:uid="{00000000-0005-0000-0000-00002D0B0000}"/>
    <cellStyle name="box 2 7 2 4 2 2 2" xfId="5638" xr:uid="{00000000-0005-0000-0000-00002E0B0000}"/>
    <cellStyle name="box 2 7 2 4 3" xfId="5639" xr:uid="{00000000-0005-0000-0000-00002F0B0000}"/>
    <cellStyle name="box 2 7 2 4 4" xfId="5640" xr:uid="{00000000-0005-0000-0000-0000300B0000}"/>
    <cellStyle name="box 2 7 2 4 4 2" xfId="5641" xr:uid="{00000000-0005-0000-0000-0000310B0000}"/>
    <cellStyle name="box 2 7 2 5" xfId="5642" xr:uid="{00000000-0005-0000-0000-0000320B0000}"/>
    <cellStyle name="box 2 7 2 5 2" xfId="5643" xr:uid="{00000000-0005-0000-0000-0000330B0000}"/>
    <cellStyle name="box 2 7 2 5 2 2" xfId="5644" xr:uid="{00000000-0005-0000-0000-0000340B0000}"/>
    <cellStyle name="box 2 7 2 5 2 2 2" xfId="5645" xr:uid="{00000000-0005-0000-0000-0000350B0000}"/>
    <cellStyle name="box 2 7 2 5 3" xfId="5646" xr:uid="{00000000-0005-0000-0000-0000360B0000}"/>
    <cellStyle name="box 2 7 2 5 3 2" xfId="5647" xr:uid="{00000000-0005-0000-0000-0000370B0000}"/>
    <cellStyle name="box 2 7 2 6" xfId="5648" xr:uid="{00000000-0005-0000-0000-0000380B0000}"/>
    <cellStyle name="box 2 7 2 6 2" xfId="5649" xr:uid="{00000000-0005-0000-0000-0000390B0000}"/>
    <cellStyle name="box 2 7 2 6 2 2" xfId="5650" xr:uid="{00000000-0005-0000-0000-00003A0B0000}"/>
    <cellStyle name="box 2 7 2 7" xfId="5651" xr:uid="{00000000-0005-0000-0000-00003B0B0000}"/>
    <cellStyle name="box 2 7 2 7 2" xfId="5652" xr:uid="{00000000-0005-0000-0000-00003C0B0000}"/>
    <cellStyle name="box 2 7 3" xfId="5653" xr:uid="{00000000-0005-0000-0000-00003D0B0000}"/>
    <cellStyle name="box 2 7 3 2" xfId="5654" xr:uid="{00000000-0005-0000-0000-00003E0B0000}"/>
    <cellStyle name="box 2 8" xfId="5655" xr:uid="{00000000-0005-0000-0000-00003F0B0000}"/>
    <cellStyle name="box 2 8 2" xfId="5656" xr:uid="{00000000-0005-0000-0000-0000400B0000}"/>
    <cellStyle name="box 2 8 2 2" xfId="5657" xr:uid="{00000000-0005-0000-0000-0000410B0000}"/>
    <cellStyle name="box 2 8 2 2 2" xfId="5658" xr:uid="{00000000-0005-0000-0000-0000420B0000}"/>
    <cellStyle name="box 2 8 2 2 2 2" xfId="5659" xr:uid="{00000000-0005-0000-0000-0000430B0000}"/>
    <cellStyle name="box 2 8 2 2 2 2 2" xfId="5660" xr:uid="{00000000-0005-0000-0000-0000440B0000}"/>
    <cellStyle name="box 2 8 2 2 3" xfId="5661" xr:uid="{00000000-0005-0000-0000-0000450B0000}"/>
    <cellStyle name="box 2 8 2 2 4" xfId="5662" xr:uid="{00000000-0005-0000-0000-0000460B0000}"/>
    <cellStyle name="box 2 8 2 2 4 2" xfId="5663" xr:uid="{00000000-0005-0000-0000-0000470B0000}"/>
    <cellStyle name="box 2 8 2 3" xfId="5664" xr:uid="{00000000-0005-0000-0000-0000480B0000}"/>
    <cellStyle name="box 2 8 2 3 2" xfId="5665" xr:uid="{00000000-0005-0000-0000-0000490B0000}"/>
    <cellStyle name="box 2 8 2 3 2 2" xfId="5666" xr:uid="{00000000-0005-0000-0000-00004A0B0000}"/>
    <cellStyle name="box 2 8 2 3 2 2 2" xfId="5667" xr:uid="{00000000-0005-0000-0000-00004B0B0000}"/>
    <cellStyle name="box 2 8 2 3 3" xfId="5668" xr:uid="{00000000-0005-0000-0000-00004C0B0000}"/>
    <cellStyle name="box 2 8 2 3 4" xfId="5669" xr:uid="{00000000-0005-0000-0000-00004D0B0000}"/>
    <cellStyle name="box 2 8 2 3 4 2" xfId="5670" xr:uid="{00000000-0005-0000-0000-00004E0B0000}"/>
    <cellStyle name="box 2 8 2 4" xfId="5671" xr:uid="{00000000-0005-0000-0000-00004F0B0000}"/>
    <cellStyle name="box 2 8 2 4 2" xfId="5672" xr:uid="{00000000-0005-0000-0000-0000500B0000}"/>
    <cellStyle name="box 2 8 2 5" xfId="5673" xr:uid="{00000000-0005-0000-0000-0000510B0000}"/>
    <cellStyle name="box 2 8 3" xfId="5674" xr:uid="{00000000-0005-0000-0000-0000520B0000}"/>
    <cellStyle name="box 2 8 3 2" xfId="5675" xr:uid="{00000000-0005-0000-0000-0000530B0000}"/>
    <cellStyle name="box 2 8 3 2 2" xfId="5676" xr:uid="{00000000-0005-0000-0000-0000540B0000}"/>
    <cellStyle name="box 2 8 3 2 2 2" xfId="5677" xr:uid="{00000000-0005-0000-0000-0000550B0000}"/>
    <cellStyle name="box 2 8 3 2 2 2 2" xfId="5678" xr:uid="{00000000-0005-0000-0000-0000560B0000}"/>
    <cellStyle name="box 2 8 3 2 3" xfId="5679" xr:uid="{00000000-0005-0000-0000-0000570B0000}"/>
    <cellStyle name="box 2 8 3 2 4" xfId="5680" xr:uid="{00000000-0005-0000-0000-0000580B0000}"/>
    <cellStyle name="box 2 8 3 2 4 2" xfId="5681" xr:uid="{00000000-0005-0000-0000-0000590B0000}"/>
    <cellStyle name="box 2 8 3 3" xfId="5682" xr:uid="{00000000-0005-0000-0000-00005A0B0000}"/>
    <cellStyle name="box 2 8 3 3 2" xfId="5683" xr:uid="{00000000-0005-0000-0000-00005B0B0000}"/>
    <cellStyle name="box 2 8 3 3 2 2" xfId="5684" xr:uid="{00000000-0005-0000-0000-00005C0B0000}"/>
    <cellStyle name="box 2 8 3 3 2 2 2" xfId="5685" xr:uid="{00000000-0005-0000-0000-00005D0B0000}"/>
    <cellStyle name="box 2 8 3 3 3" xfId="5686" xr:uid="{00000000-0005-0000-0000-00005E0B0000}"/>
    <cellStyle name="box 2 8 3 3 3 2" xfId="5687" xr:uid="{00000000-0005-0000-0000-00005F0B0000}"/>
    <cellStyle name="box 2 8 3 4" xfId="5688" xr:uid="{00000000-0005-0000-0000-0000600B0000}"/>
    <cellStyle name="box 2 8 3 4 2" xfId="5689" xr:uid="{00000000-0005-0000-0000-0000610B0000}"/>
    <cellStyle name="box 2 8 3 4 2 2" xfId="5690" xr:uid="{00000000-0005-0000-0000-0000620B0000}"/>
    <cellStyle name="box 2 8 3 5" xfId="5691" xr:uid="{00000000-0005-0000-0000-0000630B0000}"/>
    <cellStyle name="box 2 8 3 5 2" xfId="5692" xr:uid="{00000000-0005-0000-0000-0000640B0000}"/>
    <cellStyle name="box 2 8 3 6" xfId="5693" xr:uid="{00000000-0005-0000-0000-0000650B0000}"/>
    <cellStyle name="box 2 8 4" xfId="5694" xr:uid="{00000000-0005-0000-0000-0000660B0000}"/>
    <cellStyle name="box 2 8 4 2" xfId="5695" xr:uid="{00000000-0005-0000-0000-0000670B0000}"/>
    <cellStyle name="box 2 8 4 2 2" xfId="5696" xr:uid="{00000000-0005-0000-0000-0000680B0000}"/>
    <cellStyle name="box 2 8 4 2 2 2" xfId="5697" xr:uid="{00000000-0005-0000-0000-0000690B0000}"/>
    <cellStyle name="box 2 8 4 3" xfId="5698" xr:uid="{00000000-0005-0000-0000-00006A0B0000}"/>
    <cellStyle name="box 2 8 4 4" xfId="5699" xr:uid="{00000000-0005-0000-0000-00006B0B0000}"/>
    <cellStyle name="box 2 8 4 4 2" xfId="5700" xr:uid="{00000000-0005-0000-0000-00006C0B0000}"/>
    <cellStyle name="box 2 8 5" xfId="5701" xr:uid="{00000000-0005-0000-0000-00006D0B0000}"/>
    <cellStyle name="box 2 8 5 2" xfId="5702" xr:uid="{00000000-0005-0000-0000-00006E0B0000}"/>
    <cellStyle name="box 2 8 5 2 2" xfId="5703" xr:uid="{00000000-0005-0000-0000-00006F0B0000}"/>
    <cellStyle name="box 2 8 5 2 2 2" xfId="5704" xr:uid="{00000000-0005-0000-0000-0000700B0000}"/>
    <cellStyle name="box 2 8 5 3" xfId="5705" xr:uid="{00000000-0005-0000-0000-0000710B0000}"/>
    <cellStyle name="box 2 8 5 3 2" xfId="5706" xr:uid="{00000000-0005-0000-0000-0000720B0000}"/>
    <cellStyle name="box 2 8 6" xfId="5707" xr:uid="{00000000-0005-0000-0000-0000730B0000}"/>
    <cellStyle name="box 2 8 6 2" xfId="5708" xr:uid="{00000000-0005-0000-0000-0000740B0000}"/>
    <cellStyle name="box 2 8 6 2 2" xfId="5709" xr:uid="{00000000-0005-0000-0000-0000750B0000}"/>
    <cellStyle name="box 2 8 7" xfId="5710" xr:uid="{00000000-0005-0000-0000-0000760B0000}"/>
    <cellStyle name="box 2 8 7 2" xfId="5711" xr:uid="{00000000-0005-0000-0000-0000770B0000}"/>
    <cellStyle name="box 2 9" xfId="5712" xr:uid="{00000000-0005-0000-0000-0000780B0000}"/>
    <cellStyle name="box 2 9 2" xfId="5713" xr:uid="{00000000-0005-0000-0000-0000790B0000}"/>
    <cellStyle name="box 2 9 2 2" xfId="5714" xr:uid="{00000000-0005-0000-0000-00007A0B0000}"/>
    <cellStyle name="box 3" xfId="102" xr:uid="{00000000-0005-0000-0000-00007B0B0000}"/>
    <cellStyle name="box 3 2" xfId="5715" xr:uid="{00000000-0005-0000-0000-00007C0B0000}"/>
    <cellStyle name="box 3 2 2" xfId="5716" xr:uid="{00000000-0005-0000-0000-00007D0B0000}"/>
    <cellStyle name="box 3 2 2 2" xfId="5717" xr:uid="{00000000-0005-0000-0000-00007E0B0000}"/>
    <cellStyle name="box 3 2 2 2 2" xfId="5718" xr:uid="{00000000-0005-0000-0000-00007F0B0000}"/>
    <cellStyle name="box 3 2 2 2 2 2" xfId="5719" xr:uid="{00000000-0005-0000-0000-0000800B0000}"/>
    <cellStyle name="box 3 2 2 2 2 2 2" xfId="5720" xr:uid="{00000000-0005-0000-0000-0000810B0000}"/>
    <cellStyle name="box 3 2 2 2 2 2 2 2" xfId="5721" xr:uid="{00000000-0005-0000-0000-0000820B0000}"/>
    <cellStyle name="box 3 2 2 2 2 2 2 2 2" xfId="5722" xr:uid="{00000000-0005-0000-0000-0000830B0000}"/>
    <cellStyle name="box 3 2 2 2 2 2 3" xfId="5723" xr:uid="{00000000-0005-0000-0000-0000840B0000}"/>
    <cellStyle name="box 3 2 2 2 2 2 4" xfId="5724" xr:uid="{00000000-0005-0000-0000-0000850B0000}"/>
    <cellStyle name="box 3 2 2 2 2 2 4 2" xfId="5725" xr:uid="{00000000-0005-0000-0000-0000860B0000}"/>
    <cellStyle name="box 3 2 2 2 2 3" xfId="5726" xr:uid="{00000000-0005-0000-0000-0000870B0000}"/>
    <cellStyle name="box 3 2 2 2 2 3 2" xfId="5727" xr:uid="{00000000-0005-0000-0000-0000880B0000}"/>
    <cellStyle name="box 3 2 2 2 2 3 2 2" xfId="5728" xr:uid="{00000000-0005-0000-0000-0000890B0000}"/>
    <cellStyle name="box 3 2 2 2 2 3 2 2 2" xfId="5729" xr:uid="{00000000-0005-0000-0000-00008A0B0000}"/>
    <cellStyle name="box 3 2 2 2 2 3 3" xfId="5730" xr:uid="{00000000-0005-0000-0000-00008B0B0000}"/>
    <cellStyle name="box 3 2 2 2 2 3 4" xfId="5731" xr:uid="{00000000-0005-0000-0000-00008C0B0000}"/>
    <cellStyle name="box 3 2 2 2 2 3 4 2" xfId="5732" xr:uid="{00000000-0005-0000-0000-00008D0B0000}"/>
    <cellStyle name="box 3 2 2 2 2 4" xfId="5733" xr:uid="{00000000-0005-0000-0000-00008E0B0000}"/>
    <cellStyle name="box 3 2 2 2 2 4 2" xfId="5734" xr:uid="{00000000-0005-0000-0000-00008F0B0000}"/>
    <cellStyle name="box 3 2 2 2 2 5" xfId="5735" xr:uid="{00000000-0005-0000-0000-0000900B0000}"/>
    <cellStyle name="box 3 2 2 2 3" xfId="5736" xr:uid="{00000000-0005-0000-0000-0000910B0000}"/>
    <cellStyle name="box 3 2 2 2 3 2" xfId="5737" xr:uid="{00000000-0005-0000-0000-0000920B0000}"/>
    <cellStyle name="box 3 2 2 2 3 2 2" xfId="5738" xr:uid="{00000000-0005-0000-0000-0000930B0000}"/>
    <cellStyle name="box 3 2 2 2 3 2 2 2" xfId="5739" xr:uid="{00000000-0005-0000-0000-0000940B0000}"/>
    <cellStyle name="box 3 2 2 2 3 2 2 2 2" xfId="5740" xr:uid="{00000000-0005-0000-0000-0000950B0000}"/>
    <cellStyle name="box 3 2 2 2 3 2 3" xfId="5741" xr:uid="{00000000-0005-0000-0000-0000960B0000}"/>
    <cellStyle name="box 3 2 2 2 3 2 4" xfId="5742" xr:uid="{00000000-0005-0000-0000-0000970B0000}"/>
    <cellStyle name="box 3 2 2 2 3 2 4 2" xfId="5743" xr:uid="{00000000-0005-0000-0000-0000980B0000}"/>
    <cellStyle name="box 3 2 2 2 3 3" xfId="5744" xr:uid="{00000000-0005-0000-0000-0000990B0000}"/>
    <cellStyle name="box 3 2 2 2 3 3 2" xfId="5745" xr:uid="{00000000-0005-0000-0000-00009A0B0000}"/>
    <cellStyle name="box 3 2 2 2 3 3 2 2" xfId="5746" xr:uid="{00000000-0005-0000-0000-00009B0B0000}"/>
    <cellStyle name="box 3 2 2 2 3 3 2 2 2" xfId="5747" xr:uid="{00000000-0005-0000-0000-00009C0B0000}"/>
    <cellStyle name="box 3 2 2 2 3 3 3" xfId="5748" xr:uid="{00000000-0005-0000-0000-00009D0B0000}"/>
    <cellStyle name="box 3 2 2 2 3 3 3 2" xfId="5749" xr:uid="{00000000-0005-0000-0000-00009E0B0000}"/>
    <cellStyle name="box 3 2 2 2 3 4" xfId="5750" xr:uid="{00000000-0005-0000-0000-00009F0B0000}"/>
    <cellStyle name="box 3 2 2 2 3 4 2" xfId="5751" xr:uid="{00000000-0005-0000-0000-0000A00B0000}"/>
    <cellStyle name="box 3 2 2 2 3 4 2 2" xfId="5752" xr:uid="{00000000-0005-0000-0000-0000A10B0000}"/>
    <cellStyle name="box 3 2 2 2 3 5" xfId="5753" xr:uid="{00000000-0005-0000-0000-0000A20B0000}"/>
    <cellStyle name="box 3 2 2 2 3 5 2" xfId="5754" xr:uid="{00000000-0005-0000-0000-0000A30B0000}"/>
    <cellStyle name="box 3 2 2 2 3 6" xfId="5755" xr:uid="{00000000-0005-0000-0000-0000A40B0000}"/>
    <cellStyle name="box 3 2 2 2 4" xfId="5756" xr:uid="{00000000-0005-0000-0000-0000A50B0000}"/>
    <cellStyle name="box 3 2 2 2 4 2" xfId="5757" xr:uid="{00000000-0005-0000-0000-0000A60B0000}"/>
    <cellStyle name="box 3 2 2 2 4 2 2" xfId="5758" xr:uid="{00000000-0005-0000-0000-0000A70B0000}"/>
    <cellStyle name="box 3 2 2 2 4 2 2 2" xfId="5759" xr:uid="{00000000-0005-0000-0000-0000A80B0000}"/>
    <cellStyle name="box 3 2 2 2 4 3" xfId="5760" xr:uid="{00000000-0005-0000-0000-0000A90B0000}"/>
    <cellStyle name="box 3 2 2 2 4 4" xfId="5761" xr:uid="{00000000-0005-0000-0000-0000AA0B0000}"/>
    <cellStyle name="box 3 2 2 2 4 4 2" xfId="5762" xr:uid="{00000000-0005-0000-0000-0000AB0B0000}"/>
    <cellStyle name="box 3 2 2 2 5" xfId="5763" xr:uid="{00000000-0005-0000-0000-0000AC0B0000}"/>
    <cellStyle name="box 3 2 2 2 5 2" xfId="5764" xr:uid="{00000000-0005-0000-0000-0000AD0B0000}"/>
    <cellStyle name="box 3 2 2 2 5 2 2" xfId="5765" xr:uid="{00000000-0005-0000-0000-0000AE0B0000}"/>
    <cellStyle name="box 3 2 2 2 5 2 2 2" xfId="5766" xr:uid="{00000000-0005-0000-0000-0000AF0B0000}"/>
    <cellStyle name="box 3 2 2 2 5 3" xfId="5767" xr:uid="{00000000-0005-0000-0000-0000B00B0000}"/>
    <cellStyle name="box 3 2 2 2 5 3 2" xfId="5768" xr:uid="{00000000-0005-0000-0000-0000B10B0000}"/>
    <cellStyle name="box 3 2 2 2 6" xfId="5769" xr:uid="{00000000-0005-0000-0000-0000B20B0000}"/>
    <cellStyle name="box 3 2 2 2 6 2" xfId="5770" xr:uid="{00000000-0005-0000-0000-0000B30B0000}"/>
    <cellStyle name="box 3 2 2 2 6 2 2" xfId="5771" xr:uid="{00000000-0005-0000-0000-0000B40B0000}"/>
    <cellStyle name="box 3 2 2 2 7" xfId="5772" xr:uid="{00000000-0005-0000-0000-0000B50B0000}"/>
    <cellStyle name="box 3 2 2 2 7 2" xfId="5773" xr:uid="{00000000-0005-0000-0000-0000B60B0000}"/>
    <cellStyle name="box 3 2 2 3" xfId="5774" xr:uid="{00000000-0005-0000-0000-0000B70B0000}"/>
    <cellStyle name="box 3 2 2 3 2" xfId="5775" xr:uid="{00000000-0005-0000-0000-0000B80B0000}"/>
    <cellStyle name="box 3 2 3" xfId="5776" xr:uid="{00000000-0005-0000-0000-0000B90B0000}"/>
    <cellStyle name="box 3 2 3 2" xfId="5777" xr:uid="{00000000-0005-0000-0000-0000BA0B0000}"/>
    <cellStyle name="box 3 2 3 2 2" xfId="5778" xr:uid="{00000000-0005-0000-0000-0000BB0B0000}"/>
    <cellStyle name="box 3 2 3 2 2 2" xfId="5779" xr:uid="{00000000-0005-0000-0000-0000BC0B0000}"/>
    <cellStyle name="box 3 2 3 2 2 2 2" xfId="5780" xr:uid="{00000000-0005-0000-0000-0000BD0B0000}"/>
    <cellStyle name="box 3 2 3 2 2 2 2 2" xfId="5781" xr:uid="{00000000-0005-0000-0000-0000BE0B0000}"/>
    <cellStyle name="box 3 2 3 2 2 2 2 2 2" xfId="5782" xr:uid="{00000000-0005-0000-0000-0000BF0B0000}"/>
    <cellStyle name="box 3 2 3 2 2 2 3" xfId="5783" xr:uid="{00000000-0005-0000-0000-0000C00B0000}"/>
    <cellStyle name="box 3 2 3 2 2 2 4" xfId="5784" xr:uid="{00000000-0005-0000-0000-0000C10B0000}"/>
    <cellStyle name="box 3 2 3 2 2 2 4 2" xfId="5785" xr:uid="{00000000-0005-0000-0000-0000C20B0000}"/>
    <cellStyle name="box 3 2 3 2 2 3" xfId="5786" xr:uid="{00000000-0005-0000-0000-0000C30B0000}"/>
    <cellStyle name="box 3 2 3 2 2 3 2" xfId="5787" xr:uid="{00000000-0005-0000-0000-0000C40B0000}"/>
    <cellStyle name="box 3 2 3 2 2 3 2 2" xfId="5788" xr:uid="{00000000-0005-0000-0000-0000C50B0000}"/>
    <cellStyle name="box 3 2 3 2 2 3 2 2 2" xfId="5789" xr:uid="{00000000-0005-0000-0000-0000C60B0000}"/>
    <cellStyle name="box 3 2 3 2 2 3 3" xfId="5790" xr:uid="{00000000-0005-0000-0000-0000C70B0000}"/>
    <cellStyle name="box 3 2 3 2 2 3 4" xfId="5791" xr:uid="{00000000-0005-0000-0000-0000C80B0000}"/>
    <cellStyle name="box 3 2 3 2 2 3 4 2" xfId="5792" xr:uid="{00000000-0005-0000-0000-0000C90B0000}"/>
    <cellStyle name="box 3 2 3 2 2 4" xfId="5793" xr:uid="{00000000-0005-0000-0000-0000CA0B0000}"/>
    <cellStyle name="box 3 2 3 2 2 4 2" xfId="5794" xr:uid="{00000000-0005-0000-0000-0000CB0B0000}"/>
    <cellStyle name="box 3 2 3 2 2 5" xfId="5795" xr:uid="{00000000-0005-0000-0000-0000CC0B0000}"/>
    <cellStyle name="box 3 2 3 2 3" xfId="5796" xr:uid="{00000000-0005-0000-0000-0000CD0B0000}"/>
    <cellStyle name="box 3 2 3 2 3 2" xfId="5797" xr:uid="{00000000-0005-0000-0000-0000CE0B0000}"/>
    <cellStyle name="box 3 2 3 2 3 2 2" xfId="5798" xr:uid="{00000000-0005-0000-0000-0000CF0B0000}"/>
    <cellStyle name="box 3 2 3 2 3 2 2 2" xfId="5799" xr:uid="{00000000-0005-0000-0000-0000D00B0000}"/>
    <cellStyle name="box 3 2 3 2 3 2 2 2 2" xfId="5800" xr:uid="{00000000-0005-0000-0000-0000D10B0000}"/>
    <cellStyle name="box 3 2 3 2 3 2 3" xfId="5801" xr:uid="{00000000-0005-0000-0000-0000D20B0000}"/>
    <cellStyle name="box 3 2 3 2 3 2 4" xfId="5802" xr:uid="{00000000-0005-0000-0000-0000D30B0000}"/>
    <cellStyle name="box 3 2 3 2 3 2 4 2" xfId="5803" xr:uid="{00000000-0005-0000-0000-0000D40B0000}"/>
    <cellStyle name="box 3 2 3 2 3 3" xfId="5804" xr:uid="{00000000-0005-0000-0000-0000D50B0000}"/>
    <cellStyle name="box 3 2 3 2 3 3 2" xfId="5805" xr:uid="{00000000-0005-0000-0000-0000D60B0000}"/>
    <cellStyle name="box 3 2 3 2 3 3 2 2" xfId="5806" xr:uid="{00000000-0005-0000-0000-0000D70B0000}"/>
    <cellStyle name="box 3 2 3 2 3 3 2 2 2" xfId="5807" xr:uid="{00000000-0005-0000-0000-0000D80B0000}"/>
    <cellStyle name="box 3 2 3 2 3 3 3" xfId="5808" xr:uid="{00000000-0005-0000-0000-0000D90B0000}"/>
    <cellStyle name="box 3 2 3 2 3 3 3 2" xfId="5809" xr:uid="{00000000-0005-0000-0000-0000DA0B0000}"/>
    <cellStyle name="box 3 2 3 2 3 4" xfId="5810" xr:uid="{00000000-0005-0000-0000-0000DB0B0000}"/>
    <cellStyle name="box 3 2 3 2 3 4 2" xfId="5811" xr:uid="{00000000-0005-0000-0000-0000DC0B0000}"/>
    <cellStyle name="box 3 2 3 2 3 4 2 2" xfId="5812" xr:uid="{00000000-0005-0000-0000-0000DD0B0000}"/>
    <cellStyle name="box 3 2 3 2 3 5" xfId="5813" xr:uid="{00000000-0005-0000-0000-0000DE0B0000}"/>
    <cellStyle name="box 3 2 3 2 3 5 2" xfId="5814" xr:uid="{00000000-0005-0000-0000-0000DF0B0000}"/>
    <cellStyle name="box 3 2 3 2 3 6" xfId="5815" xr:uid="{00000000-0005-0000-0000-0000E00B0000}"/>
    <cellStyle name="box 3 2 3 2 4" xfId="5816" xr:uid="{00000000-0005-0000-0000-0000E10B0000}"/>
    <cellStyle name="box 3 2 3 2 4 2" xfId="5817" xr:uid="{00000000-0005-0000-0000-0000E20B0000}"/>
    <cellStyle name="box 3 2 3 2 4 2 2" xfId="5818" xr:uid="{00000000-0005-0000-0000-0000E30B0000}"/>
    <cellStyle name="box 3 2 3 2 4 2 2 2" xfId="5819" xr:uid="{00000000-0005-0000-0000-0000E40B0000}"/>
    <cellStyle name="box 3 2 3 2 4 3" xfId="5820" xr:uid="{00000000-0005-0000-0000-0000E50B0000}"/>
    <cellStyle name="box 3 2 3 2 4 4" xfId="5821" xr:uid="{00000000-0005-0000-0000-0000E60B0000}"/>
    <cellStyle name="box 3 2 3 2 4 4 2" xfId="5822" xr:uid="{00000000-0005-0000-0000-0000E70B0000}"/>
    <cellStyle name="box 3 2 3 2 5" xfId="5823" xr:uid="{00000000-0005-0000-0000-0000E80B0000}"/>
    <cellStyle name="box 3 2 3 2 5 2" xfId="5824" xr:uid="{00000000-0005-0000-0000-0000E90B0000}"/>
    <cellStyle name="box 3 2 3 2 5 2 2" xfId="5825" xr:uid="{00000000-0005-0000-0000-0000EA0B0000}"/>
    <cellStyle name="box 3 2 3 2 5 2 2 2" xfId="5826" xr:uid="{00000000-0005-0000-0000-0000EB0B0000}"/>
    <cellStyle name="box 3 2 3 2 5 3" xfId="5827" xr:uid="{00000000-0005-0000-0000-0000EC0B0000}"/>
    <cellStyle name="box 3 2 3 2 5 3 2" xfId="5828" xr:uid="{00000000-0005-0000-0000-0000ED0B0000}"/>
    <cellStyle name="box 3 2 3 2 6" xfId="5829" xr:uid="{00000000-0005-0000-0000-0000EE0B0000}"/>
    <cellStyle name="box 3 2 3 2 6 2" xfId="5830" xr:uid="{00000000-0005-0000-0000-0000EF0B0000}"/>
    <cellStyle name="box 3 2 3 2 6 2 2" xfId="5831" xr:uid="{00000000-0005-0000-0000-0000F00B0000}"/>
    <cellStyle name="box 3 2 3 2 7" xfId="5832" xr:uid="{00000000-0005-0000-0000-0000F10B0000}"/>
    <cellStyle name="box 3 2 3 2 7 2" xfId="5833" xr:uid="{00000000-0005-0000-0000-0000F20B0000}"/>
    <cellStyle name="box 3 2 3 3" xfId="5834" xr:uid="{00000000-0005-0000-0000-0000F30B0000}"/>
    <cellStyle name="box 3 2 3 3 2" xfId="5835" xr:uid="{00000000-0005-0000-0000-0000F40B0000}"/>
    <cellStyle name="box 3 2 4" xfId="5836" xr:uid="{00000000-0005-0000-0000-0000F50B0000}"/>
    <cellStyle name="box 3 2 4 2" xfId="5837" xr:uid="{00000000-0005-0000-0000-0000F60B0000}"/>
    <cellStyle name="box 3 2 4 2 2" xfId="5838" xr:uid="{00000000-0005-0000-0000-0000F70B0000}"/>
    <cellStyle name="box 3 2 4 2 2 2" xfId="5839" xr:uid="{00000000-0005-0000-0000-0000F80B0000}"/>
    <cellStyle name="box 3 2 4 2 2 2 2" xfId="5840" xr:uid="{00000000-0005-0000-0000-0000F90B0000}"/>
    <cellStyle name="box 3 2 4 2 2 2 2 2" xfId="5841" xr:uid="{00000000-0005-0000-0000-0000FA0B0000}"/>
    <cellStyle name="box 3 2 4 2 2 2 2 2 2" xfId="5842" xr:uid="{00000000-0005-0000-0000-0000FB0B0000}"/>
    <cellStyle name="box 3 2 4 2 2 2 3" xfId="5843" xr:uid="{00000000-0005-0000-0000-0000FC0B0000}"/>
    <cellStyle name="box 3 2 4 2 2 2 4" xfId="5844" xr:uid="{00000000-0005-0000-0000-0000FD0B0000}"/>
    <cellStyle name="box 3 2 4 2 2 2 4 2" xfId="5845" xr:uid="{00000000-0005-0000-0000-0000FE0B0000}"/>
    <cellStyle name="box 3 2 4 2 2 3" xfId="5846" xr:uid="{00000000-0005-0000-0000-0000FF0B0000}"/>
    <cellStyle name="box 3 2 4 2 2 3 2" xfId="5847" xr:uid="{00000000-0005-0000-0000-0000000C0000}"/>
    <cellStyle name="box 3 2 4 2 2 3 2 2" xfId="5848" xr:uid="{00000000-0005-0000-0000-0000010C0000}"/>
    <cellStyle name="box 3 2 4 2 2 3 2 2 2" xfId="5849" xr:uid="{00000000-0005-0000-0000-0000020C0000}"/>
    <cellStyle name="box 3 2 4 2 2 3 3" xfId="5850" xr:uid="{00000000-0005-0000-0000-0000030C0000}"/>
    <cellStyle name="box 3 2 4 2 2 3 4" xfId="5851" xr:uid="{00000000-0005-0000-0000-0000040C0000}"/>
    <cellStyle name="box 3 2 4 2 2 3 4 2" xfId="5852" xr:uid="{00000000-0005-0000-0000-0000050C0000}"/>
    <cellStyle name="box 3 2 4 2 2 4" xfId="5853" xr:uid="{00000000-0005-0000-0000-0000060C0000}"/>
    <cellStyle name="box 3 2 4 2 2 4 2" xfId="5854" xr:uid="{00000000-0005-0000-0000-0000070C0000}"/>
    <cellStyle name="box 3 2 4 2 2 5" xfId="5855" xr:uid="{00000000-0005-0000-0000-0000080C0000}"/>
    <cellStyle name="box 3 2 4 2 3" xfId="5856" xr:uid="{00000000-0005-0000-0000-0000090C0000}"/>
    <cellStyle name="box 3 2 4 2 3 2" xfId="5857" xr:uid="{00000000-0005-0000-0000-00000A0C0000}"/>
    <cellStyle name="box 3 2 4 2 3 2 2" xfId="5858" xr:uid="{00000000-0005-0000-0000-00000B0C0000}"/>
    <cellStyle name="box 3 2 4 2 3 2 2 2" xfId="5859" xr:uid="{00000000-0005-0000-0000-00000C0C0000}"/>
    <cellStyle name="box 3 2 4 2 3 2 2 2 2" xfId="5860" xr:uid="{00000000-0005-0000-0000-00000D0C0000}"/>
    <cellStyle name="box 3 2 4 2 3 2 3" xfId="5861" xr:uid="{00000000-0005-0000-0000-00000E0C0000}"/>
    <cellStyle name="box 3 2 4 2 3 2 4" xfId="5862" xr:uid="{00000000-0005-0000-0000-00000F0C0000}"/>
    <cellStyle name="box 3 2 4 2 3 2 4 2" xfId="5863" xr:uid="{00000000-0005-0000-0000-0000100C0000}"/>
    <cellStyle name="box 3 2 4 2 3 3" xfId="5864" xr:uid="{00000000-0005-0000-0000-0000110C0000}"/>
    <cellStyle name="box 3 2 4 2 3 3 2" xfId="5865" xr:uid="{00000000-0005-0000-0000-0000120C0000}"/>
    <cellStyle name="box 3 2 4 2 3 3 2 2" xfId="5866" xr:uid="{00000000-0005-0000-0000-0000130C0000}"/>
    <cellStyle name="box 3 2 4 2 3 3 2 2 2" xfId="5867" xr:uid="{00000000-0005-0000-0000-0000140C0000}"/>
    <cellStyle name="box 3 2 4 2 3 3 3" xfId="5868" xr:uid="{00000000-0005-0000-0000-0000150C0000}"/>
    <cellStyle name="box 3 2 4 2 3 3 3 2" xfId="5869" xr:uid="{00000000-0005-0000-0000-0000160C0000}"/>
    <cellStyle name="box 3 2 4 2 3 4" xfId="5870" xr:uid="{00000000-0005-0000-0000-0000170C0000}"/>
    <cellStyle name="box 3 2 4 2 3 4 2" xfId="5871" xr:uid="{00000000-0005-0000-0000-0000180C0000}"/>
    <cellStyle name="box 3 2 4 2 3 4 2 2" xfId="5872" xr:uid="{00000000-0005-0000-0000-0000190C0000}"/>
    <cellStyle name="box 3 2 4 2 3 5" xfId="5873" xr:uid="{00000000-0005-0000-0000-00001A0C0000}"/>
    <cellStyle name="box 3 2 4 2 3 5 2" xfId="5874" xr:uid="{00000000-0005-0000-0000-00001B0C0000}"/>
    <cellStyle name="box 3 2 4 2 3 6" xfId="5875" xr:uid="{00000000-0005-0000-0000-00001C0C0000}"/>
    <cellStyle name="box 3 2 4 2 4" xfId="5876" xr:uid="{00000000-0005-0000-0000-00001D0C0000}"/>
    <cellStyle name="box 3 2 4 2 4 2" xfId="5877" xr:uid="{00000000-0005-0000-0000-00001E0C0000}"/>
    <cellStyle name="box 3 2 4 2 4 2 2" xfId="5878" xr:uid="{00000000-0005-0000-0000-00001F0C0000}"/>
    <cellStyle name="box 3 2 4 2 4 2 2 2" xfId="5879" xr:uid="{00000000-0005-0000-0000-0000200C0000}"/>
    <cellStyle name="box 3 2 4 2 4 3" xfId="5880" xr:uid="{00000000-0005-0000-0000-0000210C0000}"/>
    <cellStyle name="box 3 2 4 2 4 4" xfId="5881" xr:uid="{00000000-0005-0000-0000-0000220C0000}"/>
    <cellStyle name="box 3 2 4 2 4 4 2" xfId="5882" xr:uid="{00000000-0005-0000-0000-0000230C0000}"/>
    <cellStyle name="box 3 2 4 2 5" xfId="5883" xr:uid="{00000000-0005-0000-0000-0000240C0000}"/>
    <cellStyle name="box 3 2 4 2 5 2" xfId="5884" xr:uid="{00000000-0005-0000-0000-0000250C0000}"/>
    <cellStyle name="box 3 2 4 2 5 2 2" xfId="5885" xr:uid="{00000000-0005-0000-0000-0000260C0000}"/>
    <cellStyle name="box 3 2 4 2 5 2 2 2" xfId="5886" xr:uid="{00000000-0005-0000-0000-0000270C0000}"/>
    <cellStyle name="box 3 2 4 2 5 3" xfId="5887" xr:uid="{00000000-0005-0000-0000-0000280C0000}"/>
    <cellStyle name="box 3 2 4 2 5 3 2" xfId="5888" xr:uid="{00000000-0005-0000-0000-0000290C0000}"/>
    <cellStyle name="box 3 2 4 2 6" xfId="5889" xr:uid="{00000000-0005-0000-0000-00002A0C0000}"/>
    <cellStyle name="box 3 2 4 2 6 2" xfId="5890" xr:uid="{00000000-0005-0000-0000-00002B0C0000}"/>
    <cellStyle name="box 3 2 4 2 6 2 2" xfId="5891" xr:uid="{00000000-0005-0000-0000-00002C0C0000}"/>
    <cellStyle name="box 3 2 4 2 7" xfId="5892" xr:uid="{00000000-0005-0000-0000-00002D0C0000}"/>
    <cellStyle name="box 3 2 4 2 7 2" xfId="5893" xr:uid="{00000000-0005-0000-0000-00002E0C0000}"/>
    <cellStyle name="box 3 2 4 3" xfId="5894" xr:uid="{00000000-0005-0000-0000-00002F0C0000}"/>
    <cellStyle name="box 3 2 4 3 2" xfId="5895" xr:uid="{00000000-0005-0000-0000-0000300C0000}"/>
    <cellStyle name="box 3 2 5" xfId="5896" xr:uid="{00000000-0005-0000-0000-0000310C0000}"/>
    <cellStyle name="box 3 2 5 2" xfId="5897" xr:uid="{00000000-0005-0000-0000-0000320C0000}"/>
    <cellStyle name="box 3 2 5 2 2" xfId="5898" xr:uid="{00000000-0005-0000-0000-0000330C0000}"/>
    <cellStyle name="box 3 2 5 2 2 2" xfId="5899" xr:uid="{00000000-0005-0000-0000-0000340C0000}"/>
    <cellStyle name="box 3 2 5 2 2 2 2" xfId="5900" xr:uid="{00000000-0005-0000-0000-0000350C0000}"/>
    <cellStyle name="box 3 2 5 2 2 2 2 2" xfId="5901" xr:uid="{00000000-0005-0000-0000-0000360C0000}"/>
    <cellStyle name="box 3 2 5 2 2 3" xfId="5902" xr:uid="{00000000-0005-0000-0000-0000370C0000}"/>
    <cellStyle name="box 3 2 5 2 2 4" xfId="5903" xr:uid="{00000000-0005-0000-0000-0000380C0000}"/>
    <cellStyle name="box 3 2 5 2 2 4 2" xfId="5904" xr:uid="{00000000-0005-0000-0000-0000390C0000}"/>
    <cellStyle name="box 3 2 5 2 3" xfId="5905" xr:uid="{00000000-0005-0000-0000-00003A0C0000}"/>
    <cellStyle name="box 3 2 5 2 3 2" xfId="5906" xr:uid="{00000000-0005-0000-0000-00003B0C0000}"/>
    <cellStyle name="box 3 2 5 2 3 2 2" xfId="5907" xr:uid="{00000000-0005-0000-0000-00003C0C0000}"/>
    <cellStyle name="box 3 2 5 2 3 2 2 2" xfId="5908" xr:uid="{00000000-0005-0000-0000-00003D0C0000}"/>
    <cellStyle name="box 3 2 5 2 3 3" xfId="5909" xr:uid="{00000000-0005-0000-0000-00003E0C0000}"/>
    <cellStyle name="box 3 2 5 2 3 4" xfId="5910" xr:uid="{00000000-0005-0000-0000-00003F0C0000}"/>
    <cellStyle name="box 3 2 5 2 3 4 2" xfId="5911" xr:uid="{00000000-0005-0000-0000-0000400C0000}"/>
    <cellStyle name="box 3 2 5 2 4" xfId="5912" xr:uid="{00000000-0005-0000-0000-0000410C0000}"/>
    <cellStyle name="box 3 2 5 2 4 2" xfId="5913" xr:uid="{00000000-0005-0000-0000-0000420C0000}"/>
    <cellStyle name="box 3 2 5 2 5" xfId="5914" xr:uid="{00000000-0005-0000-0000-0000430C0000}"/>
    <cellStyle name="box 3 2 5 3" xfId="5915" xr:uid="{00000000-0005-0000-0000-0000440C0000}"/>
    <cellStyle name="box 3 2 5 3 2" xfId="5916" xr:uid="{00000000-0005-0000-0000-0000450C0000}"/>
    <cellStyle name="box 3 2 5 3 2 2" xfId="5917" xr:uid="{00000000-0005-0000-0000-0000460C0000}"/>
    <cellStyle name="box 3 2 5 3 2 2 2" xfId="5918" xr:uid="{00000000-0005-0000-0000-0000470C0000}"/>
    <cellStyle name="box 3 2 5 3 2 2 2 2" xfId="5919" xr:uid="{00000000-0005-0000-0000-0000480C0000}"/>
    <cellStyle name="box 3 2 5 3 2 3" xfId="5920" xr:uid="{00000000-0005-0000-0000-0000490C0000}"/>
    <cellStyle name="box 3 2 5 3 2 4" xfId="5921" xr:uid="{00000000-0005-0000-0000-00004A0C0000}"/>
    <cellStyle name="box 3 2 5 3 2 4 2" xfId="5922" xr:uid="{00000000-0005-0000-0000-00004B0C0000}"/>
    <cellStyle name="box 3 2 5 3 3" xfId="5923" xr:uid="{00000000-0005-0000-0000-00004C0C0000}"/>
    <cellStyle name="box 3 2 5 3 3 2" xfId="5924" xr:uid="{00000000-0005-0000-0000-00004D0C0000}"/>
    <cellStyle name="box 3 2 5 3 3 2 2" xfId="5925" xr:uid="{00000000-0005-0000-0000-00004E0C0000}"/>
    <cellStyle name="box 3 2 5 3 3 2 2 2" xfId="5926" xr:uid="{00000000-0005-0000-0000-00004F0C0000}"/>
    <cellStyle name="box 3 2 5 3 3 3" xfId="5927" xr:uid="{00000000-0005-0000-0000-0000500C0000}"/>
    <cellStyle name="box 3 2 5 3 3 3 2" xfId="5928" xr:uid="{00000000-0005-0000-0000-0000510C0000}"/>
    <cellStyle name="box 3 2 5 3 4" xfId="5929" xr:uid="{00000000-0005-0000-0000-0000520C0000}"/>
    <cellStyle name="box 3 2 5 3 4 2" xfId="5930" xr:uid="{00000000-0005-0000-0000-0000530C0000}"/>
    <cellStyle name="box 3 2 5 3 4 2 2" xfId="5931" xr:uid="{00000000-0005-0000-0000-0000540C0000}"/>
    <cellStyle name="box 3 2 5 3 5" xfId="5932" xr:uid="{00000000-0005-0000-0000-0000550C0000}"/>
    <cellStyle name="box 3 2 5 3 5 2" xfId="5933" xr:uid="{00000000-0005-0000-0000-0000560C0000}"/>
    <cellStyle name="box 3 2 5 3 6" xfId="5934" xr:uid="{00000000-0005-0000-0000-0000570C0000}"/>
    <cellStyle name="box 3 2 5 4" xfId="5935" xr:uid="{00000000-0005-0000-0000-0000580C0000}"/>
    <cellStyle name="box 3 2 5 4 2" xfId="5936" xr:uid="{00000000-0005-0000-0000-0000590C0000}"/>
    <cellStyle name="box 3 2 5 4 2 2" xfId="5937" xr:uid="{00000000-0005-0000-0000-00005A0C0000}"/>
    <cellStyle name="box 3 2 5 4 2 2 2" xfId="5938" xr:uid="{00000000-0005-0000-0000-00005B0C0000}"/>
    <cellStyle name="box 3 2 5 4 3" xfId="5939" xr:uid="{00000000-0005-0000-0000-00005C0C0000}"/>
    <cellStyle name="box 3 2 5 4 4" xfId="5940" xr:uid="{00000000-0005-0000-0000-00005D0C0000}"/>
    <cellStyle name="box 3 2 5 4 4 2" xfId="5941" xr:uid="{00000000-0005-0000-0000-00005E0C0000}"/>
    <cellStyle name="box 3 2 5 5" xfId="5942" xr:uid="{00000000-0005-0000-0000-00005F0C0000}"/>
    <cellStyle name="box 3 2 5 5 2" xfId="5943" xr:uid="{00000000-0005-0000-0000-0000600C0000}"/>
    <cellStyle name="box 3 2 5 5 2 2" xfId="5944" xr:uid="{00000000-0005-0000-0000-0000610C0000}"/>
    <cellStyle name="box 3 2 5 5 2 2 2" xfId="5945" xr:uid="{00000000-0005-0000-0000-0000620C0000}"/>
    <cellStyle name="box 3 2 5 5 3" xfId="5946" xr:uid="{00000000-0005-0000-0000-0000630C0000}"/>
    <cellStyle name="box 3 2 5 5 3 2" xfId="5947" xr:uid="{00000000-0005-0000-0000-0000640C0000}"/>
    <cellStyle name="box 3 2 5 6" xfId="5948" xr:uid="{00000000-0005-0000-0000-0000650C0000}"/>
    <cellStyle name="box 3 2 5 6 2" xfId="5949" xr:uid="{00000000-0005-0000-0000-0000660C0000}"/>
    <cellStyle name="box 3 2 5 6 2 2" xfId="5950" xr:uid="{00000000-0005-0000-0000-0000670C0000}"/>
    <cellStyle name="box 3 2 5 7" xfId="5951" xr:uid="{00000000-0005-0000-0000-0000680C0000}"/>
    <cellStyle name="box 3 2 5 7 2" xfId="5952" xr:uid="{00000000-0005-0000-0000-0000690C0000}"/>
    <cellStyle name="box 3 2 6" xfId="5953" xr:uid="{00000000-0005-0000-0000-00006A0C0000}"/>
    <cellStyle name="box 3 2 6 2" xfId="5954" xr:uid="{00000000-0005-0000-0000-00006B0C0000}"/>
    <cellStyle name="box 3 2 6 2 2" xfId="5955" xr:uid="{00000000-0005-0000-0000-00006C0C0000}"/>
    <cellStyle name="box 3 2 7" xfId="5956" xr:uid="{00000000-0005-0000-0000-00006D0C0000}"/>
    <cellStyle name="box 3 2 7 2" xfId="5957" xr:uid="{00000000-0005-0000-0000-00006E0C0000}"/>
    <cellStyle name="box 3 3" xfId="5958" xr:uid="{00000000-0005-0000-0000-00006F0C0000}"/>
    <cellStyle name="box 3 3 2" xfId="5959" xr:uid="{00000000-0005-0000-0000-0000700C0000}"/>
    <cellStyle name="box 3 3 2 2" xfId="5960" xr:uid="{00000000-0005-0000-0000-0000710C0000}"/>
    <cellStyle name="box 3 3 2 2 2" xfId="5961" xr:uid="{00000000-0005-0000-0000-0000720C0000}"/>
    <cellStyle name="box 3 3 2 2 2 2" xfId="5962" xr:uid="{00000000-0005-0000-0000-0000730C0000}"/>
    <cellStyle name="box 3 3 2 2 2 2 2" xfId="5963" xr:uid="{00000000-0005-0000-0000-0000740C0000}"/>
    <cellStyle name="box 3 3 2 2 2 2 2 2" xfId="5964" xr:uid="{00000000-0005-0000-0000-0000750C0000}"/>
    <cellStyle name="box 3 3 2 2 2 2 2 2 2" xfId="5965" xr:uid="{00000000-0005-0000-0000-0000760C0000}"/>
    <cellStyle name="box 3 3 2 2 2 2 3" xfId="5966" xr:uid="{00000000-0005-0000-0000-0000770C0000}"/>
    <cellStyle name="box 3 3 2 2 2 2 4" xfId="5967" xr:uid="{00000000-0005-0000-0000-0000780C0000}"/>
    <cellStyle name="box 3 3 2 2 2 2 4 2" xfId="5968" xr:uid="{00000000-0005-0000-0000-0000790C0000}"/>
    <cellStyle name="box 3 3 2 2 2 3" xfId="5969" xr:uid="{00000000-0005-0000-0000-00007A0C0000}"/>
    <cellStyle name="box 3 3 2 2 2 3 2" xfId="5970" xr:uid="{00000000-0005-0000-0000-00007B0C0000}"/>
    <cellStyle name="box 3 3 2 2 2 3 2 2" xfId="5971" xr:uid="{00000000-0005-0000-0000-00007C0C0000}"/>
    <cellStyle name="box 3 3 2 2 2 3 2 2 2" xfId="5972" xr:uid="{00000000-0005-0000-0000-00007D0C0000}"/>
    <cellStyle name="box 3 3 2 2 2 3 3" xfId="5973" xr:uid="{00000000-0005-0000-0000-00007E0C0000}"/>
    <cellStyle name="box 3 3 2 2 2 3 4" xfId="5974" xr:uid="{00000000-0005-0000-0000-00007F0C0000}"/>
    <cellStyle name="box 3 3 2 2 2 3 4 2" xfId="5975" xr:uid="{00000000-0005-0000-0000-0000800C0000}"/>
    <cellStyle name="box 3 3 2 2 2 4" xfId="5976" xr:uid="{00000000-0005-0000-0000-0000810C0000}"/>
    <cellStyle name="box 3 3 2 2 2 4 2" xfId="5977" xr:uid="{00000000-0005-0000-0000-0000820C0000}"/>
    <cellStyle name="box 3 3 2 2 2 5" xfId="5978" xr:uid="{00000000-0005-0000-0000-0000830C0000}"/>
    <cellStyle name="box 3 3 2 2 3" xfId="5979" xr:uid="{00000000-0005-0000-0000-0000840C0000}"/>
    <cellStyle name="box 3 3 2 2 3 2" xfId="5980" xr:uid="{00000000-0005-0000-0000-0000850C0000}"/>
    <cellStyle name="box 3 3 2 2 3 2 2" xfId="5981" xr:uid="{00000000-0005-0000-0000-0000860C0000}"/>
    <cellStyle name="box 3 3 2 2 3 2 2 2" xfId="5982" xr:uid="{00000000-0005-0000-0000-0000870C0000}"/>
    <cellStyle name="box 3 3 2 2 3 2 2 2 2" xfId="5983" xr:uid="{00000000-0005-0000-0000-0000880C0000}"/>
    <cellStyle name="box 3 3 2 2 3 2 3" xfId="5984" xr:uid="{00000000-0005-0000-0000-0000890C0000}"/>
    <cellStyle name="box 3 3 2 2 3 2 4" xfId="5985" xr:uid="{00000000-0005-0000-0000-00008A0C0000}"/>
    <cellStyle name="box 3 3 2 2 3 2 4 2" xfId="5986" xr:uid="{00000000-0005-0000-0000-00008B0C0000}"/>
    <cellStyle name="box 3 3 2 2 3 3" xfId="5987" xr:uid="{00000000-0005-0000-0000-00008C0C0000}"/>
    <cellStyle name="box 3 3 2 2 3 3 2" xfId="5988" xr:uid="{00000000-0005-0000-0000-00008D0C0000}"/>
    <cellStyle name="box 3 3 2 2 3 3 2 2" xfId="5989" xr:uid="{00000000-0005-0000-0000-00008E0C0000}"/>
    <cellStyle name="box 3 3 2 2 3 3 2 2 2" xfId="5990" xr:uid="{00000000-0005-0000-0000-00008F0C0000}"/>
    <cellStyle name="box 3 3 2 2 3 3 3" xfId="5991" xr:uid="{00000000-0005-0000-0000-0000900C0000}"/>
    <cellStyle name="box 3 3 2 2 3 3 3 2" xfId="5992" xr:uid="{00000000-0005-0000-0000-0000910C0000}"/>
    <cellStyle name="box 3 3 2 2 3 4" xfId="5993" xr:uid="{00000000-0005-0000-0000-0000920C0000}"/>
    <cellStyle name="box 3 3 2 2 3 4 2" xfId="5994" xr:uid="{00000000-0005-0000-0000-0000930C0000}"/>
    <cellStyle name="box 3 3 2 2 3 4 2 2" xfId="5995" xr:uid="{00000000-0005-0000-0000-0000940C0000}"/>
    <cellStyle name="box 3 3 2 2 3 5" xfId="5996" xr:uid="{00000000-0005-0000-0000-0000950C0000}"/>
    <cellStyle name="box 3 3 2 2 3 5 2" xfId="5997" xr:uid="{00000000-0005-0000-0000-0000960C0000}"/>
    <cellStyle name="box 3 3 2 2 3 6" xfId="5998" xr:uid="{00000000-0005-0000-0000-0000970C0000}"/>
    <cellStyle name="box 3 3 2 2 4" xfId="5999" xr:uid="{00000000-0005-0000-0000-0000980C0000}"/>
    <cellStyle name="box 3 3 2 2 4 2" xfId="6000" xr:uid="{00000000-0005-0000-0000-0000990C0000}"/>
    <cellStyle name="box 3 3 2 2 4 2 2" xfId="6001" xr:uid="{00000000-0005-0000-0000-00009A0C0000}"/>
    <cellStyle name="box 3 3 2 2 4 2 2 2" xfId="6002" xr:uid="{00000000-0005-0000-0000-00009B0C0000}"/>
    <cellStyle name="box 3 3 2 2 4 3" xfId="6003" xr:uid="{00000000-0005-0000-0000-00009C0C0000}"/>
    <cellStyle name="box 3 3 2 2 4 4" xfId="6004" xr:uid="{00000000-0005-0000-0000-00009D0C0000}"/>
    <cellStyle name="box 3 3 2 2 4 4 2" xfId="6005" xr:uid="{00000000-0005-0000-0000-00009E0C0000}"/>
    <cellStyle name="box 3 3 2 2 5" xfId="6006" xr:uid="{00000000-0005-0000-0000-00009F0C0000}"/>
    <cellStyle name="box 3 3 2 2 5 2" xfId="6007" xr:uid="{00000000-0005-0000-0000-0000A00C0000}"/>
    <cellStyle name="box 3 3 2 2 5 2 2" xfId="6008" xr:uid="{00000000-0005-0000-0000-0000A10C0000}"/>
    <cellStyle name="box 3 3 2 2 5 2 2 2" xfId="6009" xr:uid="{00000000-0005-0000-0000-0000A20C0000}"/>
    <cellStyle name="box 3 3 2 2 5 3" xfId="6010" xr:uid="{00000000-0005-0000-0000-0000A30C0000}"/>
    <cellStyle name="box 3 3 2 2 5 3 2" xfId="6011" xr:uid="{00000000-0005-0000-0000-0000A40C0000}"/>
    <cellStyle name="box 3 3 2 2 6" xfId="6012" xr:uid="{00000000-0005-0000-0000-0000A50C0000}"/>
    <cellStyle name="box 3 3 2 2 6 2" xfId="6013" xr:uid="{00000000-0005-0000-0000-0000A60C0000}"/>
    <cellStyle name="box 3 3 2 2 6 2 2" xfId="6014" xr:uid="{00000000-0005-0000-0000-0000A70C0000}"/>
    <cellStyle name="box 3 3 2 2 7" xfId="6015" xr:uid="{00000000-0005-0000-0000-0000A80C0000}"/>
    <cellStyle name="box 3 3 2 2 7 2" xfId="6016" xr:uid="{00000000-0005-0000-0000-0000A90C0000}"/>
    <cellStyle name="box 3 3 2 3" xfId="6017" xr:uid="{00000000-0005-0000-0000-0000AA0C0000}"/>
    <cellStyle name="box 3 3 2 3 2" xfId="6018" xr:uid="{00000000-0005-0000-0000-0000AB0C0000}"/>
    <cellStyle name="box 3 3 3" xfId="6019" xr:uid="{00000000-0005-0000-0000-0000AC0C0000}"/>
    <cellStyle name="box 3 3 3 2" xfId="6020" xr:uid="{00000000-0005-0000-0000-0000AD0C0000}"/>
    <cellStyle name="box 3 3 3 2 2" xfId="6021" xr:uid="{00000000-0005-0000-0000-0000AE0C0000}"/>
    <cellStyle name="box 3 3 3 2 2 2" xfId="6022" xr:uid="{00000000-0005-0000-0000-0000AF0C0000}"/>
    <cellStyle name="box 3 3 3 2 2 2 2" xfId="6023" xr:uid="{00000000-0005-0000-0000-0000B00C0000}"/>
    <cellStyle name="box 3 3 3 2 2 2 2 2" xfId="6024" xr:uid="{00000000-0005-0000-0000-0000B10C0000}"/>
    <cellStyle name="box 3 3 3 2 2 2 2 2 2" xfId="6025" xr:uid="{00000000-0005-0000-0000-0000B20C0000}"/>
    <cellStyle name="box 3 3 3 2 2 2 3" xfId="6026" xr:uid="{00000000-0005-0000-0000-0000B30C0000}"/>
    <cellStyle name="box 3 3 3 2 2 2 4" xfId="6027" xr:uid="{00000000-0005-0000-0000-0000B40C0000}"/>
    <cellStyle name="box 3 3 3 2 2 2 4 2" xfId="6028" xr:uid="{00000000-0005-0000-0000-0000B50C0000}"/>
    <cellStyle name="box 3 3 3 2 2 3" xfId="6029" xr:uid="{00000000-0005-0000-0000-0000B60C0000}"/>
    <cellStyle name="box 3 3 3 2 2 3 2" xfId="6030" xr:uid="{00000000-0005-0000-0000-0000B70C0000}"/>
    <cellStyle name="box 3 3 3 2 2 3 2 2" xfId="6031" xr:uid="{00000000-0005-0000-0000-0000B80C0000}"/>
    <cellStyle name="box 3 3 3 2 2 3 2 2 2" xfId="6032" xr:uid="{00000000-0005-0000-0000-0000B90C0000}"/>
    <cellStyle name="box 3 3 3 2 2 3 3" xfId="6033" xr:uid="{00000000-0005-0000-0000-0000BA0C0000}"/>
    <cellStyle name="box 3 3 3 2 2 3 4" xfId="6034" xr:uid="{00000000-0005-0000-0000-0000BB0C0000}"/>
    <cellStyle name="box 3 3 3 2 2 3 4 2" xfId="6035" xr:uid="{00000000-0005-0000-0000-0000BC0C0000}"/>
    <cellStyle name="box 3 3 3 2 2 4" xfId="6036" xr:uid="{00000000-0005-0000-0000-0000BD0C0000}"/>
    <cellStyle name="box 3 3 3 2 2 4 2" xfId="6037" xr:uid="{00000000-0005-0000-0000-0000BE0C0000}"/>
    <cellStyle name="box 3 3 3 2 2 5" xfId="6038" xr:uid="{00000000-0005-0000-0000-0000BF0C0000}"/>
    <cellStyle name="box 3 3 3 2 3" xfId="6039" xr:uid="{00000000-0005-0000-0000-0000C00C0000}"/>
    <cellStyle name="box 3 3 3 2 3 2" xfId="6040" xr:uid="{00000000-0005-0000-0000-0000C10C0000}"/>
    <cellStyle name="box 3 3 3 2 3 2 2" xfId="6041" xr:uid="{00000000-0005-0000-0000-0000C20C0000}"/>
    <cellStyle name="box 3 3 3 2 3 2 2 2" xfId="6042" xr:uid="{00000000-0005-0000-0000-0000C30C0000}"/>
    <cellStyle name="box 3 3 3 2 3 2 2 2 2" xfId="6043" xr:uid="{00000000-0005-0000-0000-0000C40C0000}"/>
    <cellStyle name="box 3 3 3 2 3 2 3" xfId="6044" xr:uid="{00000000-0005-0000-0000-0000C50C0000}"/>
    <cellStyle name="box 3 3 3 2 3 2 4" xfId="6045" xr:uid="{00000000-0005-0000-0000-0000C60C0000}"/>
    <cellStyle name="box 3 3 3 2 3 2 4 2" xfId="6046" xr:uid="{00000000-0005-0000-0000-0000C70C0000}"/>
    <cellStyle name="box 3 3 3 2 3 3" xfId="6047" xr:uid="{00000000-0005-0000-0000-0000C80C0000}"/>
    <cellStyle name="box 3 3 3 2 3 3 2" xfId="6048" xr:uid="{00000000-0005-0000-0000-0000C90C0000}"/>
    <cellStyle name="box 3 3 3 2 3 3 2 2" xfId="6049" xr:uid="{00000000-0005-0000-0000-0000CA0C0000}"/>
    <cellStyle name="box 3 3 3 2 3 3 2 2 2" xfId="6050" xr:uid="{00000000-0005-0000-0000-0000CB0C0000}"/>
    <cellStyle name="box 3 3 3 2 3 3 3" xfId="6051" xr:uid="{00000000-0005-0000-0000-0000CC0C0000}"/>
    <cellStyle name="box 3 3 3 2 3 3 3 2" xfId="6052" xr:uid="{00000000-0005-0000-0000-0000CD0C0000}"/>
    <cellStyle name="box 3 3 3 2 3 4" xfId="6053" xr:uid="{00000000-0005-0000-0000-0000CE0C0000}"/>
    <cellStyle name="box 3 3 3 2 3 4 2" xfId="6054" xr:uid="{00000000-0005-0000-0000-0000CF0C0000}"/>
    <cellStyle name="box 3 3 3 2 3 4 2 2" xfId="6055" xr:uid="{00000000-0005-0000-0000-0000D00C0000}"/>
    <cellStyle name="box 3 3 3 2 3 5" xfId="6056" xr:uid="{00000000-0005-0000-0000-0000D10C0000}"/>
    <cellStyle name="box 3 3 3 2 3 5 2" xfId="6057" xr:uid="{00000000-0005-0000-0000-0000D20C0000}"/>
    <cellStyle name="box 3 3 3 2 3 6" xfId="6058" xr:uid="{00000000-0005-0000-0000-0000D30C0000}"/>
    <cellStyle name="box 3 3 3 2 4" xfId="6059" xr:uid="{00000000-0005-0000-0000-0000D40C0000}"/>
    <cellStyle name="box 3 3 3 2 4 2" xfId="6060" xr:uid="{00000000-0005-0000-0000-0000D50C0000}"/>
    <cellStyle name="box 3 3 3 2 4 2 2" xfId="6061" xr:uid="{00000000-0005-0000-0000-0000D60C0000}"/>
    <cellStyle name="box 3 3 3 2 4 2 2 2" xfId="6062" xr:uid="{00000000-0005-0000-0000-0000D70C0000}"/>
    <cellStyle name="box 3 3 3 2 4 3" xfId="6063" xr:uid="{00000000-0005-0000-0000-0000D80C0000}"/>
    <cellStyle name="box 3 3 3 2 4 4" xfId="6064" xr:uid="{00000000-0005-0000-0000-0000D90C0000}"/>
    <cellStyle name="box 3 3 3 2 4 4 2" xfId="6065" xr:uid="{00000000-0005-0000-0000-0000DA0C0000}"/>
    <cellStyle name="box 3 3 3 2 5" xfId="6066" xr:uid="{00000000-0005-0000-0000-0000DB0C0000}"/>
    <cellStyle name="box 3 3 3 2 5 2" xfId="6067" xr:uid="{00000000-0005-0000-0000-0000DC0C0000}"/>
    <cellStyle name="box 3 3 3 2 5 2 2" xfId="6068" xr:uid="{00000000-0005-0000-0000-0000DD0C0000}"/>
    <cellStyle name="box 3 3 3 2 5 2 2 2" xfId="6069" xr:uid="{00000000-0005-0000-0000-0000DE0C0000}"/>
    <cellStyle name="box 3 3 3 2 5 3" xfId="6070" xr:uid="{00000000-0005-0000-0000-0000DF0C0000}"/>
    <cellStyle name="box 3 3 3 2 5 3 2" xfId="6071" xr:uid="{00000000-0005-0000-0000-0000E00C0000}"/>
    <cellStyle name="box 3 3 3 2 6" xfId="6072" xr:uid="{00000000-0005-0000-0000-0000E10C0000}"/>
    <cellStyle name="box 3 3 3 2 6 2" xfId="6073" xr:uid="{00000000-0005-0000-0000-0000E20C0000}"/>
    <cellStyle name="box 3 3 3 2 6 2 2" xfId="6074" xr:uid="{00000000-0005-0000-0000-0000E30C0000}"/>
    <cellStyle name="box 3 3 3 2 7" xfId="6075" xr:uid="{00000000-0005-0000-0000-0000E40C0000}"/>
    <cellStyle name="box 3 3 3 2 7 2" xfId="6076" xr:uid="{00000000-0005-0000-0000-0000E50C0000}"/>
    <cellStyle name="box 3 3 3 3" xfId="6077" xr:uid="{00000000-0005-0000-0000-0000E60C0000}"/>
    <cellStyle name="box 3 3 3 3 2" xfId="6078" xr:uid="{00000000-0005-0000-0000-0000E70C0000}"/>
    <cellStyle name="box 3 3 4" xfId="6079" xr:uid="{00000000-0005-0000-0000-0000E80C0000}"/>
    <cellStyle name="box 3 3 4 2" xfId="6080" xr:uid="{00000000-0005-0000-0000-0000E90C0000}"/>
    <cellStyle name="box 3 3 4 2 2" xfId="6081" xr:uid="{00000000-0005-0000-0000-0000EA0C0000}"/>
    <cellStyle name="box 3 3 4 2 2 2" xfId="6082" xr:uid="{00000000-0005-0000-0000-0000EB0C0000}"/>
    <cellStyle name="box 3 3 4 2 2 2 2" xfId="6083" xr:uid="{00000000-0005-0000-0000-0000EC0C0000}"/>
    <cellStyle name="box 3 3 4 2 2 2 2 2" xfId="6084" xr:uid="{00000000-0005-0000-0000-0000ED0C0000}"/>
    <cellStyle name="box 3 3 4 2 2 2 2 2 2" xfId="6085" xr:uid="{00000000-0005-0000-0000-0000EE0C0000}"/>
    <cellStyle name="box 3 3 4 2 2 2 3" xfId="6086" xr:uid="{00000000-0005-0000-0000-0000EF0C0000}"/>
    <cellStyle name="box 3 3 4 2 2 2 4" xfId="6087" xr:uid="{00000000-0005-0000-0000-0000F00C0000}"/>
    <cellStyle name="box 3 3 4 2 2 2 4 2" xfId="6088" xr:uid="{00000000-0005-0000-0000-0000F10C0000}"/>
    <cellStyle name="box 3 3 4 2 2 3" xfId="6089" xr:uid="{00000000-0005-0000-0000-0000F20C0000}"/>
    <cellStyle name="box 3 3 4 2 2 3 2" xfId="6090" xr:uid="{00000000-0005-0000-0000-0000F30C0000}"/>
    <cellStyle name="box 3 3 4 2 2 3 2 2" xfId="6091" xr:uid="{00000000-0005-0000-0000-0000F40C0000}"/>
    <cellStyle name="box 3 3 4 2 2 3 2 2 2" xfId="6092" xr:uid="{00000000-0005-0000-0000-0000F50C0000}"/>
    <cellStyle name="box 3 3 4 2 2 3 3" xfId="6093" xr:uid="{00000000-0005-0000-0000-0000F60C0000}"/>
    <cellStyle name="box 3 3 4 2 2 3 4" xfId="6094" xr:uid="{00000000-0005-0000-0000-0000F70C0000}"/>
    <cellStyle name="box 3 3 4 2 2 3 4 2" xfId="6095" xr:uid="{00000000-0005-0000-0000-0000F80C0000}"/>
    <cellStyle name="box 3 3 4 2 2 4" xfId="6096" xr:uid="{00000000-0005-0000-0000-0000F90C0000}"/>
    <cellStyle name="box 3 3 4 2 2 4 2" xfId="6097" xr:uid="{00000000-0005-0000-0000-0000FA0C0000}"/>
    <cellStyle name="box 3 3 4 2 2 5" xfId="6098" xr:uid="{00000000-0005-0000-0000-0000FB0C0000}"/>
    <cellStyle name="box 3 3 4 2 3" xfId="6099" xr:uid="{00000000-0005-0000-0000-0000FC0C0000}"/>
    <cellStyle name="box 3 3 4 2 3 2" xfId="6100" xr:uid="{00000000-0005-0000-0000-0000FD0C0000}"/>
    <cellStyle name="box 3 3 4 2 3 2 2" xfId="6101" xr:uid="{00000000-0005-0000-0000-0000FE0C0000}"/>
    <cellStyle name="box 3 3 4 2 3 2 2 2" xfId="6102" xr:uid="{00000000-0005-0000-0000-0000FF0C0000}"/>
    <cellStyle name="box 3 3 4 2 3 2 2 2 2" xfId="6103" xr:uid="{00000000-0005-0000-0000-0000000D0000}"/>
    <cellStyle name="box 3 3 4 2 3 2 3" xfId="6104" xr:uid="{00000000-0005-0000-0000-0000010D0000}"/>
    <cellStyle name="box 3 3 4 2 3 2 4" xfId="6105" xr:uid="{00000000-0005-0000-0000-0000020D0000}"/>
    <cellStyle name="box 3 3 4 2 3 2 4 2" xfId="6106" xr:uid="{00000000-0005-0000-0000-0000030D0000}"/>
    <cellStyle name="box 3 3 4 2 3 3" xfId="6107" xr:uid="{00000000-0005-0000-0000-0000040D0000}"/>
    <cellStyle name="box 3 3 4 2 3 3 2" xfId="6108" xr:uid="{00000000-0005-0000-0000-0000050D0000}"/>
    <cellStyle name="box 3 3 4 2 3 3 2 2" xfId="6109" xr:uid="{00000000-0005-0000-0000-0000060D0000}"/>
    <cellStyle name="box 3 3 4 2 3 3 2 2 2" xfId="6110" xr:uid="{00000000-0005-0000-0000-0000070D0000}"/>
    <cellStyle name="box 3 3 4 2 3 3 3" xfId="6111" xr:uid="{00000000-0005-0000-0000-0000080D0000}"/>
    <cellStyle name="box 3 3 4 2 3 3 3 2" xfId="6112" xr:uid="{00000000-0005-0000-0000-0000090D0000}"/>
    <cellStyle name="box 3 3 4 2 3 4" xfId="6113" xr:uid="{00000000-0005-0000-0000-00000A0D0000}"/>
    <cellStyle name="box 3 3 4 2 3 4 2" xfId="6114" xr:uid="{00000000-0005-0000-0000-00000B0D0000}"/>
    <cellStyle name="box 3 3 4 2 3 4 2 2" xfId="6115" xr:uid="{00000000-0005-0000-0000-00000C0D0000}"/>
    <cellStyle name="box 3 3 4 2 3 5" xfId="6116" xr:uid="{00000000-0005-0000-0000-00000D0D0000}"/>
    <cellStyle name="box 3 3 4 2 3 5 2" xfId="6117" xr:uid="{00000000-0005-0000-0000-00000E0D0000}"/>
    <cellStyle name="box 3 3 4 2 3 6" xfId="6118" xr:uid="{00000000-0005-0000-0000-00000F0D0000}"/>
    <cellStyle name="box 3 3 4 2 4" xfId="6119" xr:uid="{00000000-0005-0000-0000-0000100D0000}"/>
    <cellStyle name="box 3 3 4 2 4 2" xfId="6120" xr:uid="{00000000-0005-0000-0000-0000110D0000}"/>
    <cellStyle name="box 3 3 4 2 4 2 2" xfId="6121" xr:uid="{00000000-0005-0000-0000-0000120D0000}"/>
    <cellStyle name="box 3 3 4 2 4 2 2 2" xfId="6122" xr:uid="{00000000-0005-0000-0000-0000130D0000}"/>
    <cellStyle name="box 3 3 4 2 4 3" xfId="6123" xr:uid="{00000000-0005-0000-0000-0000140D0000}"/>
    <cellStyle name="box 3 3 4 2 4 4" xfId="6124" xr:uid="{00000000-0005-0000-0000-0000150D0000}"/>
    <cellStyle name="box 3 3 4 2 4 4 2" xfId="6125" xr:uid="{00000000-0005-0000-0000-0000160D0000}"/>
    <cellStyle name="box 3 3 4 2 5" xfId="6126" xr:uid="{00000000-0005-0000-0000-0000170D0000}"/>
    <cellStyle name="box 3 3 4 2 5 2" xfId="6127" xr:uid="{00000000-0005-0000-0000-0000180D0000}"/>
    <cellStyle name="box 3 3 4 2 5 2 2" xfId="6128" xr:uid="{00000000-0005-0000-0000-0000190D0000}"/>
    <cellStyle name="box 3 3 4 2 5 2 2 2" xfId="6129" xr:uid="{00000000-0005-0000-0000-00001A0D0000}"/>
    <cellStyle name="box 3 3 4 2 5 3" xfId="6130" xr:uid="{00000000-0005-0000-0000-00001B0D0000}"/>
    <cellStyle name="box 3 3 4 2 5 3 2" xfId="6131" xr:uid="{00000000-0005-0000-0000-00001C0D0000}"/>
    <cellStyle name="box 3 3 4 2 6" xfId="6132" xr:uid="{00000000-0005-0000-0000-00001D0D0000}"/>
    <cellStyle name="box 3 3 4 2 6 2" xfId="6133" xr:uid="{00000000-0005-0000-0000-00001E0D0000}"/>
    <cellStyle name="box 3 3 4 2 6 2 2" xfId="6134" xr:uid="{00000000-0005-0000-0000-00001F0D0000}"/>
    <cellStyle name="box 3 3 4 2 7" xfId="6135" xr:uid="{00000000-0005-0000-0000-0000200D0000}"/>
    <cellStyle name="box 3 3 4 2 7 2" xfId="6136" xr:uid="{00000000-0005-0000-0000-0000210D0000}"/>
    <cellStyle name="box 3 3 4 3" xfId="6137" xr:uid="{00000000-0005-0000-0000-0000220D0000}"/>
    <cellStyle name="box 3 3 4 3 2" xfId="6138" xr:uid="{00000000-0005-0000-0000-0000230D0000}"/>
    <cellStyle name="box 3 3 5" xfId="6139" xr:uid="{00000000-0005-0000-0000-0000240D0000}"/>
    <cellStyle name="box 3 3 5 2" xfId="6140" xr:uid="{00000000-0005-0000-0000-0000250D0000}"/>
    <cellStyle name="box 3 3 5 2 2" xfId="6141" xr:uid="{00000000-0005-0000-0000-0000260D0000}"/>
    <cellStyle name="box 3 3 5 2 2 2" xfId="6142" xr:uid="{00000000-0005-0000-0000-0000270D0000}"/>
    <cellStyle name="box 3 3 5 2 2 2 2" xfId="6143" xr:uid="{00000000-0005-0000-0000-0000280D0000}"/>
    <cellStyle name="box 3 3 5 2 2 2 2 2" xfId="6144" xr:uid="{00000000-0005-0000-0000-0000290D0000}"/>
    <cellStyle name="box 3 3 5 2 2 3" xfId="6145" xr:uid="{00000000-0005-0000-0000-00002A0D0000}"/>
    <cellStyle name="box 3 3 5 2 2 4" xfId="6146" xr:uid="{00000000-0005-0000-0000-00002B0D0000}"/>
    <cellStyle name="box 3 3 5 2 2 4 2" xfId="6147" xr:uid="{00000000-0005-0000-0000-00002C0D0000}"/>
    <cellStyle name="box 3 3 5 2 3" xfId="6148" xr:uid="{00000000-0005-0000-0000-00002D0D0000}"/>
    <cellStyle name="box 3 3 5 2 3 2" xfId="6149" xr:uid="{00000000-0005-0000-0000-00002E0D0000}"/>
    <cellStyle name="box 3 3 5 2 3 2 2" xfId="6150" xr:uid="{00000000-0005-0000-0000-00002F0D0000}"/>
    <cellStyle name="box 3 3 5 2 3 2 2 2" xfId="6151" xr:uid="{00000000-0005-0000-0000-0000300D0000}"/>
    <cellStyle name="box 3 3 5 2 3 3" xfId="6152" xr:uid="{00000000-0005-0000-0000-0000310D0000}"/>
    <cellStyle name="box 3 3 5 2 3 4" xfId="6153" xr:uid="{00000000-0005-0000-0000-0000320D0000}"/>
    <cellStyle name="box 3 3 5 2 3 4 2" xfId="6154" xr:uid="{00000000-0005-0000-0000-0000330D0000}"/>
    <cellStyle name="box 3 3 5 2 4" xfId="6155" xr:uid="{00000000-0005-0000-0000-0000340D0000}"/>
    <cellStyle name="box 3 3 5 2 4 2" xfId="6156" xr:uid="{00000000-0005-0000-0000-0000350D0000}"/>
    <cellStyle name="box 3 3 5 2 5" xfId="6157" xr:uid="{00000000-0005-0000-0000-0000360D0000}"/>
    <cellStyle name="box 3 3 5 3" xfId="6158" xr:uid="{00000000-0005-0000-0000-0000370D0000}"/>
    <cellStyle name="box 3 3 5 3 2" xfId="6159" xr:uid="{00000000-0005-0000-0000-0000380D0000}"/>
    <cellStyle name="box 3 3 5 3 2 2" xfId="6160" xr:uid="{00000000-0005-0000-0000-0000390D0000}"/>
    <cellStyle name="box 3 3 5 3 2 2 2" xfId="6161" xr:uid="{00000000-0005-0000-0000-00003A0D0000}"/>
    <cellStyle name="box 3 3 5 3 2 2 2 2" xfId="6162" xr:uid="{00000000-0005-0000-0000-00003B0D0000}"/>
    <cellStyle name="box 3 3 5 3 2 3" xfId="6163" xr:uid="{00000000-0005-0000-0000-00003C0D0000}"/>
    <cellStyle name="box 3 3 5 3 2 4" xfId="6164" xr:uid="{00000000-0005-0000-0000-00003D0D0000}"/>
    <cellStyle name="box 3 3 5 3 2 4 2" xfId="6165" xr:uid="{00000000-0005-0000-0000-00003E0D0000}"/>
    <cellStyle name="box 3 3 5 3 3" xfId="6166" xr:uid="{00000000-0005-0000-0000-00003F0D0000}"/>
    <cellStyle name="box 3 3 5 3 3 2" xfId="6167" xr:uid="{00000000-0005-0000-0000-0000400D0000}"/>
    <cellStyle name="box 3 3 5 3 3 2 2" xfId="6168" xr:uid="{00000000-0005-0000-0000-0000410D0000}"/>
    <cellStyle name="box 3 3 5 3 3 2 2 2" xfId="6169" xr:uid="{00000000-0005-0000-0000-0000420D0000}"/>
    <cellStyle name="box 3 3 5 3 3 3" xfId="6170" xr:uid="{00000000-0005-0000-0000-0000430D0000}"/>
    <cellStyle name="box 3 3 5 3 3 3 2" xfId="6171" xr:uid="{00000000-0005-0000-0000-0000440D0000}"/>
    <cellStyle name="box 3 3 5 3 4" xfId="6172" xr:uid="{00000000-0005-0000-0000-0000450D0000}"/>
    <cellStyle name="box 3 3 5 3 4 2" xfId="6173" xr:uid="{00000000-0005-0000-0000-0000460D0000}"/>
    <cellStyle name="box 3 3 5 3 4 2 2" xfId="6174" xr:uid="{00000000-0005-0000-0000-0000470D0000}"/>
    <cellStyle name="box 3 3 5 3 5" xfId="6175" xr:uid="{00000000-0005-0000-0000-0000480D0000}"/>
    <cellStyle name="box 3 3 5 3 5 2" xfId="6176" xr:uid="{00000000-0005-0000-0000-0000490D0000}"/>
    <cellStyle name="box 3 3 5 3 6" xfId="6177" xr:uid="{00000000-0005-0000-0000-00004A0D0000}"/>
    <cellStyle name="box 3 3 5 4" xfId="6178" xr:uid="{00000000-0005-0000-0000-00004B0D0000}"/>
    <cellStyle name="box 3 3 5 4 2" xfId="6179" xr:uid="{00000000-0005-0000-0000-00004C0D0000}"/>
    <cellStyle name="box 3 3 5 4 2 2" xfId="6180" xr:uid="{00000000-0005-0000-0000-00004D0D0000}"/>
    <cellStyle name="box 3 3 5 4 2 2 2" xfId="6181" xr:uid="{00000000-0005-0000-0000-00004E0D0000}"/>
    <cellStyle name="box 3 3 5 4 3" xfId="6182" xr:uid="{00000000-0005-0000-0000-00004F0D0000}"/>
    <cellStyle name="box 3 3 5 4 4" xfId="6183" xr:uid="{00000000-0005-0000-0000-0000500D0000}"/>
    <cellStyle name="box 3 3 5 4 4 2" xfId="6184" xr:uid="{00000000-0005-0000-0000-0000510D0000}"/>
    <cellStyle name="box 3 3 5 5" xfId="6185" xr:uid="{00000000-0005-0000-0000-0000520D0000}"/>
    <cellStyle name="box 3 3 5 5 2" xfId="6186" xr:uid="{00000000-0005-0000-0000-0000530D0000}"/>
    <cellStyle name="box 3 3 5 5 2 2" xfId="6187" xr:uid="{00000000-0005-0000-0000-0000540D0000}"/>
    <cellStyle name="box 3 3 5 5 2 2 2" xfId="6188" xr:uid="{00000000-0005-0000-0000-0000550D0000}"/>
    <cellStyle name="box 3 3 5 5 3" xfId="6189" xr:uid="{00000000-0005-0000-0000-0000560D0000}"/>
    <cellStyle name="box 3 3 5 5 3 2" xfId="6190" xr:uid="{00000000-0005-0000-0000-0000570D0000}"/>
    <cellStyle name="box 3 3 5 6" xfId="6191" xr:uid="{00000000-0005-0000-0000-0000580D0000}"/>
    <cellStyle name="box 3 3 5 6 2" xfId="6192" xr:uid="{00000000-0005-0000-0000-0000590D0000}"/>
    <cellStyle name="box 3 3 5 6 2 2" xfId="6193" xr:uid="{00000000-0005-0000-0000-00005A0D0000}"/>
    <cellStyle name="box 3 3 5 7" xfId="6194" xr:uid="{00000000-0005-0000-0000-00005B0D0000}"/>
    <cellStyle name="box 3 3 5 7 2" xfId="6195" xr:uid="{00000000-0005-0000-0000-00005C0D0000}"/>
    <cellStyle name="box 3 3 6" xfId="6196" xr:uid="{00000000-0005-0000-0000-00005D0D0000}"/>
    <cellStyle name="box 3 3 6 2" xfId="6197" xr:uid="{00000000-0005-0000-0000-00005E0D0000}"/>
    <cellStyle name="box 3 3 6 2 2" xfId="6198" xr:uid="{00000000-0005-0000-0000-00005F0D0000}"/>
    <cellStyle name="box 3 3 7" xfId="6199" xr:uid="{00000000-0005-0000-0000-0000600D0000}"/>
    <cellStyle name="box 3 3 7 2" xfId="6200" xr:uid="{00000000-0005-0000-0000-0000610D0000}"/>
    <cellStyle name="box 3 4" xfId="6201" xr:uid="{00000000-0005-0000-0000-0000620D0000}"/>
    <cellStyle name="box 3 4 2" xfId="6202" xr:uid="{00000000-0005-0000-0000-0000630D0000}"/>
    <cellStyle name="box 3 4 2 2" xfId="6203" xr:uid="{00000000-0005-0000-0000-0000640D0000}"/>
    <cellStyle name="box 3 4 2 2 2" xfId="6204" xr:uid="{00000000-0005-0000-0000-0000650D0000}"/>
    <cellStyle name="box 3 4 2 2 2 2" xfId="6205" xr:uid="{00000000-0005-0000-0000-0000660D0000}"/>
    <cellStyle name="box 3 4 2 2 2 2 2" xfId="6206" xr:uid="{00000000-0005-0000-0000-0000670D0000}"/>
    <cellStyle name="box 3 4 2 2 2 2 2 2" xfId="6207" xr:uid="{00000000-0005-0000-0000-0000680D0000}"/>
    <cellStyle name="box 3 4 2 2 2 3" xfId="6208" xr:uid="{00000000-0005-0000-0000-0000690D0000}"/>
    <cellStyle name="box 3 4 2 2 2 4" xfId="6209" xr:uid="{00000000-0005-0000-0000-00006A0D0000}"/>
    <cellStyle name="box 3 4 2 2 2 4 2" xfId="6210" xr:uid="{00000000-0005-0000-0000-00006B0D0000}"/>
    <cellStyle name="box 3 4 2 2 3" xfId="6211" xr:uid="{00000000-0005-0000-0000-00006C0D0000}"/>
    <cellStyle name="box 3 4 2 2 3 2" xfId="6212" xr:uid="{00000000-0005-0000-0000-00006D0D0000}"/>
    <cellStyle name="box 3 4 2 2 3 2 2" xfId="6213" xr:uid="{00000000-0005-0000-0000-00006E0D0000}"/>
    <cellStyle name="box 3 4 2 2 3 2 2 2" xfId="6214" xr:uid="{00000000-0005-0000-0000-00006F0D0000}"/>
    <cellStyle name="box 3 4 2 2 3 3" xfId="6215" xr:uid="{00000000-0005-0000-0000-0000700D0000}"/>
    <cellStyle name="box 3 4 2 2 3 4" xfId="6216" xr:uid="{00000000-0005-0000-0000-0000710D0000}"/>
    <cellStyle name="box 3 4 2 2 3 4 2" xfId="6217" xr:uid="{00000000-0005-0000-0000-0000720D0000}"/>
    <cellStyle name="box 3 4 2 2 4" xfId="6218" xr:uid="{00000000-0005-0000-0000-0000730D0000}"/>
    <cellStyle name="box 3 4 2 2 4 2" xfId="6219" xr:uid="{00000000-0005-0000-0000-0000740D0000}"/>
    <cellStyle name="box 3 4 2 2 5" xfId="6220" xr:uid="{00000000-0005-0000-0000-0000750D0000}"/>
    <cellStyle name="box 3 4 2 3" xfId="6221" xr:uid="{00000000-0005-0000-0000-0000760D0000}"/>
    <cellStyle name="box 3 4 2 3 2" xfId="6222" xr:uid="{00000000-0005-0000-0000-0000770D0000}"/>
    <cellStyle name="box 3 4 2 3 2 2" xfId="6223" xr:uid="{00000000-0005-0000-0000-0000780D0000}"/>
    <cellStyle name="box 3 4 2 3 2 2 2" xfId="6224" xr:uid="{00000000-0005-0000-0000-0000790D0000}"/>
    <cellStyle name="box 3 4 2 3 2 2 2 2" xfId="6225" xr:uid="{00000000-0005-0000-0000-00007A0D0000}"/>
    <cellStyle name="box 3 4 2 3 2 3" xfId="6226" xr:uid="{00000000-0005-0000-0000-00007B0D0000}"/>
    <cellStyle name="box 3 4 2 3 2 4" xfId="6227" xr:uid="{00000000-0005-0000-0000-00007C0D0000}"/>
    <cellStyle name="box 3 4 2 3 2 4 2" xfId="6228" xr:uid="{00000000-0005-0000-0000-00007D0D0000}"/>
    <cellStyle name="box 3 4 2 3 3" xfId="6229" xr:uid="{00000000-0005-0000-0000-00007E0D0000}"/>
    <cellStyle name="box 3 4 2 3 3 2" xfId="6230" xr:uid="{00000000-0005-0000-0000-00007F0D0000}"/>
    <cellStyle name="box 3 4 2 3 3 2 2" xfId="6231" xr:uid="{00000000-0005-0000-0000-0000800D0000}"/>
    <cellStyle name="box 3 4 2 3 3 2 2 2" xfId="6232" xr:uid="{00000000-0005-0000-0000-0000810D0000}"/>
    <cellStyle name="box 3 4 2 3 3 3" xfId="6233" xr:uid="{00000000-0005-0000-0000-0000820D0000}"/>
    <cellStyle name="box 3 4 2 3 3 3 2" xfId="6234" xr:uid="{00000000-0005-0000-0000-0000830D0000}"/>
    <cellStyle name="box 3 4 2 3 4" xfId="6235" xr:uid="{00000000-0005-0000-0000-0000840D0000}"/>
    <cellStyle name="box 3 4 2 3 4 2" xfId="6236" xr:uid="{00000000-0005-0000-0000-0000850D0000}"/>
    <cellStyle name="box 3 4 2 3 4 2 2" xfId="6237" xr:uid="{00000000-0005-0000-0000-0000860D0000}"/>
    <cellStyle name="box 3 4 2 3 5" xfId="6238" xr:uid="{00000000-0005-0000-0000-0000870D0000}"/>
    <cellStyle name="box 3 4 2 3 5 2" xfId="6239" xr:uid="{00000000-0005-0000-0000-0000880D0000}"/>
    <cellStyle name="box 3 4 2 3 6" xfId="6240" xr:uid="{00000000-0005-0000-0000-0000890D0000}"/>
    <cellStyle name="box 3 4 2 4" xfId="6241" xr:uid="{00000000-0005-0000-0000-00008A0D0000}"/>
    <cellStyle name="box 3 4 2 4 2" xfId="6242" xr:uid="{00000000-0005-0000-0000-00008B0D0000}"/>
    <cellStyle name="box 3 4 2 4 2 2" xfId="6243" xr:uid="{00000000-0005-0000-0000-00008C0D0000}"/>
    <cellStyle name="box 3 4 2 4 2 2 2" xfId="6244" xr:uid="{00000000-0005-0000-0000-00008D0D0000}"/>
    <cellStyle name="box 3 4 2 4 3" xfId="6245" xr:uid="{00000000-0005-0000-0000-00008E0D0000}"/>
    <cellStyle name="box 3 4 2 4 4" xfId="6246" xr:uid="{00000000-0005-0000-0000-00008F0D0000}"/>
    <cellStyle name="box 3 4 2 4 4 2" xfId="6247" xr:uid="{00000000-0005-0000-0000-0000900D0000}"/>
    <cellStyle name="box 3 4 2 5" xfId="6248" xr:uid="{00000000-0005-0000-0000-0000910D0000}"/>
    <cellStyle name="box 3 4 2 5 2" xfId="6249" xr:uid="{00000000-0005-0000-0000-0000920D0000}"/>
    <cellStyle name="box 3 4 2 5 2 2" xfId="6250" xr:uid="{00000000-0005-0000-0000-0000930D0000}"/>
    <cellStyle name="box 3 4 2 5 2 2 2" xfId="6251" xr:uid="{00000000-0005-0000-0000-0000940D0000}"/>
    <cellStyle name="box 3 4 2 5 3" xfId="6252" xr:uid="{00000000-0005-0000-0000-0000950D0000}"/>
    <cellStyle name="box 3 4 2 5 3 2" xfId="6253" xr:uid="{00000000-0005-0000-0000-0000960D0000}"/>
    <cellStyle name="box 3 4 2 6" xfId="6254" xr:uid="{00000000-0005-0000-0000-0000970D0000}"/>
    <cellStyle name="box 3 4 2 6 2" xfId="6255" xr:uid="{00000000-0005-0000-0000-0000980D0000}"/>
    <cellStyle name="box 3 4 2 6 2 2" xfId="6256" xr:uid="{00000000-0005-0000-0000-0000990D0000}"/>
    <cellStyle name="box 3 4 2 7" xfId="6257" xr:uid="{00000000-0005-0000-0000-00009A0D0000}"/>
    <cellStyle name="box 3 4 2 7 2" xfId="6258" xr:uid="{00000000-0005-0000-0000-00009B0D0000}"/>
    <cellStyle name="box 3 4 3" xfId="6259" xr:uid="{00000000-0005-0000-0000-00009C0D0000}"/>
    <cellStyle name="box 3 4 3 2" xfId="6260" xr:uid="{00000000-0005-0000-0000-00009D0D0000}"/>
    <cellStyle name="box 3 5" xfId="6261" xr:uid="{00000000-0005-0000-0000-00009E0D0000}"/>
    <cellStyle name="box 3 5 2" xfId="6262" xr:uid="{00000000-0005-0000-0000-00009F0D0000}"/>
    <cellStyle name="box 3 5 2 2" xfId="6263" xr:uid="{00000000-0005-0000-0000-0000A00D0000}"/>
    <cellStyle name="box 3 5 2 2 2" xfId="6264" xr:uid="{00000000-0005-0000-0000-0000A10D0000}"/>
    <cellStyle name="box 3 5 2 2 2 2" xfId="6265" xr:uid="{00000000-0005-0000-0000-0000A20D0000}"/>
    <cellStyle name="box 3 5 2 2 2 2 2" xfId="6266" xr:uid="{00000000-0005-0000-0000-0000A30D0000}"/>
    <cellStyle name="box 3 5 2 2 2 2 2 2" xfId="6267" xr:uid="{00000000-0005-0000-0000-0000A40D0000}"/>
    <cellStyle name="box 3 5 2 2 2 3" xfId="6268" xr:uid="{00000000-0005-0000-0000-0000A50D0000}"/>
    <cellStyle name="box 3 5 2 2 2 4" xfId="6269" xr:uid="{00000000-0005-0000-0000-0000A60D0000}"/>
    <cellStyle name="box 3 5 2 2 2 4 2" xfId="6270" xr:uid="{00000000-0005-0000-0000-0000A70D0000}"/>
    <cellStyle name="box 3 5 2 2 3" xfId="6271" xr:uid="{00000000-0005-0000-0000-0000A80D0000}"/>
    <cellStyle name="box 3 5 2 2 3 2" xfId="6272" xr:uid="{00000000-0005-0000-0000-0000A90D0000}"/>
    <cellStyle name="box 3 5 2 2 3 2 2" xfId="6273" xr:uid="{00000000-0005-0000-0000-0000AA0D0000}"/>
    <cellStyle name="box 3 5 2 2 3 2 2 2" xfId="6274" xr:uid="{00000000-0005-0000-0000-0000AB0D0000}"/>
    <cellStyle name="box 3 5 2 2 3 3" xfId="6275" xr:uid="{00000000-0005-0000-0000-0000AC0D0000}"/>
    <cellStyle name="box 3 5 2 2 3 4" xfId="6276" xr:uid="{00000000-0005-0000-0000-0000AD0D0000}"/>
    <cellStyle name="box 3 5 2 2 3 4 2" xfId="6277" xr:uid="{00000000-0005-0000-0000-0000AE0D0000}"/>
    <cellStyle name="box 3 5 2 2 4" xfId="6278" xr:uid="{00000000-0005-0000-0000-0000AF0D0000}"/>
    <cellStyle name="box 3 5 2 2 4 2" xfId="6279" xr:uid="{00000000-0005-0000-0000-0000B00D0000}"/>
    <cellStyle name="box 3 5 2 2 5" xfId="6280" xr:uid="{00000000-0005-0000-0000-0000B10D0000}"/>
    <cellStyle name="box 3 5 2 3" xfId="6281" xr:uid="{00000000-0005-0000-0000-0000B20D0000}"/>
    <cellStyle name="box 3 5 2 3 2" xfId="6282" xr:uid="{00000000-0005-0000-0000-0000B30D0000}"/>
    <cellStyle name="box 3 5 2 3 2 2" xfId="6283" xr:uid="{00000000-0005-0000-0000-0000B40D0000}"/>
    <cellStyle name="box 3 5 2 3 2 2 2" xfId="6284" xr:uid="{00000000-0005-0000-0000-0000B50D0000}"/>
    <cellStyle name="box 3 5 2 3 2 2 2 2" xfId="6285" xr:uid="{00000000-0005-0000-0000-0000B60D0000}"/>
    <cellStyle name="box 3 5 2 3 2 3" xfId="6286" xr:uid="{00000000-0005-0000-0000-0000B70D0000}"/>
    <cellStyle name="box 3 5 2 3 2 4" xfId="6287" xr:uid="{00000000-0005-0000-0000-0000B80D0000}"/>
    <cellStyle name="box 3 5 2 3 2 4 2" xfId="6288" xr:uid="{00000000-0005-0000-0000-0000B90D0000}"/>
    <cellStyle name="box 3 5 2 3 3" xfId="6289" xr:uid="{00000000-0005-0000-0000-0000BA0D0000}"/>
    <cellStyle name="box 3 5 2 3 3 2" xfId="6290" xr:uid="{00000000-0005-0000-0000-0000BB0D0000}"/>
    <cellStyle name="box 3 5 2 3 3 2 2" xfId="6291" xr:uid="{00000000-0005-0000-0000-0000BC0D0000}"/>
    <cellStyle name="box 3 5 2 3 3 2 2 2" xfId="6292" xr:uid="{00000000-0005-0000-0000-0000BD0D0000}"/>
    <cellStyle name="box 3 5 2 3 3 3" xfId="6293" xr:uid="{00000000-0005-0000-0000-0000BE0D0000}"/>
    <cellStyle name="box 3 5 2 3 3 3 2" xfId="6294" xr:uid="{00000000-0005-0000-0000-0000BF0D0000}"/>
    <cellStyle name="box 3 5 2 3 4" xfId="6295" xr:uid="{00000000-0005-0000-0000-0000C00D0000}"/>
    <cellStyle name="box 3 5 2 3 4 2" xfId="6296" xr:uid="{00000000-0005-0000-0000-0000C10D0000}"/>
    <cellStyle name="box 3 5 2 3 4 2 2" xfId="6297" xr:uid="{00000000-0005-0000-0000-0000C20D0000}"/>
    <cellStyle name="box 3 5 2 3 5" xfId="6298" xr:uid="{00000000-0005-0000-0000-0000C30D0000}"/>
    <cellStyle name="box 3 5 2 3 5 2" xfId="6299" xr:uid="{00000000-0005-0000-0000-0000C40D0000}"/>
    <cellStyle name="box 3 5 2 3 6" xfId="6300" xr:uid="{00000000-0005-0000-0000-0000C50D0000}"/>
    <cellStyle name="box 3 5 2 4" xfId="6301" xr:uid="{00000000-0005-0000-0000-0000C60D0000}"/>
    <cellStyle name="box 3 5 2 4 2" xfId="6302" xr:uid="{00000000-0005-0000-0000-0000C70D0000}"/>
    <cellStyle name="box 3 5 2 4 2 2" xfId="6303" xr:uid="{00000000-0005-0000-0000-0000C80D0000}"/>
    <cellStyle name="box 3 5 2 4 2 2 2" xfId="6304" xr:uid="{00000000-0005-0000-0000-0000C90D0000}"/>
    <cellStyle name="box 3 5 2 4 3" xfId="6305" xr:uid="{00000000-0005-0000-0000-0000CA0D0000}"/>
    <cellStyle name="box 3 5 2 4 4" xfId="6306" xr:uid="{00000000-0005-0000-0000-0000CB0D0000}"/>
    <cellStyle name="box 3 5 2 4 4 2" xfId="6307" xr:uid="{00000000-0005-0000-0000-0000CC0D0000}"/>
    <cellStyle name="box 3 5 2 5" xfId="6308" xr:uid="{00000000-0005-0000-0000-0000CD0D0000}"/>
    <cellStyle name="box 3 5 2 5 2" xfId="6309" xr:uid="{00000000-0005-0000-0000-0000CE0D0000}"/>
    <cellStyle name="box 3 5 2 5 2 2" xfId="6310" xr:uid="{00000000-0005-0000-0000-0000CF0D0000}"/>
    <cellStyle name="box 3 5 2 5 2 2 2" xfId="6311" xr:uid="{00000000-0005-0000-0000-0000D00D0000}"/>
    <cellStyle name="box 3 5 2 5 3" xfId="6312" xr:uid="{00000000-0005-0000-0000-0000D10D0000}"/>
    <cellStyle name="box 3 5 2 5 3 2" xfId="6313" xr:uid="{00000000-0005-0000-0000-0000D20D0000}"/>
    <cellStyle name="box 3 5 2 6" xfId="6314" xr:uid="{00000000-0005-0000-0000-0000D30D0000}"/>
    <cellStyle name="box 3 5 2 6 2" xfId="6315" xr:uid="{00000000-0005-0000-0000-0000D40D0000}"/>
    <cellStyle name="box 3 5 2 6 2 2" xfId="6316" xr:uid="{00000000-0005-0000-0000-0000D50D0000}"/>
    <cellStyle name="box 3 5 2 7" xfId="6317" xr:uid="{00000000-0005-0000-0000-0000D60D0000}"/>
    <cellStyle name="box 3 5 2 7 2" xfId="6318" xr:uid="{00000000-0005-0000-0000-0000D70D0000}"/>
    <cellStyle name="box 3 5 3" xfId="6319" xr:uid="{00000000-0005-0000-0000-0000D80D0000}"/>
    <cellStyle name="box 3 5 3 2" xfId="6320" xr:uid="{00000000-0005-0000-0000-0000D90D0000}"/>
    <cellStyle name="box 3 6" xfId="6321" xr:uid="{00000000-0005-0000-0000-0000DA0D0000}"/>
    <cellStyle name="box 3 6 2" xfId="6322" xr:uid="{00000000-0005-0000-0000-0000DB0D0000}"/>
    <cellStyle name="box 3 6 2 2" xfId="6323" xr:uid="{00000000-0005-0000-0000-0000DC0D0000}"/>
    <cellStyle name="box 3 6 2 2 2" xfId="6324" xr:uid="{00000000-0005-0000-0000-0000DD0D0000}"/>
    <cellStyle name="box 3 6 2 2 2 2" xfId="6325" xr:uid="{00000000-0005-0000-0000-0000DE0D0000}"/>
    <cellStyle name="box 3 6 2 2 2 2 2" xfId="6326" xr:uid="{00000000-0005-0000-0000-0000DF0D0000}"/>
    <cellStyle name="box 3 6 2 2 2 2 2 2" xfId="6327" xr:uid="{00000000-0005-0000-0000-0000E00D0000}"/>
    <cellStyle name="box 3 6 2 2 2 3" xfId="6328" xr:uid="{00000000-0005-0000-0000-0000E10D0000}"/>
    <cellStyle name="box 3 6 2 2 2 4" xfId="6329" xr:uid="{00000000-0005-0000-0000-0000E20D0000}"/>
    <cellStyle name="box 3 6 2 2 2 4 2" xfId="6330" xr:uid="{00000000-0005-0000-0000-0000E30D0000}"/>
    <cellStyle name="box 3 6 2 2 3" xfId="6331" xr:uid="{00000000-0005-0000-0000-0000E40D0000}"/>
    <cellStyle name="box 3 6 2 2 3 2" xfId="6332" xr:uid="{00000000-0005-0000-0000-0000E50D0000}"/>
    <cellStyle name="box 3 6 2 2 3 2 2" xfId="6333" xr:uid="{00000000-0005-0000-0000-0000E60D0000}"/>
    <cellStyle name="box 3 6 2 2 3 2 2 2" xfId="6334" xr:uid="{00000000-0005-0000-0000-0000E70D0000}"/>
    <cellStyle name="box 3 6 2 2 3 3" xfId="6335" xr:uid="{00000000-0005-0000-0000-0000E80D0000}"/>
    <cellStyle name="box 3 6 2 2 3 4" xfId="6336" xr:uid="{00000000-0005-0000-0000-0000E90D0000}"/>
    <cellStyle name="box 3 6 2 2 3 4 2" xfId="6337" xr:uid="{00000000-0005-0000-0000-0000EA0D0000}"/>
    <cellStyle name="box 3 6 2 2 4" xfId="6338" xr:uid="{00000000-0005-0000-0000-0000EB0D0000}"/>
    <cellStyle name="box 3 6 2 2 4 2" xfId="6339" xr:uid="{00000000-0005-0000-0000-0000EC0D0000}"/>
    <cellStyle name="box 3 6 2 2 5" xfId="6340" xr:uid="{00000000-0005-0000-0000-0000ED0D0000}"/>
    <cellStyle name="box 3 6 2 3" xfId="6341" xr:uid="{00000000-0005-0000-0000-0000EE0D0000}"/>
    <cellStyle name="box 3 6 2 3 2" xfId="6342" xr:uid="{00000000-0005-0000-0000-0000EF0D0000}"/>
    <cellStyle name="box 3 6 2 3 2 2" xfId="6343" xr:uid="{00000000-0005-0000-0000-0000F00D0000}"/>
    <cellStyle name="box 3 6 2 3 2 2 2" xfId="6344" xr:uid="{00000000-0005-0000-0000-0000F10D0000}"/>
    <cellStyle name="box 3 6 2 3 2 2 2 2" xfId="6345" xr:uid="{00000000-0005-0000-0000-0000F20D0000}"/>
    <cellStyle name="box 3 6 2 3 2 3" xfId="6346" xr:uid="{00000000-0005-0000-0000-0000F30D0000}"/>
    <cellStyle name="box 3 6 2 3 2 4" xfId="6347" xr:uid="{00000000-0005-0000-0000-0000F40D0000}"/>
    <cellStyle name="box 3 6 2 3 2 4 2" xfId="6348" xr:uid="{00000000-0005-0000-0000-0000F50D0000}"/>
    <cellStyle name="box 3 6 2 3 3" xfId="6349" xr:uid="{00000000-0005-0000-0000-0000F60D0000}"/>
    <cellStyle name="box 3 6 2 3 3 2" xfId="6350" xr:uid="{00000000-0005-0000-0000-0000F70D0000}"/>
    <cellStyle name="box 3 6 2 3 3 2 2" xfId="6351" xr:uid="{00000000-0005-0000-0000-0000F80D0000}"/>
    <cellStyle name="box 3 6 2 3 3 2 2 2" xfId="6352" xr:uid="{00000000-0005-0000-0000-0000F90D0000}"/>
    <cellStyle name="box 3 6 2 3 3 3" xfId="6353" xr:uid="{00000000-0005-0000-0000-0000FA0D0000}"/>
    <cellStyle name="box 3 6 2 3 3 3 2" xfId="6354" xr:uid="{00000000-0005-0000-0000-0000FB0D0000}"/>
    <cellStyle name="box 3 6 2 3 4" xfId="6355" xr:uid="{00000000-0005-0000-0000-0000FC0D0000}"/>
    <cellStyle name="box 3 6 2 3 4 2" xfId="6356" xr:uid="{00000000-0005-0000-0000-0000FD0D0000}"/>
    <cellStyle name="box 3 6 2 3 4 2 2" xfId="6357" xr:uid="{00000000-0005-0000-0000-0000FE0D0000}"/>
    <cellStyle name="box 3 6 2 3 5" xfId="6358" xr:uid="{00000000-0005-0000-0000-0000FF0D0000}"/>
    <cellStyle name="box 3 6 2 3 5 2" xfId="6359" xr:uid="{00000000-0005-0000-0000-0000000E0000}"/>
    <cellStyle name="box 3 6 2 3 6" xfId="6360" xr:uid="{00000000-0005-0000-0000-0000010E0000}"/>
    <cellStyle name="box 3 6 2 4" xfId="6361" xr:uid="{00000000-0005-0000-0000-0000020E0000}"/>
    <cellStyle name="box 3 6 2 4 2" xfId="6362" xr:uid="{00000000-0005-0000-0000-0000030E0000}"/>
    <cellStyle name="box 3 6 2 4 2 2" xfId="6363" xr:uid="{00000000-0005-0000-0000-0000040E0000}"/>
    <cellStyle name="box 3 6 2 4 2 2 2" xfId="6364" xr:uid="{00000000-0005-0000-0000-0000050E0000}"/>
    <cellStyle name="box 3 6 2 4 3" xfId="6365" xr:uid="{00000000-0005-0000-0000-0000060E0000}"/>
    <cellStyle name="box 3 6 2 4 4" xfId="6366" xr:uid="{00000000-0005-0000-0000-0000070E0000}"/>
    <cellStyle name="box 3 6 2 4 4 2" xfId="6367" xr:uid="{00000000-0005-0000-0000-0000080E0000}"/>
    <cellStyle name="box 3 6 2 5" xfId="6368" xr:uid="{00000000-0005-0000-0000-0000090E0000}"/>
    <cellStyle name="box 3 6 2 5 2" xfId="6369" xr:uid="{00000000-0005-0000-0000-00000A0E0000}"/>
    <cellStyle name="box 3 6 2 5 2 2" xfId="6370" xr:uid="{00000000-0005-0000-0000-00000B0E0000}"/>
    <cellStyle name="box 3 6 2 5 2 2 2" xfId="6371" xr:uid="{00000000-0005-0000-0000-00000C0E0000}"/>
    <cellStyle name="box 3 6 2 5 3" xfId="6372" xr:uid="{00000000-0005-0000-0000-00000D0E0000}"/>
    <cellStyle name="box 3 6 2 5 3 2" xfId="6373" xr:uid="{00000000-0005-0000-0000-00000E0E0000}"/>
    <cellStyle name="box 3 6 2 6" xfId="6374" xr:uid="{00000000-0005-0000-0000-00000F0E0000}"/>
    <cellStyle name="box 3 6 2 6 2" xfId="6375" xr:uid="{00000000-0005-0000-0000-0000100E0000}"/>
    <cellStyle name="box 3 6 2 6 2 2" xfId="6376" xr:uid="{00000000-0005-0000-0000-0000110E0000}"/>
    <cellStyle name="box 3 6 2 7" xfId="6377" xr:uid="{00000000-0005-0000-0000-0000120E0000}"/>
    <cellStyle name="box 3 6 2 7 2" xfId="6378" xr:uid="{00000000-0005-0000-0000-0000130E0000}"/>
    <cellStyle name="box 3 6 3" xfId="6379" xr:uid="{00000000-0005-0000-0000-0000140E0000}"/>
    <cellStyle name="box 3 6 3 2" xfId="6380" xr:uid="{00000000-0005-0000-0000-0000150E0000}"/>
    <cellStyle name="box 3 7" xfId="6381" xr:uid="{00000000-0005-0000-0000-0000160E0000}"/>
    <cellStyle name="box 3 7 2" xfId="6382" xr:uid="{00000000-0005-0000-0000-0000170E0000}"/>
    <cellStyle name="box 3 7 2 2" xfId="6383" xr:uid="{00000000-0005-0000-0000-0000180E0000}"/>
    <cellStyle name="box 3 7 2 2 2" xfId="6384" xr:uid="{00000000-0005-0000-0000-0000190E0000}"/>
    <cellStyle name="box 3 7 2 2 2 2" xfId="6385" xr:uid="{00000000-0005-0000-0000-00001A0E0000}"/>
    <cellStyle name="box 3 7 2 2 2 2 2" xfId="6386" xr:uid="{00000000-0005-0000-0000-00001B0E0000}"/>
    <cellStyle name="box 3 7 2 2 3" xfId="6387" xr:uid="{00000000-0005-0000-0000-00001C0E0000}"/>
    <cellStyle name="box 3 7 2 2 4" xfId="6388" xr:uid="{00000000-0005-0000-0000-00001D0E0000}"/>
    <cellStyle name="box 3 7 2 2 4 2" xfId="6389" xr:uid="{00000000-0005-0000-0000-00001E0E0000}"/>
    <cellStyle name="box 3 7 2 3" xfId="6390" xr:uid="{00000000-0005-0000-0000-00001F0E0000}"/>
    <cellStyle name="box 3 7 2 3 2" xfId="6391" xr:uid="{00000000-0005-0000-0000-0000200E0000}"/>
    <cellStyle name="box 3 7 2 3 2 2" xfId="6392" xr:uid="{00000000-0005-0000-0000-0000210E0000}"/>
    <cellStyle name="box 3 7 2 3 2 2 2" xfId="6393" xr:uid="{00000000-0005-0000-0000-0000220E0000}"/>
    <cellStyle name="box 3 7 2 3 3" xfId="6394" xr:uid="{00000000-0005-0000-0000-0000230E0000}"/>
    <cellStyle name="box 3 7 2 3 4" xfId="6395" xr:uid="{00000000-0005-0000-0000-0000240E0000}"/>
    <cellStyle name="box 3 7 2 3 4 2" xfId="6396" xr:uid="{00000000-0005-0000-0000-0000250E0000}"/>
    <cellStyle name="box 3 7 2 4" xfId="6397" xr:uid="{00000000-0005-0000-0000-0000260E0000}"/>
    <cellStyle name="box 3 7 2 4 2" xfId="6398" xr:uid="{00000000-0005-0000-0000-0000270E0000}"/>
    <cellStyle name="box 3 7 2 5" xfId="6399" xr:uid="{00000000-0005-0000-0000-0000280E0000}"/>
    <cellStyle name="box 3 7 3" xfId="6400" xr:uid="{00000000-0005-0000-0000-0000290E0000}"/>
    <cellStyle name="box 3 7 3 2" xfId="6401" xr:uid="{00000000-0005-0000-0000-00002A0E0000}"/>
    <cellStyle name="box 3 7 3 2 2" xfId="6402" xr:uid="{00000000-0005-0000-0000-00002B0E0000}"/>
    <cellStyle name="box 3 7 3 2 2 2" xfId="6403" xr:uid="{00000000-0005-0000-0000-00002C0E0000}"/>
    <cellStyle name="box 3 7 3 2 2 2 2" xfId="6404" xr:uid="{00000000-0005-0000-0000-00002D0E0000}"/>
    <cellStyle name="box 3 7 3 2 3" xfId="6405" xr:uid="{00000000-0005-0000-0000-00002E0E0000}"/>
    <cellStyle name="box 3 7 3 2 4" xfId="6406" xr:uid="{00000000-0005-0000-0000-00002F0E0000}"/>
    <cellStyle name="box 3 7 3 2 4 2" xfId="6407" xr:uid="{00000000-0005-0000-0000-0000300E0000}"/>
    <cellStyle name="box 3 7 3 3" xfId="6408" xr:uid="{00000000-0005-0000-0000-0000310E0000}"/>
    <cellStyle name="box 3 7 3 3 2" xfId="6409" xr:uid="{00000000-0005-0000-0000-0000320E0000}"/>
    <cellStyle name="box 3 7 3 3 2 2" xfId="6410" xr:uid="{00000000-0005-0000-0000-0000330E0000}"/>
    <cellStyle name="box 3 7 3 3 2 2 2" xfId="6411" xr:uid="{00000000-0005-0000-0000-0000340E0000}"/>
    <cellStyle name="box 3 7 3 3 3" xfId="6412" xr:uid="{00000000-0005-0000-0000-0000350E0000}"/>
    <cellStyle name="box 3 7 3 3 3 2" xfId="6413" xr:uid="{00000000-0005-0000-0000-0000360E0000}"/>
    <cellStyle name="box 3 7 3 4" xfId="6414" xr:uid="{00000000-0005-0000-0000-0000370E0000}"/>
    <cellStyle name="box 3 7 3 4 2" xfId="6415" xr:uid="{00000000-0005-0000-0000-0000380E0000}"/>
    <cellStyle name="box 3 7 3 4 2 2" xfId="6416" xr:uid="{00000000-0005-0000-0000-0000390E0000}"/>
    <cellStyle name="box 3 7 3 5" xfId="6417" xr:uid="{00000000-0005-0000-0000-00003A0E0000}"/>
    <cellStyle name="box 3 7 3 5 2" xfId="6418" xr:uid="{00000000-0005-0000-0000-00003B0E0000}"/>
    <cellStyle name="box 3 7 3 6" xfId="6419" xr:uid="{00000000-0005-0000-0000-00003C0E0000}"/>
    <cellStyle name="box 3 7 4" xfId="6420" xr:uid="{00000000-0005-0000-0000-00003D0E0000}"/>
    <cellStyle name="box 3 7 4 2" xfId="6421" xr:uid="{00000000-0005-0000-0000-00003E0E0000}"/>
    <cellStyle name="box 3 7 4 2 2" xfId="6422" xr:uid="{00000000-0005-0000-0000-00003F0E0000}"/>
    <cellStyle name="box 3 7 4 2 2 2" xfId="6423" xr:uid="{00000000-0005-0000-0000-0000400E0000}"/>
    <cellStyle name="box 3 7 4 3" xfId="6424" xr:uid="{00000000-0005-0000-0000-0000410E0000}"/>
    <cellStyle name="box 3 7 4 4" xfId="6425" xr:uid="{00000000-0005-0000-0000-0000420E0000}"/>
    <cellStyle name="box 3 7 4 4 2" xfId="6426" xr:uid="{00000000-0005-0000-0000-0000430E0000}"/>
    <cellStyle name="box 3 7 5" xfId="6427" xr:uid="{00000000-0005-0000-0000-0000440E0000}"/>
    <cellStyle name="box 3 7 5 2" xfId="6428" xr:uid="{00000000-0005-0000-0000-0000450E0000}"/>
    <cellStyle name="box 3 7 5 2 2" xfId="6429" xr:uid="{00000000-0005-0000-0000-0000460E0000}"/>
    <cellStyle name="box 3 7 5 2 2 2" xfId="6430" xr:uid="{00000000-0005-0000-0000-0000470E0000}"/>
    <cellStyle name="box 3 7 5 3" xfId="6431" xr:uid="{00000000-0005-0000-0000-0000480E0000}"/>
    <cellStyle name="box 3 7 5 3 2" xfId="6432" xr:uid="{00000000-0005-0000-0000-0000490E0000}"/>
    <cellStyle name="box 3 7 6" xfId="6433" xr:uid="{00000000-0005-0000-0000-00004A0E0000}"/>
    <cellStyle name="box 3 7 6 2" xfId="6434" xr:uid="{00000000-0005-0000-0000-00004B0E0000}"/>
    <cellStyle name="box 3 7 6 2 2" xfId="6435" xr:uid="{00000000-0005-0000-0000-00004C0E0000}"/>
    <cellStyle name="box 3 7 7" xfId="6436" xr:uid="{00000000-0005-0000-0000-00004D0E0000}"/>
    <cellStyle name="box 3 7 7 2" xfId="6437" xr:uid="{00000000-0005-0000-0000-00004E0E0000}"/>
    <cellStyle name="box 3 8" xfId="6438" xr:uid="{00000000-0005-0000-0000-00004F0E0000}"/>
    <cellStyle name="box 3 8 2" xfId="6439" xr:uid="{00000000-0005-0000-0000-0000500E0000}"/>
    <cellStyle name="box 3 8 2 2" xfId="6440" xr:uid="{00000000-0005-0000-0000-0000510E0000}"/>
    <cellStyle name="box 3 9" xfId="6441" xr:uid="{00000000-0005-0000-0000-0000520E0000}"/>
    <cellStyle name="box 3 9 2" xfId="6442" xr:uid="{00000000-0005-0000-0000-0000530E0000}"/>
    <cellStyle name="box 4" xfId="6443" xr:uid="{00000000-0005-0000-0000-0000540E0000}"/>
    <cellStyle name="box 4 2" xfId="6444" xr:uid="{00000000-0005-0000-0000-0000550E0000}"/>
    <cellStyle name="box 4 2 2" xfId="6445" xr:uid="{00000000-0005-0000-0000-0000560E0000}"/>
    <cellStyle name="box 4 2 2 2" xfId="6446" xr:uid="{00000000-0005-0000-0000-0000570E0000}"/>
    <cellStyle name="box 4 2 2 2 2" xfId="6447" xr:uid="{00000000-0005-0000-0000-0000580E0000}"/>
    <cellStyle name="box 4 2 2 2 2 2" xfId="6448" xr:uid="{00000000-0005-0000-0000-0000590E0000}"/>
    <cellStyle name="box 4 2 2 2 2 2 2" xfId="6449" xr:uid="{00000000-0005-0000-0000-00005A0E0000}"/>
    <cellStyle name="box 4 2 2 2 2 2 2 2" xfId="6450" xr:uid="{00000000-0005-0000-0000-00005B0E0000}"/>
    <cellStyle name="box 4 2 2 2 2 3" xfId="6451" xr:uid="{00000000-0005-0000-0000-00005C0E0000}"/>
    <cellStyle name="box 4 2 2 2 2 4" xfId="6452" xr:uid="{00000000-0005-0000-0000-00005D0E0000}"/>
    <cellStyle name="box 4 2 2 2 2 4 2" xfId="6453" xr:uid="{00000000-0005-0000-0000-00005E0E0000}"/>
    <cellStyle name="box 4 2 2 2 3" xfId="6454" xr:uid="{00000000-0005-0000-0000-00005F0E0000}"/>
    <cellStyle name="box 4 2 2 2 3 2" xfId="6455" xr:uid="{00000000-0005-0000-0000-0000600E0000}"/>
    <cellStyle name="box 4 2 2 2 3 2 2" xfId="6456" xr:uid="{00000000-0005-0000-0000-0000610E0000}"/>
    <cellStyle name="box 4 2 2 2 3 2 2 2" xfId="6457" xr:uid="{00000000-0005-0000-0000-0000620E0000}"/>
    <cellStyle name="box 4 2 2 2 3 3" xfId="6458" xr:uid="{00000000-0005-0000-0000-0000630E0000}"/>
    <cellStyle name="box 4 2 2 2 3 4" xfId="6459" xr:uid="{00000000-0005-0000-0000-0000640E0000}"/>
    <cellStyle name="box 4 2 2 2 3 4 2" xfId="6460" xr:uid="{00000000-0005-0000-0000-0000650E0000}"/>
    <cellStyle name="box 4 2 2 2 4" xfId="6461" xr:uid="{00000000-0005-0000-0000-0000660E0000}"/>
    <cellStyle name="box 4 2 2 2 4 2" xfId="6462" xr:uid="{00000000-0005-0000-0000-0000670E0000}"/>
    <cellStyle name="box 4 2 2 2 5" xfId="6463" xr:uid="{00000000-0005-0000-0000-0000680E0000}"/>
    <cellStyle name="box 4 2 2 3" xfId="6464" xr:uid="{00000000-0005-0000-0000-0000690E0000}"/>
    <cellStyle name="box 4 2 2 3 2" xfId="6465" xr:uid="{00000000-0005-0000-0000-00006A0E0000}"/>
    <cellStyle name="box 4 2 2 3 2 2" xfId="6466" xr:uid="{00000000-0005-0000-0000-00006B0E0000}"/>
    <cellStyle name="box 4 2 2 3 2 2 2" xfId="6467" xr:uid="{00000000-0005-0000-0000-00006C0E0000}"/>
    <cellStyle name="box 4 2 2 3 2 2 2 2" xfId="6468" xr:uid="{00000000-0005-0000-0000-00006D0E0000}"/>
    <cellStyle name="box 4 2 2 3 2 3" xfId="6469" xr:uid="{00000000-0005-0000-0000-00006E0E0000}"/>
    <cellStyle name="box 4 2 2 3 2 4" xfId="6470" xr:uid="{00000000-0005-0000-0000-00006F0E0000}"/>
    <cellStyle name="box 4 2 2 3 2 4 2" xfId="6471" xr:uid="{00000000-0005-0000-0000-0000700E0000}"/>
    <cellStyle name="box 4 2 2 3 3" xfId="6472" xr:uid="{00000000-0005-0000-0000-0000710E0000}"/>
    <cellStyle name="box 4 2 2 3 3 2" xfId="6473" xr:uid="{00000000-0005-0000-0000-0000720E0000}"/>
    <cellStyle name="box 4 2 2 3 3 2 2" xfId="6474" xr:uid="{00000000-0005-0000-0000-0000730E0000}"/>
    <cellStyle name="box 4 2 2 3 3 2 2 2" xfId="6475" xr:uid="{00000000-0005-0000-0000-0000740E0000}"/>
    <cellStyle name="box 4 2 2 3 3 3" xfId="6476" xr:uid="{00000000-0005-0000-0000-0000750E0000}"/>
    <cellStyle name="box 4 2 2 3 3 3 2" xfId="6477" xr:uid="{00000000-0005-0000-0000-0000760E0000}"/>
    <cellStyle name="box 4 2 2 3 4" xfId="6478" xr:uid="{00000000-0005-0000-0000-0000770E0000}"/>
    <cellStyle name="box 4 2 2 3 4 2" xfId="6479" xr:uid="{00000000-0005-0000-0000-0000780E0000}"/>
    <cellStyle name="box 4 2 2 3 4 2 2" xfId="6480" xr:uid="{00000000-0005-0000-0000-0000790E0000}"/>
    <cellStyle name="box 4 2 2 3 5" xfId="6481" xr:uid="{00000000-0005-0000-0000-00007A0E0000}"/>
    <cellStyle name="box 4 2 2 3 5 2" xfId="6482" xr:uid="{00000000-0005-0000-0000-00007B0E0000}"/>
    <cellStyle name="box 4 2 2 3 6" xfId="6483" xr:uid="{00000000-0005-0000-0000-00007C0E0000}"/>
    <cellStyle name="box 4 2 2 4" xfId="6484" xr:uid="{00000000-0005-0000-0000-00007D0E0000}"/>
    <cellStyle name="box 4 2 2 4 2" xfId="6485" xr:uid="{00000000-0005-0000-0000-00007E0E0000}"/>
    <cellStyle name="box 4 2 2 4 2 2" xfId="6486" xr:uid="{00000000-0005-0000-0000-00007F0E0000}"/>
    <cellStyle name="box 4 2 2 4 2 2 2" xfId="6487" xr:uid="{00000000-0005-0000-0000-0000800E0000}"/>
    <cellStyle name="box 4 2 2 4 3" xfId="6488" xr:uid="{00000000-0005-0000-0000-0000810E0000}"/>
    <cellStyle name="box 4 2 2 4 4" xfId="6489" xr:uid="{00000000-0005-0000-0000-0000820E0000}"/>
    <cellStyle name="box 4 2 2 4 4 2" xfId="6490" xr:uid="{00000000-0005-0000-0000-0000830E0000}"/>
    <cellStyle name="box 4 2 2 5" xfId="6491" xr:uid="{00000000-0005-0000-0000-0000840E0000}"/>
    <cellStyle name="box 4 2 2 5 2" xfId="6492" xr:uid="{00000000-0005-0000-0000-0000850E0000}"/>
    <cellStyle name="box 4 2 2 5 2 2" xfId="6493" xr:uid="{00000000-0005-0000-0000-0000860E0000}"/>
    <cellStyle name="box 4 2 2 5 2 2 2" xfId="6494" xr:uid="{00000000-0005-0000-0000-0000870E0000}"/>
    <cellStyle name="box 4 2 2 5 3" xfId="6495" xr:uid="{00000000-0005-0000-0000-0000880E0000}"/>
    <cellStyle name="box 4 2 2 5 3 2" xfId="6496" xr:uid="{00000000-0005-0000-0000-0000890E0000}"/>
    <cellStyle name="box 4 2 2 6" xfId="6497" xr:uid="{00000000-0005-0000-0000-00008A0E0000}"/>
    <cellStyle name="box 4 2 2 6 2" xfId="6498" xr:uid="{00000000-0005-0000-0000-00008B0E0000}"/>
    <cellStyle name="box 4 2 2 6 2 2" xfId="6499" xr:uid="{00000000-0005-0000-0000-00008C0E0000}"/>
    <cellStyle name="box 4 2 2 7" xfId="6500" xr:uid="{00000000-0005-0000-0000-00008D0E0000}"/>
    <cellStyle name="box 4 2 2 7 2" xfId="6501" xr:uid="{00000000-0005-0000-0000-00008E0E0000}"/>
    <cellStyle name="box 4 2 3" xfId="6502" xr:uid="{00000000-0005-0000-0000-00008F0E0000}"/>
    <cellStyle name="box 4 2 3 2" xfId="6503" xr:uid="{00000000-0005-0000-0000-0000900E0000}"/>
    <cellStyle name="box 4 3" xfId="6504" xr:uid="{00000000-0005-0000-0000-0000910E0000}"/>
    <cellStyle name="box 4 3 2" xfId="6505" xr:uid="{00000000-0005-0000-0000-0000920E0000}"/>
    <cellStyle name="box 4 3 2 2" xfId="6506" xr:uid="{00000000-0005-0000-0000-0000930E0000}"/>
    <cellStyle name="box 4 3 2 2 2" xfId="6507" xr:uid="{00000000-0005-0000-0000-0000940E0000}"/>
    <cellStyle name="box 4 3 2 2 2 2" xfId="6508" xr:uid="{00000000-0005-0000-0000-0000950E0000}"/>
    <cellStyle name="box 4 3 2 2 2 2 2" xfId="6509" xr:uid="{00000000-0005-0000-0000-0000960E0000}"/>
    <cellStyle name="box 4 3 2 2 2 2 2 2" xfId="6510" xr:uid="{00000000-0005-0000-0000-0000970E0000}"/>
    <cellStyle name="box 4 3 2 2 2 3" xfId="6511" xr:uid="{00000000-0005-0000-0000-0000980E0000}"/>
    <cellStyle name="box 4 3 2 2 2 4" xfId="6512" xr:uid="{00000000-0005-0000-0000-0000990E0000}"/>
    <cellStyle name="box 4 3 2 2 2 4 2" xfId="6513" xr:uid="{00000000-0005-0000-0000-00009A0E0000}"/>
    <cellStyle name="box 4 3 2 2 3" xfId="6514" xr:uid="{00000000-0005-0000-0000-00009B0E0000}"/>
    <cellStyle name="box 4 3 2 2 3 2" xfId="6515" xr:uid="{00000000-0005-0000-0000-00009C0E0000}"/>
    <cellStyle name="box 4 3 2 2 3 2 2" xfId="6516" xr:uid="{00000000-0005-0000-0000-00009D0E0000}"/>
    <cellStyle name="box 4 3 2 2 3 2 2 2" xfId="6517" xr:uid="{00000000-0005-0000-0000-00009E0E0000}"/>
    <cellStyle name="box 4 3 2 2 3 3" xfId="6518" xr:uid="{00000000-0005-0000-0000-00009F0E0000}"/>
    <cellStyle name="box 4 3 2 2 3 4" xfId="6519" xr:uid="{00000000-0005-0000-0000-0000A00E0000}"/>
    <cellStyle name="box 4 3 2 2 3 4 2" xfId="6520" xr:uid="{00000000-0005-0000-0000-0000A10E0000}"/>
    <cellStyle name="box 4 3 2 2 4" xfId="6521" xr:uid="{00000000-0005-0000-0000-0000A20E0000}"/>
    <cellStyle name="box 4 3 2 2 4 2" xfId="6522" xr:uid="{00000000-0005-0000-0000-0000A30E0000}"/>
    <cellStyle name="box 4 3 2 2 5" xfId="6523" xr:uid="{00000000-0005-0000-0000-0000A40E0000}"/>
    <cellStyle name="box 4 3 2 3" xfId="6524" xr:uid="{00000000-0005-0000-0000-0000A50E0000}"/>
    <cellStyle name="box 4 3 2 3 2" xfId="6525" xr:uid="{00000000-0005-0000-0000-0000A60E0000}"/>
    <cellStyle name="box 4 3 2 3 2 2" xfId="6526" xr:uid="{00000000-0005-0000-0000-0000A70E0000}"/>
    <cellStyle name="box 4 3 2 3 2 2 2" xfId="6527" xr:uid="{00000000-0005-0000-0000-0000A80E0000}"/>
    <cellStyle name="box 4 3 2 3 2 2 2 2" xfId="6528" xr:uid="{00000000-0005-0000-0000-0000A90E0000}"/>
    <cellStyle name="box 4 3 2 3 2 3" xfId="6529" xr:uid="{00000000-0005-0000-0000-0000AA0E0000}"/>
    <cellStyle name="box 4 3 2 3 2 4" xfId="6530" xr:uid="{00000000-0005-0000-0000-0000AB0E0000}"/>
    <cellStyle name="box 4 3 2 3 2 4 2" xfId="6531" xr:uid="{00000000-0005-0000-0000-0000AC0E0000}"/>
    <cellStyle name="box 4 3 2 3 3" xfId="6532" xr:uid="{00000000-0005-0000-0000-0000AD0E0000}"/>
    <cellStyle name="box 4 3 2 3 3 2" xfId="6533" xr:uid="{00000000-0005-0000-0000-0000AE0E0000}"/>
    <cellStyle name="box 4 3 2 3 3 2 2" xfId="6534" xr:uid="{00000000-0005-0000-0000-0000AF0E0000}"/>
    <cellStyle name="box 4 3 2 3 3 2 2 2" xfId="6535" xr:uid="{00000000-0005-0000-0000-0000B00E0000}"/>
    <cellStyle name="box 4 3 2 3 3 3" xfId="6536" xr:uid="{00000000-0005-0000-0000-0000B10E0000}"/>
    <cellStyle name="box 4 3 2 3 3 3 2" xfId="6537" xr:uid="{00000000-0005-0000-0000-0000B20E0000}"/>
    <cellStyle name="box 4 3 2 3 4" xfId="6538" xr:uid="{00000000-0005-0000-0000-0000B30E0000}"/>
    <cellStyle name="box 4 3 2 3 4 2" xfId="6539" xr:uid="{00000000-0005-0000-0000-0000B40E0000}"/>
    <cellStyle name="box 4 3 2 3 4 2 2" xfId="6540" xr:uid="{00000000-0005-0000-0000-0000B50E0000}"/>
    <cellStyle name="box 4 3 2 3 5" xfId="6541" xr:uid="{00000000-0005-0000-0000-0000B60E0000}"/>
    <cellStyle name="box 4 3 2 3 5 2" xfId="6542" xr:uid="{00000000-0005-0000-0000-0000B70E0000}"/>
    <cellStyle name="box 4 3 2 3 6" xfId="6543" xr:uid="{00000000-0005-0000-0000-0000B80E0000}"/>
    <cellStyle name="box 4 3 2 4" xfId="6544" xr:uid="{00000000-0005-0000-0000-0000B90E0000}"/>
    <cellStyle name="box 4 3 2 4 2" xfId="6545" xr:uid="{00000000-0005-0000-0000-0000BA0E0000}"/>
    <cellStyle name="box 4 3 2 4 2 2" xfId="6546" xr:uid="{00000000-0005-0000-0000-0000BB0E0000}"/>
    <cellStyle name="box 4 3 2 4 2 2 2" xfId="6547" xr:uid="{00000000-0005-0000-0000-0000BC0E0000}"/>
    <cellStyle name="box 4 3 2 4 3" xfId="6548" xr:uid="{00000000-0005-0000-0000-0000BD0E0000}"/>
    <cellStyle name="box 4 3 2 4 4" xfId="6549" xr:uid="{00000000-0005-0000-0000-0000BE0E0000}"/>
    <cellStyle name="box 4 3 2 4 4 2" xfId="6550" xr:uid="{00000000-0005-0000-0000-0000BF0E0000}"/>
    <cellStyle name="box 4 3 2 5" xfId="6551" xr:uid="{00000000-0005-0000-0000-0000C00E0000}"/>
    <cellStyle name="box 4 3 2 5 2" xfId="6552" xr:uid="{00000000-0005-0000-0000-0000C10E0000}"/>
    <cellStyle name="box 4 3 2 5 2 2" xfId="6553" xr:uid="{00000000-0005-0000-0000-0000C20E0000}"/>
    <cellStyle name="box 4 3 2 5 2 2 2" xfId="6554" xr:uid="{00000000-0005-0000-0000-0000C30E0000}"/>
    <cellStyle name="box 4 3 2 5 3" xfId="6555" xr:uid="{00000000-0005-0000-0000-0000C40E0000}"/>
    <cellStyle name="box 4 3 2 5 3 2" xfId="6556" xr:uid="{00000000-0005-0000-0000-0000C50E0000}"/>
    <cellStyle name="box 4 3 2 6" xfId="6557" xr:uid="{00000000-0005-0000-0000-0000C60E0000}"/>
    <cellStyle name="box 4 3 2 6 2" xfId="6558" xr:uid="{00000000-0005-0000-0000-0000C70E0000}"/>
    <cellStyle name="box 4 3 2 6 2 2" xfId="6559" xr:uid="{00000000-0005-0000-0000-0000C80E0000}"/>
    <cellStyle name="box 4 3 2 7" xfId="6560" xr:uid="{00000000-0005-0000-0000-0000C90E0000}"/>
    <cellStyle name="box 4 3 2 7 2" xfId="6561" xr:uid="{00000000-0005-0000-0000-0000CA0E0000}"/>
    <cellStyle name="box 4 3 3" xfId="6562" xr:uid="{00000000-0005-0000-0000-0000CB0E0000}"/>
    <cellStyle name="box 4 3 3 2" xfId="6563" xr:uid="{00000000-0005-0000-0000-0000CC0E0000}"/>
    <cellStyle name="box 4 4" xfId="6564" xr:uid="{00000000-0005-0000-0000-0000CD0E0000}"/>
    <cellStyle name="box 4 4 2" xfId="6565" xr:uid="{00000000-0005-0000-0000-0000CE0E0000}"/>
    <cellStyle name="box 4 4 2 2" xfId="6566" xr:uid="{00000000-0005-0000-0000-0000CF0E0000}"/>
    <cellStyle name="box 4 4 2 2 2" xfId="6567" xr:uid="{00000000-0005-0000-0000-0000D00E0000}"/>
    <cellStyle name="box 4 4 2 2 2 2" xfId="6568" xr:uid="{00000000-0005-0000-0000-0000D10E0000}"/>
    <cellStyle name="box 4 4 2 2 2 2 2" xfId="6569" xr:uid="{00000000-0005-0000-0000-0000D20E0000}"/>
    <cellStyle name="box 4 4 2 2 2 2 2 2" xfId="6570" xr:uid="{00000000-0005-0000-0000-0000D30E0000}"/>
    <cellStyle name="box 4 4 2 2 2 3" xfId="6571" xr:uid="{00000000-0005-0000-0000-0000D40E0000}"/>
    <cellStyle name="box 4 4 2 2 2 4" xfId="6572" xr:uid="{00000000-0005-0000-0000-0000D50E0000}"/>
    <cellStyle name="box 4 4 2 2 2 4 2" xfId="6573" xr:uid="{00000000-0005-0000-0000-0000D60E0000}"/>
    <cellStyle name="box 4 4 2 2 3" xfId="6574" xr:uid="{00000000-0005-0000-0000-0000D70E0000}"/>
    <cellStyle name="box 4 4 2 2 3 2" xfId="6575" xr:uid="{00000000-0005-0000-0000-0000D80E0000}"/>
    <cellStyle name="box 4 4 2 2 3 2 2" xfId="6576" xr:uid="{00000000-0005-0000-0000-0000D90E0000}"/>
    <cellStyle name="box 4 4 2 2 3 2 2 2" xfId="6577" xr:uid="{00000000-0005-0000-0000-0000DA0E0000}"/>
    <cellStyle name="box 4 4 2 2 3 3" xfId="6578" xr:uid="{00000000-0005-0000-0000-0000DB0E0000}"/>
    <cellStyle name="box 4 4 2 2 3 4" xfId="6579" xr:uid="{00000000-0005-0000-0000-0000DC0E0000}"/>
    <cellStyle name="box 4 4 2 2 3 4 2" xfId="6580" xr:uid="{00000000-0005-0000-0000-0000DD0E0000}"/>
    <cellStyle name="box 4 4 2 2 4" xfId="6581" xr:uid="{00000000-0005-0000-0000-0000DE0E0000}"/>
    <cellStyle name="box 4 4 2 2 4 2" xfId="6582" xr:uid="{00000000-0005-0000-0000-0000DF0E0000}"/>
    <cellStyle name="box 4 4 2 2 5" xfId="6583" xr:uid="{00000000-0005-0000-0000-0000E00E0000}"/>
    <cellStyle name="box 4 4 2 3" xfId="6584" xr:uid="{00000000-0005-0000-0000-0000E10E0000}"/>
    <cellStyle name="box 4 4 2 3 2" xfId="6585" xr:uid="{00000000-0005-0000-0000-0000E20E0000}"/>
    <cellStyle name="box 4 4 2 3 2 2" xfId="6586" xr:uid="{00000000-0005-0000-0000-0000E30E0000}"/>
    <cellStyle name="box 4 4 2 3 2 2 2" xfId="6587" xr:uid="{00000000-0005-0000-0000-0000E40E0000}"/>
    <cellStyle name="box 4 4 2 3 2 2 2 2" xfId="6588" xr:uid="{00000000-0005-0000-0000-0000E50E0000}"/>
    <cellStyle name="box 4 4 2 3 2 3" xfId="6589" xr:uid="{00000000-0005-0000-0000-0000E60E0000}"/>
    <cellStyle name="box 4 4 2 3 2 4" xfId="6590" xr:uid="{00000000-0005-0000-0000-0000E70E0000}"/>
    <cellStyle name="box 4 4 2 3 2 4 2" xfId="6591" xr:uid="{00000000-0005-0000-0000-0000E80E0000}"/>
    <cellStyle name="box 4 4 2 3 3" xfId="6592" xr:uid="{00000000-0005-0000-0000-0000E90E0000}"/>
    <cellStyle name="box 4 4 2 3 3 2" xfId="6593" xr:uid="{00000000-0005-0000-0000-0000EA0E0000}"/>
    <cellStyle name="box 4 4 2 3 3 2 2" xfId="6594" xr:uid="{00000000-0005-0000-0000-0000EB0E0000}"/>
    <cellStyle name="box 4 4 2 3 3 2 2 2" xfId="6595" xr:uid="{00000000-0005-0000-0000-0000EC0E0000}"/>
    <cellStyle name="box 4 4 2 3 3 3" xfId="6596" xr:uid="{00000000-0005-0000-0000-0000ED0E0000}"/>
    <cellStyle name="box 4 4 2 3 3 3 2" xfId="6597" xr:uid="{00000000-0005-0000-0000-0000EE0E0000}"/>
    <cellStyle name="box 4 4 2 3 4" xfId="6598" xr:uid="{00000000-0005-0000-0000-0000EF0E0000}"/>
    <cellStyle name="box 4 4 2 3 4 2" xfId="6599" xr:uid="{00000000-0005-0000-0000-0000F00E0000}"/>
    <cellStyle name="box 4 4 2 3 4 2 2" xfId="6600" xr:uid="{00000000-0005-0000-0000-0000F10E0000}"/>
    <cellStyle name="box 4 4 2 3 5" xfId="6601" xr:uid="{00000000-0005-0000-0000-0000F20E0000}"/>
    <cellStyle name="box 4 4 2 3 5 2" xfId="6602" xr:uid="{00000000-0005-0000-0000-0000F30E0000}"/>
    <cellStyle name="box 4 4 2 3 6" xfId="6603" xr:uid="{00000000-0005-0000-0000-0000F40E0000}"/>
    <cellStyle name="box 4 4 2 4" xfId="6604" xr:uid="{00000000-0005-0000-0000-0000F50E0000}"/>
    <cellStyle name="box 4 4 2 4 2" xfId="6605" xr:uid="{00000000-0005-0000-0000-0000F60E0000}"/>
    <cellStyle name="box 4 4 2 4 2 2" xfId="6606" xr:uid="{00000000-0005-0000-0000-0000F70E0000}"/>
    <cellStyle name="box 4 4 2 4 2 2 2" xfId="6607" xr:uid="{00000000-0005-0000-0000-0000F80E0000}"/>
    <cellStyle name="box 4 4 2 4 3" xfId="6608" xr:uid="{00000000-0005-0000-0000-0000F90E0000}"/>
    <cellStyle name="box 4 4 2 4 4" xfId="6609" xr:uid="{00000000-0005-0000-0000-0000FA0E0000}"/>
    <cellStyle name="box 4 4 2 4 4 2" xfId="6610" xr:uid="{00000000-0005-0000-0000-0000FB0E0000}"/>
    <cellStyle name="box 4 4 2 5" xfId="6611" xr:uid="{00000000-0005-0000-0000-0000FC0E0000}"/>
    <cellStyle name="box 4 4 2 5 2" xfId="6612" xr:uid="{00000000-0005-0000-0000-0000FD0E0000}"/>
    <cellStyle name="box 4 4 2 5 2 2" xfId="6613" xr:uid="{00000000-0005-0000-0000-0000FE0E0000}"/>
    <cellStyle name="box 4 4 2 5 2 2 2" xfId="6614" xr:uid="{00000000-0005-0000-0000-0000FF0E0000}"/>
    <cellStyle name="box 4 4 2 5 3" xfId="6615" xr:uid="{00000000-0005-0000-0000-0000000F0000}"/>
    <cellStyle name="box 4 4 2 5 3 2" xfId="6616" xr:uid="{00000000-0005-0000-0000-0000010F0000}"/>
    <cellStyle name="box 4 4 2 6" xfId="6617" xr:uid="{00000000-0005-0000-0000-0000020F0000}"/>
    <cellStyle name="box 4 4 2 6 2" xfId="6618" xr:uid="{00000000-0005-0000-0000-0000030F0000}"/>
    <cellStyle name="box 4 4 2 6 2 2" xfId="6619" xr:uid="{00000000-0005-0000-0000-0000040F0000}"/>
    <cellStyle name="box 4 4 2 7" xfId="6620" xr:uid="{00000000-0005-0000-0000-0000050F0000}"/>
    <cellStyle name="box 4 4 2 7 2" xfId="6621" xr:uid="{00000000-0005-0000-0000-0000060F0000}"/>
    <cellStyle name="box 4 4 3" xfId="6622" xr:uid="{00000000-0005-0000-0000-0000070F0000}"/>
    <cellStyle name="box 4 4 3 2" xfId="6623" xr:uid="{00000000-0005-0000-0000-0000080F0000}"/>
    <cellStyle name="box 4 5" xfId="6624" xr:uid="{00000000-0005-0000-0000-0000090F0000}"/>
    <cellStyle name="box 4 5 2" xfId="6625" xr:uid="{00000000-0005-0000-0000-00000A0F0000}"/>
    <cellStyle name="box 4 5 2 2" xfId="6626" xr:uid="{00000000-0005-0000-0000-00000B0F0000}"/>
    <cellStyle name="box 4 5 2 2 2" xfId="6627" xr:uid="{00000000-0005-0000-0000-00000C0F0000}"/>
    <cellStyle name="box 4 5 2 2 2 2" xfId="6628" xr:uid="{00000000-0005-0000-0000-00000D0F0000}"/>
    <cellStyle name="box 4 5 2 2 2 2 2" xfId="6629" xr:uid="{00000000-0005-0000-0000-00000E0F0000}"/>
    <cellStyle name="box 4 5 2 2 3" xfId="6630" xr:uid="{00000000-0005-0000-0000-00000F0F0000}"/>
    <cellStyle name="box 4 5 2 2 4" xfId="6631" xr:uid="{00000000-0005-0000-0000-0000100F0000}"/>
    <cellStyle name="box 4 5 2 2 4 2" xfId="6632" xr:uid="{00000000-0005-0000-0000-0000110F0000}"/>
    <cellStyle name="box 4 5 2 3" xfId="6633" xr:uid="{00000000-0005-0000-0000-0000120F0000}"/>
    <cellStyle name="box 4 5 2 3 2" xfId="6634" xr:uid="{00000000-0005-0000-0000-0000130F0000}"/>
    <cellStyle name="box 4 5 2 3 2 2" xfId="6635" xr:uid="{00000000-0005-0000-0000-0000140F0000}"/>
    <cellStyle name="box 4 5 2 3 2 2 2" xfId="6636" xr:uid="{00000000-0005-0000-0000-0000150F0000}"/>
    <cellStyle name="box 4 5 2 3 3" xfId="6637" xr:uid="{00000000-0005-0000-0000-0000160F0000}"/>
    <cellStyle name="box 4 5 2 3 4" xfId="6638" xr:uid="{00000000-0005-0000-0000-0000170F0000}"/>
    <cellStyle name="box 4 5 2 3 4 2" xfId="6639" xr:uid="{00000000-0005-0000-0000-0000180F0000}"/>
    <cellStyle name="box 4 5 2 4" xfId="6640" xr:uid="{00000000-0005-0000-0000-0000190F0000}"/>
    <cellStyle name="box 4 5 2 4 2" xfId="6641" xr:uid="{00000000-0005-0000-0000-00001A0F0000}"/>
    <cellStyle name="box 4 5 2 5" xfId="6642" xr:uid="{00000000-0005-0000-0000-00001B0F0000}"/>
    <cellStyle name="box 4 5 3" xfId="6643" xr:uid="{00000000-0005-0000-0000-00001C0F0000}"/>
    <cellStyle name="box 4 5 3 2" xfId="6644" xr:uid="{00000000-0005-0000-0000-00001D0F0000}"/>
    <cellStyle name="box 4 5 3 2 2" xfId="6645" xr:uid="{00000000-0005-0000-0000-00001E0F0000}"/>
    <cellStyle name="box 4 5 3 2 2 2" xfId="6646" xr:uid="{00000000-0005-0000-0000-00001F0F0000}"/>
    <cellStyle name="box 4 5 3 2 2 2 2" xfId="6647" xr:uid="{00000000-0005-0000-0000-0000200F0000}"/>
    <cellStyle name="box 4 5 3 2 3" xfId="6648" xr:uid="{00000000-0005-0000-0000-0000210F0000}"/>
    <cellStyle name="box 4 5 3 2 4" xfId="6649" xr:uid="{00000000-0005-0000-0000-0000220F0000}"/>
    <cellStyle name="box 4 5 3 2 4 2" xfId="6650" xr:uid="{00000000-0005-0000-0000-0000230F0000}"/>
    <cellStyle name="box 4 5 3 3" xfId="6651" xr:uid="{00000000-0005-0000-0000-0000240F0000}"/>
    <cellStyle name="box 4 5 3 3 2" xfId="6652" xr:uid="{00000000-0005-0000-0000-0000250F0000}"/>
    <cellStyle name="box 4 5 3 3 2 2" xfId="6653" xr:uid="{00000000-0005-0000-0000-0000260F0000}"/>
    <cellStyle name="box 4 5 3 3 2 2 2" xfId="6654" xr:uid="{00000000-0005-0000-0000-0000270F0000}"/>
    <cellStyle name="box 4 5 3 3 3" xfId="6655" xr:uid="{00000000-0005-0000-0000-0000280F0000}"/>
    <cellStyle name="box 4 5 3 3 3 2" xfId="6656" xr:uid="{00000000-0005-0000-0000-0000290F0000}"/>
    <cellStyle name="box 4 5 3 4" xfId="6657" xr:uid="{00000000-0005-0000-0000-00002A0F0000}"/>
    <cellStyle name="box 4 5 3 4 2" xfId="6658" xr:uid="{00000000-0005-0000-0000-00002B0F0000}"/>
    <cellStyle name="box 4 5 3 4 2 2" xfId="6659" xr:uid="{00000000-0005-0000-0000-00002C0F0000}"/>
    <cellStyle name="box 4 5 3 5" xfId="6660" xr:uid="{00000000-0005-0000-0000-00002D0F0000}"/>
    <cellStyle name="box 4 5 3 5 2" xfId="6661" xr:uid="{00000000-0005-0000-0000-00002E0F0000}"/>
    <cellStyle name="box 4 5 3 6" xfId="6662" xr:uid="{00000000-0005-0000-0000-00002F0F0000}"/>
    <cellStyle name="box 4 5 4" xfId="6663" xr:uid="{00000000-0005-0000-0000-0000300F0000}"/>
    <cellStyle name="box 4 5 4 2" xfId="6664" xr:uid="{00000000-0005-0000-0000-0000310F0000}"/>
    <cellStyle name="box 4 5 4 2 2" xfId="6665" xr:uid="{00000000-0005-0000-0000-0000320F0000}"/>
    <cellStyle name="box 4 5 4 2 2 2" xfId="6666" xr:uid="{00000000-0005-0000-0000-0000330F0000}"/>
    <cellStyle name="box 4 5 4 3" xfId="6667" xr:uid="{00000000-0005-0000-0000-0000340F0000}"/>
    <cellStyle name="box 4 5 4 4" xfId="6668" xr:uid="{00000000-0005-0000-0000-0000350F0000}"/>
    <cellStyle name="box 4 5 4 4 2" xfId="6669" xr:uid="{00000000-0005-0000-0000-0000360F0000}"/>
    <cellStyle name="box 4 5 5" xfId="6670" xr:uid="{00000000-0005-0000-0000-0000370F0000}"/>
    <cellStyle name="box 4 5 5 2" xfId="6671" xr:uid="{00000000-0005-0000-0000-0000380F0000}"/>
    <cellStyle name="box 4 5 5 2 2" xfId="6672" xr:uid="{00000000-0005-0000-0000-0000390F0000}"/>
    <cellStyle name="box 4 5 5 2 2 2" xfId="6673" xr:uid="{00000000-0005-0000-0000-00003A0F0000}"/>
    <cellStyle name="box 4 5 5 3" xfId="6674" xr:uid="{00000000-0005-0000-0000-00003B0F0000}"/>
    <cellStyle name="box 4 5 5 3 2" xfId="6675" xr:uid="{00000000-0005-0000-0000-00003C0F0000}"/>
    <cellStyle name="box 4 5 6" xfId="6676" xr:uid="{00000000-0005-0000-0000-00003D0F0000}"/>
    <cellStyle name="box 4 5 6 2" xfId="6677" xr:uid="{00000000-0005-0000-0000-00003E0F0000}"/>
    <cellStyle name="box 4 5 6 2 2" xfId="6678" xr:uid="{00000000-0005-0000-0000-00003F0F0000}"/>
    <cellStyle name="box 4 5 7" xfId="6679" xr:uid="{00000000-0005-0000-0000-0000400F0000}"/>
    <cellStyle name="box 4 5 7 2" xfId="6680" xr:uid="{00000000-0005-0000-0000-0000410F0000}"/>
    <cellStyle name="box 4 6" xfId="6681" xr:uid="{00000000-0005-0000-0000-0000420F0000}"/>
    <cellStyle name="box 4 6 2" xfId="6682" xr:uid="{00000000-0005-0000-0000-0000430F0000}"/>
    <cellStyle name="box 4 6 2 2" xfId="6683" xr:uid="{00000000-0005-0000-0000-0000440F0000}"/>
    <cellStyle name="box 4 7" xfId="6684" xr:uid="{00000000-0005-0000-0000-0000450F0000}"/>
    <cellStyle name="box 4 7 2" xfId="6685" xr:uid="{00000000-0005-0000-0000-0000460F0000}"/>
    <cellStyle name="box 5" xfId="6686" xr:uid="{00000000-0005-0000-0000-0000470F0000}"/>
    <cellStyle name="box 5 2" xfId="6687" xr:uid="{00000000-0005-0000-0000-0000480F0000}"/>
    <cellStyle name="box 5 2 2" xfId="6688" xr:uid="{00000000-0005-0000-0000-0000490F0000}"/>
    <cellStyle name="box 5 2 2 2" xfId="6689" xr:uid="{00000000-0005-0000-0000-00004A0F0000}"/>
    <cellStyle name="box 5 2 2 2 2" xfId="6690" xr:uid="{00000000-0005-0000-0000-00004B0F0000}"/>
    <cellStyle name="box 5 2 2 2 2 2" xfId="6691" xr:uid="{00000000-0005-0000-0000-00004C0F0000}"/>
    <cellStyle name="box 5 2 2 2 2 2 2" xfId="6692" xr:uid="{00000000-0005-0000-0000-00004D0F0000}"/>
    <cellStyle name="box 5 2 2 2 2 2 2 2" xfId="6693" xr:uid="{00000000-0005-0000-0000-00004E0F0000}"/>
    <cellStyle name="box 5 2 2 2 2 3" xfId="6694" xr:uid="{00000000-0005-0000-0000-00004F0F0000}"/>
    <cellStyle name="box 5 2 2 2 2 4" xfId="6695" xr:uid="{00000000-0005-0000-0000-0000500F0000}"/>
    <cellStyle name="box 5 2 2 2 2 4 2" xfId="6696" xr:uid="{00000000-0005-0000-0000-0000510F0000}"/>
    <cellStyle name="box 5 2 2 2 3" xfId="6697" xr:uid="{00000000-0005-0000-0000-0000520F0000}"/>
    <cellStyle name="box 5 2 2 2 3 2" xfId="6698" xr:uid="{00000000-0005-0000-0000-0000530F0000}"/>
    <cellStyle name="box 5 2 2 2 3 2 2" xfId="6699" xr:uid="{00000000-0005-0000-0000-0000540F0000}"/>
    <cellStyle name="box 5 2 2 2 3 2 2 2" xfId="6700" xr:uid="{00000000-0005-0000-0000-0000550F0000}"/>
    <cellStyle name="box 5 2 2 2 3 3" xfId="6701" xr:uid="{00000000-0005-0000-0000-0000560F0000}"/>
    <cellStyle name="box 5 2 2 2 3 4" xfId="6702" xr:uid="{00000000-0005-0000-0000-0000570F0000}"/>
    <cellStyle name="box 5 2 2 2 3 4 2" xfId="6703" xr:uid="{00000000-0005-0000-0000-0000580F0000}"/>
    <cellStyle name="box 5 2 2 2 4" xfId="6704" xr:uid="{00000000-0005-0000-0000-0000590F0000}"/>
    <cellStyle name="box 5 2 2 2 4 2" xfId="6705" xr:uid="{00000000-0005-0000-0000-00005A0F0000}"/>
    <cellStyle name="box 5 2 2 2 5" xfId="6706" xr:uid="{00000000-0005-0000-0000-00005B0F0000}"/>
    <cellStyle name="box 5 2 2 3" xfId="6707" xr:uid="{00000000-0005-0000-0000-00005C0F0000}"/>
    <cellStyle name="box 5 2 2 3 2" xfId="6708" xr:uid="{00000000-0005-0000-0000-00005D0F0000}"/>
    <cellStyle name="box 5 2 2 3 2 2" xfId="6709" xr:uid="{00000000-0005-0000-0000-00005E0F0000}"/>
    <cellStyle name="box 5 2 2 3 2 2 2" xfId="6710" xr:uid="{00000000-0005-0000-0000-00005F0F0000}"/>
    <cellStyle name="box 5 2 2 3 2 2 2 2" xfId="6711" xr:uid="{00000000-0005-0000-0000-0000600F0000}"/>
    <cellStyle name="box 5 2 2 3 2 3" xfId="6712" xr:uid="{00000000-0005-0000-0000-0000610F0000}"/>
    <cellStyle name="box 5 2 2 3 2 4" xfId="6713" xr:uid="{00000000-0005-0000-0000-0000620F0000}"/>
    <cellStyle name="box 5 2 2 3 2 4 2" xfId="6714" xr:uid="{00000000-0005-0000-0000-0000630F0000}"/>
    <cellStyle name="box 5 2 2 3 3" xfId="6715" xr:uid="{00000000-0005-0000-0000-0000640F0000}"/>
    <cellStyle name="box 5 2 2 3 3 2" xfId="6716" xr:uid="{00000000-0005-0000-0000-0000650F0000}"/>
    <cellStyle name="box 5 2 2 3 3 2 2" xfId="6717" xr:uid="{00000000-0005-0000-0000-0000660F0000}"/>
    <cellStyle name="box 5 2 2 3 3 2 2 2" xfId="6718" xr:uid="{00000000-0005-0000-0000-0000670F0000}"/>
    <cellStyle name="box 5 2 2 3 3 3" xfId="6719" xr:uid="{00000000-0005-0000-0000-0000680F0000}"/>
    <cellStyle name="box 5 2 2 3 3 3 2" xfId="6720" xr:uid="{00000000-0005-0000-0000-0000690F0000}"/>
    <cellStyle name="box 5 2 2 3 4" xfId="6721" xr:uid="{00000000-0005-0000-0000-00006A0F0000}"/>
    <cellStyle name="box 5 2 2 3 4 2" xfId="6722" xr:uid="{00000000-0005-0000-0000-00006B0F0000}"/>
    <cellStyle name="box 5 2 2 3 4 2 2" xfId="6723" xr:uid="{00000000-0005-0000-0000-00006C0F0000}"/>
    <cellStyle name="box 5 2 2 3 5" xfId="6724" xr:uid="{00000000-0005-0000-0000-00006D0F0000}"/>
    <cellStyle name="box 5 2 2 3 5 2" xfId="6725" xr:uid="{00000000-0005-0000-0000-00006E0F0000}"/>
    <cellStyle name="box 5 2 2 3 6" xfId="6726" xr:uid="{00000000-0005-0000-0000-00006F0F0000}"/>
    <cellStyle name="box 5 2 2 4" xfId="6727" xr:uid="{00000000-0005-0000-0000-0000700F0000}"/>
    <cellStyle name="box 5 2 2 4 2" xfId="6728" xr:uid="{00000000-0005-0000-0000-0000710F0000}"/>
    <cellStyle name="box 5 2 2 4 2 2" xfId="6729" xr:uid="{00000000-0005-0000-0000-0000720F0000}"/>
    <cellStyle name="box 5 2 2 4 2 2 2" xfId="6730" xr:uid="{00000000-0005-0000-0000-0000730F0000}"/>
    <cellStyle name="box 5 2 2 4 3" xfId="6731" xr:uid="{00000000-0005-0000-0000-0000740F0000}"/>
    <cellStyle name="box 5 2 2 4 4" xfId="6732" xr:uid="{00000000-0005-0000-0000-0000750F0000}"/>
    <cellStyle name="box 5 2 2 4 4 2" xfId="6733" xr:uid="{00000000-0005-0000-0000-0000760F0000}"/>
    <cellStyle name="box 5 2 2 5" xfId="6734" xr:uid="{00000000-0005-0000-0000-0000770F0000}"/>
    <cellStyle name="box 5 2 2 5 2" xfId="6735" xr:uid="{00000000-0005-0000-0000-0000780F0000}"/>
    <cellStyle name="box 5 2 2 5 2 2" xfId="6736" xr:uid="{00000000-0005-0000-0000-0000790F0000}"/>
    <cellStyle name="box 5 2 2 5 2 2 2" xfId="6737" xr:uid="{00000000-0005-0000-0000-00007A0F0000}"/>
    <cellStyle name="box 5 2 2 5 3" xfId="6738" xr:uid="{00000000-0005-0000-0000-00007B0F0000}"/>
    <cellStyle name="box 5 2 2 5 3 2" xfId="6739" xr:uid="{00000000-0005-0000-0000-00007C0F0000}"/>
    <cellStyle name="box 5 2 2 6" xfId="6740" xr:uid="{00000000-0005-0000-0000-00007D0F0000}"/>
    <cellStyle name="box 5 2 2 6 2" xfId="6741" xr:uid="{00000000-0005-0000-0000-00007E0F0000}"/>
    <cellStyle name="box 5 2 2 6 2 2" xfId="6742" xr:uid="{00000000-0005-0000-0000-00007F0F0000}"/>
    <cellStyle name="box 5 2 2 7" xfId="6743" xr:uid="{00000000-0005-0000-0000-0000800F0000}"/>
    <cellStyle name="box 5 2 2 7 2" xfId="6744" xr:uid="{00000000-0005-0000-0000-0000810F0000}"/>
    <cellStyle name="box 5 2 3" xfId="6745" xr:uid="{00000000-0005-0000-0000-0000820F0000}"/>
    <cellStyle name="box 5 2 3 2" xfId="6746" xr:uid="{00000000-0005-0000-0000-0000830F0000}"/>
    <cellStyle name="box 5 3" xfId="6747" xr:uid="{00000000-0005-0000-0000-0000840F0000}"/>
    <cellStyle name="box 5 3 2" xfId="6748" xr:uid="{00000000-0005-0000-0000-0000850F0000}"/>
    <cellStyle name="box 5 3 2 2" xfId="6749" xr:uid="{00000000-0005-0000-0000-0000860F0000}"/>
    <cellStyle name="box 5 3 2 2 2" xfId="6750" xr:uid="{00000000-0005-0000-0000-0000870F0000}"/>
    <cellStyle name="box 5 3 2 2 2 2" xfId="6751" xr:uid="{00000000-0005-0000-0000-0000880F0000}"/>
    <cellStyle name="box 5 3 2 2 2 2 2" xfId="6752" xr:uid="{00000000-0005-0000-0000-0000890F0000}"/>
    <cellStyle name="box 5 3 2 2 2 2 2 2" xfId="6753" xr:uid="{00000000-0005-0000-0000-00008A0F0000}"/>
    <cellStyle name="box 5 3 2 2 2 3" xfId="6754" xr:uid="{00000000-0005-0000-0000-00008B0F0000}"/>
    <cellStyle name="box 5 3 2 2 2 4" xfId="6755" xr:uid="{00000000-0005-0000-0000-00008C0F0000}"/>
    <cellStyle name="box 5 3 2 2 2 4 2" xfId="6756" xr:uid="{00000000-0005-0000-0000-00008D0F0000}"/>
    <cellStyle name="box 5 3 2 2 3" xfId="6757" xr:uid="{00000000-0005-0000-0000-00008E0F0000}"/>
    <cellStyle name="box 5 3 2 2 3 2" xfId="6758" xr:uid="{00000000-0005-0000-0000-00008F0F0000}"/>
    <cellStyle name="box 5 3 2 2 3 2 2" xfId="6759" xr:uid="{00000000-0005-0000-0000-0000900F0000}"/>
    <cellStyle name="box 5 3 2 2 3 2 2 2" xfId="6760" xr:uid="{00000000-0005-0000-0000-0000910F0000}"/>
    <cellStyle name="box 5 3 2 2 3 3" xfId="6761" xr:uid="{00000000-0005-0000-0000-0000920F0000}"/>
    <cellStyle name="box 5 3 2 2 3 4" xfId="6762" xr:uid="{00000000-0005-0000-0000-0000930F0000}"/>
    <cellStyle name="box 5 3 2 2 3 4 2" xfId="6763" xr:uid="{00000000-0005-0000-0000-0000940F0000}"/>
    <cellStyle name="box 5 3 2 2 4" xfId="6764" xr:uid="{00000000-0005-0000-0000-0000950F0000}"/>
    <cellStyle name="box 5 3 2 2 4 2" xfId="6765" xr:uid="{00000000-0005-0000-0000-0000960F0000}"/>
    <cellStyle name="box 5 3 2 2 5" xfId="6766" xr:uid="{00000000-0005-0000-0000-0000970F0000}"/>
    <cellStyle name="box 5 3 2 3" xfId="6767" xr:uid="{00000000-0005-0000-0000-0000980F0000}"/>
    <cellStyle name="box 5 3 2 3 2" xfId="6768" xr:uid="{00000000-0005-0000-0000-0000990F0000}"/>
    <cellStyle name="box 5 3 2 3 2 2" xfId="6769" xr:uid="{00000000-0005-0000-0000-00009A0F0000}"/>
    <cellStyle name="box 5 3 2 3 2 2 2" xfId="6770" xr:uid="{00000000-0005-0000-0000-00009B0F0000}"/>
    <cellStyle name="box 5 3 2 3 2 2 2 2" xfId="6771" xr:uid="{00000000-0005-0000-0000-00009C0F0000}"/>
    <cellStyle name="box 5 3 2 3 2 3" xfId="6772" xr:uid="{00000000-0005-0000-0000-00009D0F0000}"/>
    <cellStyle name="box 5 3 2 3 2 4" xfId="6773" xr:uid="{00000000-0005-0000-0000-00009E0F0000}"/>
    <cellStyle name="box 5 3 2 3 2 4 2" xfId="6774" xr:uid="{00000000-0005-0000-0000-00009F0F0000}"/>
    <cellStyle name="box 5 3 2 3 3" xfId="6775" xr:uid="{00000000-0005-0000-0000-0000A00F0000}"/>
    <cellStyle name="box 5 3 2 3 3 2" xfId="6776" xr:uid="{00000000-0005-0000-0000-0000A10F0000}"/>
    <cellStyle name="box 5 3 2 3 3 2 2" xfId="6777" xr:uid="{00000000-0005-0000-0000-0000A20F0000}"/>
    <cellStyle name="box 5 3 2 3 3 2 2 2" xfId="6778" xr:uid="{00000000-0005-0000-0000-0000A30F0000}"/>
    <cellStyle name="box 5 3 2 3 3 3" xfId="6779" xr:uid="{00000000-0005-0000-0000-0000A40F0000}"/>
    <cellStyle name="box 5 3 2 3 3 3 2" xfId="6780" xr:uid="{00000000-0005-0000-0000-0000A50F0000}"/>
    <cellStyle name="box 5 3 2 3 4" xfId="6781" xr:uid="{00000000-0005-0000-0000-0000A60F0000}"/>
    <cellStyle name="box 5 3 2 3 4 2" xfId="6782" xr:uid="{00000000-0005-0000-0000-0000A70F0000}"/>
    <cellStyle name="box 5 3 2 3 4 2 2" xfId="6783" xr:uid="{00000000-0005-0000-0000-0000A80F0000}"/>
    <cellStyle name="box 5 3 2 3 5" xfId="6784" xr:uid="{00000000-0005-0000-0000-0000A90F0000}"/>
    <cellStyle name="box 5 3 2 3 5 2" xfId="6785" xr:uid="{00000000-0005-0000-0000-0000AA0F0000}"/>
    <cellStyle name="box 5 3 2 3 6" xfId="6786" xr:uid="{00000000-0005-0000-0000-0000AB0F0000}"/>
    <cellStyle name="box 5 3 2 4" xfId="6787" xr:uid="{00000000-0005-0000-0000-0000AC0F0000}"/>
    <cellStyle name="box 5 3 2 4 2" xfId="6788" xr:uid="{00000000-0005-0000-0000-0000AD0F0000}"/>
    <cellStyle name="box 5 3 2 4 2 2" xfId="6789" xr:uid="{00000000-0005-0000-0000-0000AE0F0000}"/>
    <cellStyle name="box 5 3 2 4 2 2 2" xfId="6790" xr:uid="{00000000-0005-0000-0000-0000AF0F0000}"/>
    <cellStyle name="box 5 3 2 4 3" xfId="6791" xr:uid="{00000000-0005-0000-0000-0000B00F0000}"/>
    <cellStyle name="box 5 3 2 4 4" xfId="6792" xr:uid="{00000000-0005-0000-0000-0000B10F0000}"/>
    <cellStyle name="box 5 3 2 4 4 2" xfId="6793" xr:uid="{00000000-0005-0000-0000-0000B20F0000}"/>
    <cellStyle name="box 5 3 2 5" xfId="6794" xr:uid="{00000000-0005-0000-0000-0000B30F0000}"/>
    <cellStyle name="box 5 3 2 5 2" xfId="6795" xr:uid="{00000000-0005-0000-0000-0000B40F0000}"/>
    <cellStyle name="box 5 3 2 5 2 2" xfId="6796" xr:uid="{00000000-0005-0000-0000-0000B50F0000}"/>
    <cellStyle name="box 5 3 2 5 2 2 2" xfId="6797" xr:uid="{00000000-0005-0000-0000-0000B60F0000}"/>
    <cellStyle name="box 5 3 2 5 3" xfId="6798" xr:uid="{00000000-0005-0000-0000-0000B70F0000}"/>
    <cellStyle name="box 5 3 2 5 3 2" xfId="6799" xr:uid="{00000000-0005-0000-0000-0000B80F0000}"/>
    <cellStyle name="box 5 3 2 6" xfId="6800" xr:uid="{00000000-0005-0000-0000-0000B90F0000}"/>
    <cellStyle name="box 5 3 2 6 2" xfId="6801" xr:uid="{00000000-0005-0000-0000-0000BA0F0000}"/>
    <cellStyle name="box 5 3 2 6 2 2" xfId="6802" xr:uid="{00000000-0005-0000-0000-0000BB0F0000}"/>
    <cellStyle name="box 5 3 2 7" xfId="6803" xr:uid="{00000000-0005-0000-0000-0000BC0F0000}"/>
    <cellStyle name="box 5 3 2 7 2" xfId="6804" xr:uid="{00000000-0005-0000-0000-0000BD0F0000}"/>
    <cellStyle name="box 5 3 3" xfId="6805" xr:uid="{00000000-0005-0000-0000-0000BE0F0000}"/>
    <cellStyle name="box 5 3 3 2" xfId="6806" xr:uid="{00000000-0005-0000-0000-0000BF0F0000}"/>
    <cellStyle name="box 5 4" xfId="6807" xr:uid="{00000000-0005-0000-0000-0000C00F0000}"/>
    <cellStyle name="box 5 4 2" xfId="6808" xr:uid="{00000000-0005-0000-0000-0000C10F0000}"/>
    <cellStyle name="box 5 4 2 2" xfId="6809" xr:uid="{00000000-0005-0000-0000-0000C20F0000}"/>
    <cellStyle name="box 5 4 2 2 2" xfId="6810" xr:uid="{00000000-0005-0000-0000-0000C30F0000}"/>
    <cellStyle name="box 5 4 2 2 2 2" xfId="6811" xr:uid="{00000000-0005-0000-0000-0000C40F0000}"/>
    <cellStyle name="box 5 4 2 2 2 2 2" xfId="6812" xr:uid="{00000000-0005-0000-0000-0000C50F0000}"/>
    <cellStyle name="box 5 4 2 2 2 2 2 2" xfId="6813" xr:uid="{00000000-0005-0000-0000-0000C60F0000}"/>
    <cellStyle name="box 5 4 2 2 2 3" xfId="6814" xr:uid="{00000000-0005-0000-0000-0000C70F0000}"/>
    <cellStyle name="box 5 4 2 2 2 4" xfId="6815" xr:uid="{00000000-0005-0000-0000-0000C80F0000}"/>
    <cellStyle name="box 5 4 2 2 2 4 2" xfId="6816" xr:uid="{00000000-0005-0000-0000-0000C90F0000}"/>
    <cellStyle name="box 5 4 2 2 3" xfId="6817" xr:uid="{00000000-0005-0000-0000-0000CA0F0000}"/>
    <cellStyle name="box 5 4 2 2 3 2" xfId="6818" xr:uid="{00000000-0005-0000-0000-0000CB0F0000}"/>
    <cellStyle name="box 5 4 2 2 3 2 2" xfId="6819" xr:uid="{00000000-0005-0000-0000-0000CC0F0000}"/>
    <cellStyle name="box 5 4 2 2 3 2 2 2" xfId="6820" xr:uid="{00000000-0005-0000-0000-0000CD0F0000}"/>
    <cellStyle name="box 5 4 2 2 3 3" xfId="6821" xr:uid="{00000000-0005-0000-0000-0000CE0F0000}"/>
    <cellStyle name="box 5 4 2 2 3 4" xfId="6822" xr:uid="{00000000-0005-0000-0000-0000CF0F0000}"/>
    <cellStyle name="box 5 4 2 2 3 4 2" xfId="6823" xr:uid="{00000000-0005-0000-0000-0000D00F0000}"/>
    <cellStyle name="box 5 4 2 2 4" xfId="6824" xr:uid="{00000000-0005-0000-0000-0000D10F0000}"/>
    <cellStyle name="box 5 4 2 2 4 2" xfId="6825" xr:uid="{00000000-0005-0000-0000-0000D20F0000}"/>
    <cellStyle name="box 5 4 2 2 5" xfId="6826" xr:uid="{00000000-0005-0000-0000-0000D30F0000}"/>
    <cellStyle name="box 5 4 2 3" xfId="6827" xr:uid="{00000000-0005-0000-0000-0000D40F0000}"/>
    <cellStyle name="box 5 4 2 3 2" xfId="6828" xr:uid="{00000000-0005-0000-0000-0000D50F0000}"/>
    <cellStyle name="box 5 4 2 3 2 2" xfId="6829" xr:uid="{00000000-0005-0000-0000-0000D60F0000}"/>
    <cellStyle name="box 5 4 2 3 2 2 2" xfId="6830" xr:uid="{00000000-0005-0000-0000-0000D70F0000}"/>
    <cellStyle name="box 5 4 2 3 2 2 2 2" xfId="6831" xr:uid="{00000000-0005-0000-0000-0000D80F0000}"/>
    <cellStyle name="box 5 4 2 3 2 3" xfId="6832" xr:uid="{00000000-0005-0000-0000-0000D90F0000}"/>
    <cellStyle name="box 5 4 2 3 2 4" xfId="6833" xr:uid="{00000000-0005-0000-0000-0000DA0F0000}"/>
    <cellStyle name="box 5 4 2 3 2 4 2" xfId="6834" xr:uid="{00000000-0005-0000-0000-0000DB0F0000}"/>
    <cellStyle name="box 5 4 2 3 3" xfId="6835" xr:uid="{00000000-0005-0000-0000-0000DC0F0000}"/>
    <cellStyle name="box 5 4 2 3 3 2" xfId="6836" xr:uid="{00000000-0005-0000-0000-0000DD0F0000}"/>
    <cellStyle name="box 5 4 2 3 3 2 2" xfId="6837" xr:uid="{00000000-0005-0000-0000-0000DE0F0000}"/>
    <cellStyle name="box 5 4 2 3 3 2 2 2" xfId="6838" xr:uid="{00000000-0005-0000-0000-0000DF0F0000}"/>
    <cellStyle name="box 5 4 2 3 3 3" xfId="6839" xr:uid="{00000000-0005-0000-0000-0000E00F0000}"/>
    <cellStyle name="box 5 4 2 3 3 3 2" xfId="6840" xr:uid="{00000000-0005-0000-0000-0000E10F0000}"/>
    <cellStyle name="box 5 4 2 3 4" xfId="6841" xr:uid="{00000000-0005-0000-0000-0000E20F0000}"/>
    <cellStyle name="box 5 4 2 3 4 2" xfId="6842" xr:uid="{00000000-0005-0000-0000-0000E30F0000}"/>
    <cellStyle name="box 5 4 2 3 4 2 2" xfId="6843" xr:uid="{00000000-0005-0000-0000-0000E40F0000}"/>
    <cellStyle name="box 5 4 2 3 5" xfId="6844" xr:uid="{00000000-0005-0000-0000-0000E50F0000}"/>
    <cellStyle name="box 5 4 2 3 5 2" xfId="6845" xr:uid="{00000000-0005-0000-0000-0000E60F0000}"/>
    <cellStyle name="box 5 4 2 3 6" xfId="6846" xr:uid="{00000000-0005-0000-0000-0000E70F0000}"/>
    <cellStyle name="box 5 4 2 4" xfId="6847" xr:uid="{00000000-0005-0000-0000-0000E80F0000}"/>
    <cellStyle name="box 5 4 2 4 2" xfId="6848" xr:uid="{00000000-0005-0000-0000-0000E90F0000}"/>
    <cellStyle name="box 5 4 2 4 2 2" xfId="6849" xr:uid="{00000000-0005-0000-0000-0000EA0F0000}"/>
    <cellStyle name="box 5 4 2 4 2 2 2" xfId="6850" xr:uid="{00000000-0005-0000-0000-0000EB0F0000}"/>
    <cellStyle name="box 5 4 2 4 3" xfId="6851" xr:uid="{00000000-0005-0000-0000-0000EC0F0000}"/>
    <cellStyle name="box 5 4 2 4 4" xfId="6852" xr:uid="{00000000-0005-0000-0000-0000ED0F0000}"/>
    <cellStyle name="box 5 4 2 4 4 2" xfId="6853" xr:uid="{00000000-0005-0000-0000-0000EE0F0000}"/>
    <cellStyle name="box 5 4 2 5" xfId="6854" xr:uid="{00000000-0005-0000-0000-0000EF0F0000}"/>
    <cellStyle name="box 5 4 2 5 2" xfId="6855" xr:uid="{00000000-0005-0000-0000-0000F00F0000}"/>
    <cellStyle name="box 5 4 2 5 2 2" xfId="6856" xr:uid="{00000000-0005-0000-0000-0000F10F0000}"/>
    <cellStyle name="box 5 4 2 5 2 2 2" xfId="6857" xr:uid="{00000000-0005-0000-0000-0000F20F0000}"/>
    <cellStyle name="box 5 4 2 5 3" xfId="6858" xr:uid="{00000000-0005-0000-0000-0000F30F0000}"/>
    <cellStyle name="box 5 4 2 5 3 2" xfId="6859" xr:uid="{00000000-0005-0000-0000-0000F40F0000}"/>
    <cellStyle name="box 5 4 2 6" xfId="6860" xr:uid="{00000000-0005-0000-0000-0000F50F0000}"/>
    <cellStyle name="box 5 4 2 6 2" xfId="6861" xr:uid="{00000000-0005-0000-0000-0000F60F0000}"/>
    <cellStyle name="box 5 4 2 6 2 2" xfId="6862" xr:uid="{00000000-0005-0000-0000-0000F70F0000}"/>
    <cellStyle name="box 5 4 2 7" xfId="6863" xr:uid="{00000000-0005-0000-0000-0000F80F0000}"/>
    <cellStyle name="box 5 4 2 7 2" xfId="6864" xr:uid="{00000000-0005-0000-0000-0000F90F0000}"/>
    <cellStyle name="box 5 4 3" xfId="6865" xr:uid="{00000000-0005-0000-0000-0000FA0F0000}"/>
    <cellStyle name="box 5 4 3 2" xfId="6866" xr:uid="{00000000-0005-0000-0000-0000FB0F0000}"/>
    <cellStyle name="box 5 5" xfId="6867" xr:uid="{00000000-0005-0000-0000-0000FC0F0000}"/>
    <cellStyle name="box 5 5 2" xfId="6868" xr:uid="{00000000-0005-0000-0000-0000FD0F0000}"/>
    <cellStyle name="box 5 5 2 2" xfId="6869" xr:uid="{00000000-0005-0000-0000-0000FE0F0000}"/>
    <cellStyle name="box 5 5 2 2 2" xfId="6870" xr:uid="{00000000-0005-0000-0000-0000FF0F0000}"/>
    <cellStyle name="box 5 5 2 2 2 2" xfId="6871" xr:uid="{00000000-0005-0000-0000-000000100000}"/>
    <cellStyle name="box 5 5 2 2 2 2 2" xfId="6872" xr:uid="{00000000-0005-0000-0000-000001100000}"/>
    <cellStyle name="box 5 5 2 2 3" xfId="6873" xr:uid="{00000000-0005-0000-0000-000002100000}"/>
    <cellStyle name="box 5 5 2 2 4" xfId="6874" xr:uid="{00000000-0005-0000-0000-000003100000}"/>
    <cellStyle name="box 5 5 2 2 4 2" xfId="6875" xr:uid="{00000000-0005-0000-0000-000004100000}"/>
    <cellStyle name="box 5 5 2 3" xfId="6876" xr:uid="{00000000-0005-0000-0000-000005100000}"/>
    <cellStyle name="box 5 5 2 3 2" xfId="6877" xr:uid="{00000000-0005-0000-0000-000006100000}"/>
    <cellStyle name="box 5 5 2 3 2 2" xfId="6878" xr:uid="{00000000-0005-0000-0000-000007100000}"/>
    <cellStyle name="box 5 5 2 3 2 2 2" xfId="6879" xr:uid="{00000000-0005-0000-0000-000008100000}"/>
    <cellStyle name="box 5 5 2 3 3" xfId="6880" xr:uid="{00000000-0005-0000-0000-000009100000}"/>
    <cellStyle name="box 5 5 2 3 4" xfId="6881" xr:uid="{00000000-0005-0000-0000-00000A100000}"/>
    <cellStyle name="box 5 5 2 3 4 2" xfId="6882" xr:uid="{00000000-0005-0000-0000-00000B100000}"/>
    <cellStyle name="box 5 5 2 4" xfId="6883" xr:uid="{00000000-0005-0000-0000-00000C100000}"/>
    <cellStyle name="box 5 5 2 4 2" xfId="6884" xr:uid="{00000000-0005-0000-0000-00000D100000}"/>
    <cellStyle name="box 5 5 2 5" xfId="6885" xr:uid="{00000000-0005-0000-0000-00000E100000}"/>
    <cellStyle name="box 5 5 3" xfId="6886" xr:uid="{00000000-0005-0000-0000-00000F100000}"/>
    <cellStyle name="box 5 5 3 2" xfId="6887" xr:uid="{00000000-0005-0000-0000-000010100000}"/>
    <cellStyle name="box 5 5 3 2 2" xfId="6888" xr:uid="{00000000-0005-0000-0000-000011100000}"/>
    <cellStyle name="box 5 5 3 2 2 2" xfId="6889" xr:uid="{00000000-0005-0000-0000-000012100000}"/>
    <cellStyle name="box 5 5 3 2 2 2 2" xfId="6890" xr:uid="{00000000-0005-0000-0000-000013100000}"/>
    <cellStyle name="box 5 5 3 2 3" xfId="6891" xr:uid="{00000000-0005-0000-0000-000014100000}"/>
    <cellStyle name="box 5 5 3 2 4" xfId="6892" xr:uid="{00000000-0005-0000-0000-000015100000}"/>
    <cellStyle name="box 5 5 3 2 4 2" xfId="6893" xr:uid="{00000000-0005-0000-0000-000016100000}"/>
    <cellStyle name="box 5 5 3 3" xfId="6894" xr:uid="{00000000-0005-0000-0000-000017100000}"/>
    <cellStyle name="box 5 5 3 3 2" xfId="6895" xr:uid="{00000000-0005-0000-0000-000018100000}"/>
    <cellStyle name="box 5 5 3 3 2 2" xfId="6896" xr:uid="{00000000-0005-0000-0000-000019100000}"/>
    <cellStyle name="box 5 5 3 3 2 2 2" xfId="6897" xr:uid="{00000000-0005-0000-0000-00001A100000}"/>
    <cellStyle name="box 5 5 3 3 3" xfId="6898" xr:uid="{00000000-0005-0000-0000-00001B100000}"/>
    <cellStyle name="box 5 5 3 3 3 2" xfId="6899" xr:uid="{00000000-0005-0000-0000-00001C100000}"/>
    <cellStyle name="box 5 5 3 4" xfId="6900" xr:uid="{00000000-0005-0000-0000-00001D100000}"/>
    <cellStyle name="box 5 5 3 4 2" xfId="6901" xr:uid="{00000000-0005-0000-0000-00001E100000}"/>
    <cellStyle name="box 5 5 3 4 2 2" xfId="6902" xr:uid="{00000000-0005-0000-0000-00001F100000}"/>
    <cellStyle name="box 5 5 3 5" xfId="6903" xr:uid="{00000000-0005-0000-0000-000020100000}"/>
    <cellStyle name="box 5 5 3 5 2" xfId="6904" xr:uid="{00000000-0005-0000-0000-000021100000}"/>
    <cellStyle name="box 5 5 3 6" xfId="6905" xr:uid="{00000000-0005-0000-0000-000022100000}"/>
    <cellStyle name="box 5 5 4" xfId="6906" xr:uid="{00000000-0005-0000-0000-000023100000}"/>
    <cellStyle name="box 5 5 4 2" xfId="6907" xr:uid="{00000000-0005-0000-0000-000024100000}"/>
    <cellStyle name="box 5 5 4 2 2" xfId="6908" xr:uid="{00000000-0005-0000-0000-000025100000}"/>
    <cellStyle name="box 5 5 4 2 2 2" xfId="6909" xr:uid="{00000000-0005-0000-0000-000026100000}"/>
    <cellStyle name="box 5 5 4 3" xfId="6910" xr:uid="{00000000-0005-0000-0000-000027100000}"/>
    <cellStyle name="box 5 5 4 4" xfId="6911" xr:uid="{00000000-0005-0000-0000-000028100000}"/>
    <cellStyle name="box 5 5 4 4 2" xfId="6912" xr:uid="{00000000-0005-0000-0000-000029100000}"/>
    <cellStyle name="box 5 5 5" xfId="6913" xr:uid="{00000000-0005-0000-0000-00002A100000}"/>
    <cellStyle name="box 5 5 5 2" xfId="6914" xr:uid="{00000000-0005-0000-0000-00002B100000}"/>
    <cellStyle name="box 5 5 5 2 2" xfId="6915" xr:uid="{00000000-0005-0000-0000-00002C100000}"/>
    <cellStyle name="box 5 5 5 2 2 2" xfId="6916" xr:uid="{00000000-0005-0000-0000-00002D100000}"/>
    <cellStyle name="box 5 5 5 3" xfId="6917" xr:uid="{00000000-0005-0000-0000-00002E100000}"/>
    <cellStyle name="box 5 5 5 3 2" xfId="6918" xr:uid="{00000000-0005-0000-0000-00002F100000}"/>
    <cellStyle name="box 5 5 6" xfId="6919" xr:uid="{00000000-0005-0000-0000-000030100000}"/>
    <cellStyle name="box 5 5 6 2" xfId="6920" xr:uid="{00000000-0005-0000-0000-000031100000}"/>
    <cellStyle name="box 5 5 6 2 2" xfId="6921" xr:uid="{00000000-0005-0000-0000-000032100000}"/>
    <cellStyle name="box 5 5 7" xfId="6922" xr:uid="{00000000-0005-0000-0000-000033100000}"/>
    <cellStyle name="box 5 5 7 2" xfId="6923" xr:uid="{00000000-0005-0000-0000-000034100000}"/>
    <cellStyle name="box 5 6" xfId="6924" xr:uid="{00000000-0005-0000-0000-000035100000}"/>
    <cellStyle name="box 5 6 2" xfId="6925" xr:uid="{00000000-0005-0000-0000-000036100000}"/>
    <cellStyle name="box 5 6 2 2" xfId="6926" xr:uid="{00000000-0005-0000-0000-000037100000}"/>
    <cellStyle name="box 5 7" xfId="6927" xr:uid="{00000000-0005-0000-0000-000038100000}"/>
    <cellStyle name="box 5 7 2" xfId="6928" xr:uid="{00000000-0005-0000-0000-000039100000}"/>
    <cellStyle name="box 6" xfId="6929" xr:uid="{00000000-0005-0000-0000-00003A100000}"/>
    <cellStyle name="box 6 2" xfId="6930" xr:uid="{00000000-0005-0000-0000-00003B100000}"/>
    <cellStyle name="box 6 2 2" xfId="6931" xr:uid="{00000000-0005-0000-0000-00003C100000}"/>
    <cellStyle name="box 6 2 2 2" xfId="6932" xr:uid="{00000000-0005-0000-0000-00003D100000}"/>
    <cellStyle name="box 6 2 2 2 2" xfId="6933" xr:uid="{00000000-0005-0000-0000-00003E100000}"/>
    <cellStyle name="box 6 2 2 2 2 2" xfId="6934" xr:uid="{00000000-0005-0000-0000-00003F100000}"/>
    <cellStyle name="box 6 2 2 2 2 2 2" xfId="6935" xr:uid="{00000000-0005-0000-0000-000040100000}"/>
    <cellStyle name="box 6 2 2 2 3" xfId="6936" xr:uid="{00000000-0005-0000-0000-000041100000}"/>
    <cellStyle name="box 6 2 2 2 4" xfId="6937" xr:uid="{00000000-0005-0000-0000-000042100000}"/>
    <cellStyle name="box 6 2 2 2 4 2" xfId="6938" xr:uid="{00000000-0005-0000-0000-000043100000}"/>
    <cellStyle name="box 6 2 2 3" xfId="6939" xr:uid="{00000000-0005-0000-0000-000044100000}"/>
    <cellStyle name="box 6 2 2 3 2" xfId="6940" xr:uid="{00000000-0005-0000-0000-000045100000}"/>
    <cellStyle name="box 6 2 2 3 2 2" xfId="6941" xr:uid="{00000000-0005-0000-0000-000046100000}"/>
    <cellStyle name="box 6 2 2 3 2 2 2" xfId="6942" xr:uid="{00000000-0005-0000-0000-000047100000}"/>
    <cellStyle name="box 6 2 2 3 3" xfId="6943" xr:uid="{00000000-0005-0000-0000-000048100000}"/>
    <cellStyle name="box 6 2 2 3 4" xfId="6944" xr:uid="{00000000-0005-0000-0000-000049100000}"/>
    <cellStyle name="box 6 2 2 3 4 2" xfId="6945" xr:uid="{00000000-0005-0000-0000-00004A100000}"/>
    <cellStyle name="box 6 2 2 4" xfId="6946" xr:uid="{00000000-0005-0000-0000-00004B100000}"/>
    <cellStyle name="box 6 2 2 4 2" xfId="6947" xr:uid="{00000000-0005-0000-0000-00004C100000}"/>
    <cellStyle name="box 6 2 2 5" xfId="6948" xr:uid="{00000000-0005-0000-0000-00004D100000}"/>
    <cellStyle name="box 6 2 3" xfId="6949" xr:uid="{00000000-0005-0000-0000-00004E100000}"/>
    <cellStyle name="box 6 2 3 2" xfId="6950" xr:uid="{00000000-0005-0000-0000-00004F100000}"/>
    <cellStyle name="box 6 2 3 2 2" xfId="6951" xr:uid="{00000000-0005-0000-0000-000050100000}"/>
    <cellStyle name="box 6 2 3 2 2 2" xfId="6952" xr:uid="{00000000-0005-0000-0000-000051100000}"/>
    <cellStyle name="box 6 2 3 2 2 2 2" xfId="6953" xr:uid="{00000000-0005-0000-0000-000052100000}"/>
    <cellStyle name="box 6 2 3 2 3" xfId="6954" xr:uid="{00000000-0005-0000-0000-000053100000}"/>
    <cellStyle name="box 6 2 3 2 4" xfId="6955" xr:uid="{00000000-0005-0000-0000-000054100000}"/>
    <cellStyle name="box 6 2 3 2 4 2" xfId="6956" xr:uid="{00000000-0005-0000-0000-000055100000}"/>
    <cellStyle name="box 6 2 3 3" xfId="6957" xr:uid="{00000000-0005-0000-0000-000056100000}"/>
    <cellStyle name="box 6 2 3 3 2" xfId="6958" xr:uid="{00000000-0005-0000-0000-000057100000}"/>
    <cellStyle name="box 6 2 3 3 2 2" xfId="6959" xr:uid="{00000000-0005-0000-0000-000058100000}"/>
    <cellStyle name="box 6 2 3 3 2 2 2" xfId="6960" xr:uid="{00000000-0005-0000-0000-000059100000}"/>
    <cellStyle name="box 6 2 3 3 3" xfId="6961" xr:uid="{00000000-0005-0000-0000-00005A100000}"/>
    <cellStyle name="box 6 2 3 3 3 2" xfId="6962" xr:uid="{00000000-0005-0000-0000-00005B100000}"/>
    <cellStyle name="box 6 2 3 4" xfId="6963" xr:uid="{00000000-0005-0000-0000-00005C100000}"/>
    <cellStyle name="box 6 2 3 4 2" xfId="6964" xr:uid="{00000000-0005-0000-0000-00005D100000}"/>
    <cellStyle name="box 6 2 3 4 2 2" xfId="6965" xr:uid="{00000000-0005-0000-0000-00005E100000}"/>
    <cellStyle name="box 6 2 3 5" xfId="6966" xr:uid="{00000000-0005-0000-0000-00005F100000}"/>
    <cellStyle name="box 6 2 3 5 2" xfId="6967" xr:uid="{00000000-0005-0000-0000-000060100000}"/>
    <cellStyle name="box 6 2 3 6" xfId="6968" xr:uid="{00000000-0005-0000-0000-000061100000}"/>
    <cellStyle name="box 6 2 4" xfId="6969" xr:uid="{00000000-0005-0000-0000-000062100000}"/>
    <cellStyle name="box 6 2 4 2" xfId="6970" xr:uid="{00000000-0005-0000-0000-000063100000}"/>
    <cellStyle name="box 6 2 4 2 2" xfId="6971" xr:uid="{00000000-0005-0000-0000-000064100000}"/>
    <cellStyle name="box 6 2 4 2 2 2" xfId="6972" xr:uid="{00000000-0005-0000-0000-000065100000}"/>
    <cellStyle name="box 6 2 4 3" xfId="6973" xr:uid="{00000000-0005-0000-0000-000066100000}"/>
    <cellStyle name="box 6 2 4 4" xfId="6974" xr:uid="{00000000-0005-0000-0000-000067100000}"/>
    <cellStyle name="box 6 2 4 4 2" xfId="6975" xr:uid="{00000000-0005-0000-0000-000068100000}"/>
    <cellStyle name="box 6 2 5" xfId="6976" xr:uid="{00000000-0005-0000-0000-000069100000}"/>
    <cellStyle name="box 6 2 5 2" xfId="6977" xr:uid="{00000000-0005-0000-0000-00006A100000}"/>
    <cellStyle name="box 6 2 5 2 2" xfId="6978" xr:uid="{00000000-0005-0000-0000-00006B100000}"/>
    <cellStyle name="box 6 2 5 2 2 2" xfId="6979" xr:uid="{00000000-0005-0000-0000-00006C100000}"/>
    <cellStyle name="box 6 2 5 3" xfId="6980" xr:uid="{00000000-0005-0000-0000-00006D100000}"/>
    <cellStyle name="box 6 2 5 3 2" xfId="6981" xr:uid="{00000000-0005-0000-0000-00006E100000}"/>
    <cellStyle name="box 6 2 6" xfId="6982" xr:uid="{00000000-0005-0000-0000-00006F100000}"/>
    <cellStyle name="box 6 2 6 2" xfId="6983" xr:uid="{00000000-0005-0000-0000-000070100000}"/>
    <cellStyle name="box 6 2 6 2 2" xfId="6984" xr:uid="{00000000-0005-0000-0000-000071100000}"/>
    <cellStyle name="box 6 2 7" xfId="6985" xr:uid="{00000000-0005-0000-0000-000072100000}"/>
    <cellStyle name="box 6 2 7 2" xfId="6986" xr:uid="{00000000-0005-0000-0000-000073100000}"/>
    <cellStyle name="box 6 3" xfId="6987" xr:uid="{00000000-0005-0000-0000-000074100000}"/>
    <cellStyle name="box 6 3 2" xfId="6988" xr:uid="{00000000-0005-0000-0000-000075100000}"/>
    <cellStyle name="box 7" xfId="6989" xr:uid="{00000000-0005-0000-0000-000076100000}"/>
    <cellStyle name="box 7 2" xfId="6990" xr:uid="{00000000-0005-0000-0000-000077100000}"/>
    <cellStyle name="box 7 2 2" xfId="6991" xr:uid="{00000000-0005-0000-0000-000078100000}"/>
    <cellStyle name="box 7 2 2 2" xfId="6992" xr:uid="{00000000-0005-0000-0000-000079100000}"/>
    <cellStyle name="box 7 2 2 2 2" xfId="6993" xr:uid="{00000000-0005-0000-0000-00007A100000}"/>
    <cellStyle name="box 7 2 2 2 2 2" xfId="6994" xr:uid="{00000000-0005-0000-0000-00007B100000}"/>
    <cellStyle name="box 7 2 2 2 2 2 2" xfId="6995" xr:uid="{00000000-0005-0000-0000-00007C100000}"/>
    <cellStyle name="box 7 2 2 2 3" xfId="6996" xr:uid="{00000000-0005-0000-0000-00007D100000}"/>
    <cellStyle name="box 7 2 2 2 4" xfId="6997" xr:uid="{00000000-0005-0000-0000-00007E100000}"/>
    <cellStyle name="box 7 2 2 2 4 2" xfId="6998" xr:uid="{00000000-0005-0000-0000-00007F100000}"/>
    <cellStyle name="box 7 2 2 3" xfId="6999" xr:uid="{00000000-0005-0000-0000-000080100000}"/>
    <cellStyle name="box 7 2 2 3 2" xfId="7000" xr:uid="{00000000-0005-0000-0000-000081100000}"/>
    <cellStyle name="box 7 2 2 3 2 2" xfId="7001" xr:uid="{00000000-0005-0000-0000-000082100000}"/>
    <cellStyle name="box 7 2 2 3 2 2 2" xfId="7002" xr:uid="{00000000-0005-0000-0000-000083100000}"/>
    <cellStyle name="box 7 2 2 3 3" xfId="7003" xr:uid="{00000000-0005-0000-0000-000084100000}"/>
    <cellStyle name="box 7 2 2 3 4" xfId="7004" xr:uid="{00000000-0005-0000-0000-000085100000}"/>
    <cellStyle name="box 7 2 2 3 4 2" xfId="7005" xr:uid="{00000000-0005-0000-0000-000086100000}"/>
    <cellStyle name="box 7 2 2 4" xfId="7006" xr:uid="{00000000-0005-0000-0000-000087100000}"/>
    <cellStyle name="box 7 2 2 4 2" xfId="7007" xr:uid="{00000000-0005-0000-0000-000088100000}"/>
    <cellStyle name="box 7 2 2 5" xfId="7008" xr:uid="{00000000-0005-0000-0000-000089100000}"/>
    <cellStyle name="box 7 2 3" xfId="7009" xr:uid="{00000000-0005-0000-0000-00008A100000}"/>
    <cellStyle name="box 7 2 3 2" xfId="7010" xr:uid="{00000000-0005-0000-0000-00008B100000}"/>
    <cellStyle name="box 7 2 3 2 2" xfId="7011" xr:uid="{00000000-0005-0000-0000-00008C100000}"/>
    <cellStyle name="box 7 2 3 2 2 2" xfId="7012" xr:uid="{00000000-0005-0000-0000-00008D100000}"/>
    <cellStyle name="box 7 2 3 2 2 2 2" xfId="7013" xr:uid="{00000000-0005-0000-0000-00008E100000}"/>
    <cellStyle name="box 7 2 3 2 3" xfId="7014" xr:uid="{00000000-0005-0000-0000-00008F100000}"/>
    <cellStyle name="box 7 2 3 2 4" xfId="7015" xr:uid="{00000000-0005-0000-0000-000090100000}"/>
    <cellStyle name="box 7 2 3 2 4 2" xfId="7016" xr:uid="{00000000-0005-0000-0000-000091100000}"/>
    <cellStyle name="box 7 2 3 3" xfId="7017" xr:uid="{00000000-0005-0000-0000-000092100000}"/>
    <cellStyle name="box 7 2 3 3 2" xfId="7018" xr:uid="{00000000-0005-0000-0000-000093100000}"/>
    <cellStyle name="box 7 2 3 3 2 2" xfId="7019" xr:uid="{00000000-0005-0000-0000-000094100000}"/>
    <cellStyle name="box 7 2 3 3 2 2 2" xfId="7020" xr:uid="{00000000-0005-0000-0000-000095100000}"/>
    <cellStyle name="box 7 2 3 3 3" xfId="7021" xr:uid="{00000000-0005-0000-0000-000096100000}"/>
    <cellStyle name="box 7 2 3 3 3 2" xfId="7022" xr:uid="{00000000-0005-0000-0000-000097100000}"/>
    <cellStyle name="box 7 2 3 4" xfId="7023" xr:uid="{00000000-0005-0000-0000-000098100000}"/>
    <cellStyle name="box 7 2 3 4 2" xfId="7024" xr:uid="{00000000-0005-0000-0000-000099100000}"/>
    <cellStyle name="box 7 2 3 4 2 2" xfId="7025" xr:uid="{00000000-0005-0000-0000-00009A100000}"/>
    <cellStyle name="box 7 2 3 5" xfId="7026" xr:uid="{00000000-0005-0000-0000-00009B100000}"/>
    <cellStyle name="box 7 2 3 5 2" xfId="7027" xr:uid="{00000000-0005-0000-0000-00009C100000}"/>
    <cellStyle name="box 7 2 3 6" xfId="7028" xr:uid="{00000000-0005-0000-0000-00009D100000}"/>
    <cellStyle name="box 7 2 4" xfId="7029" xr:uid="{00000000-0005-0000-0000-00009E100000}"/>
    <cellStyle name="box 7 2 4 2" xfId="7030" xr:uid="{00000000-0005-0000-0000-00009F100000}"/>
    <cellStyle name="box 7 2 4 2 2" xfId="7031" xr:uid="{00000000-0005-0000-0000-0000A0100000}"/>
    <cellStyle name="box 7 2 4 2 2 2" xfId="7032" xr:uid="{00000000-0005-0000-0000-0000A1100000}"/>
    <cellStyle name="box 7 2 4 3" xfId="7033" xr:uid="{00000000-0005-0000-0000-0000A2100000}"/>
    <cellStyle name="box 7 2 4 4" xfId="7034" xr:uid="{00000000-0005-0000-0000-0000A3100000}"/>
    <cellStyle name="box 7 2 4 4 2" xfId="7035" xr:uid="{00000000-0005-0000-0000-0000A4100000}"/>
    <cellStyle name="box 7 2 5" xfId="7036" xr:uid="{00000000-0005-0000-0000-0000A5100000}"/>
    <cellStyle name="box 7 2 5 2" xfId="7037" xr:uid="{00000000-0005-0000-0000-0000A6100000}"/>
    <cellStyle name="box 7 2 5 2 2" xfId="7038" xr:uid="{00000000-0005-0000-0000-0000A7100000}"/>
    <cellStyle name="box 7 2 5 2 2 2" xfId="7039" xr:uid="{00000000-0005-0000-0000-0000A8100000}"/>
    <cellStyle name="box 7 2 5 3" xfId="7040" xr:uid="{00000000-0005-0000-0000-0000A9100000}"/>
    <cellStyle name="box 7 2 5 3 2" xfId="7041" xr:uid="{00000000-0005-0000-0000-0000AA100000}"/>
    <cellStyle name="box 7 2 6" xfId="7042" xr:uid="{00000000-0005-0000-0000-0000AB100000}"/>
    <cellStyle name="box 7 2 6 2" xfId="7043" xr:uid="{00000000-0005-0000-0000-0000AC100000}"/>
    <cellStyle name="box 7 2 6 2 2" xfId="7044" xr:uid="{00000000-0005-0000-0000-0000AD100000}"/>
    <cellStyle name="box 7 2 7" xfId="7045" xr:uid="{00000000-0005-0000-0000-0000AE100000}"/>
    <cellStyle name="box 7 2 7 2" xfId="7046" xr:uid="{00000000-0005-0000-0000-0000AF100000}"/>
    <cellStyle name="box 7 3" xfId="7047" xr:uid="{00000000-0005-0000-0000-0000B0100000}"/>
    <cellStyle name="box 7 3 2" xfId="7048" xr:uid="{00000000-0005-0000-0000-0000B1100000}"/>
    <cellStyle name="box 8" xfId="7049" xr:uid="{00000000-0005-0000-0000-0000B2100000}"/>
    <cellStyle name="box 8 2" xfId="7050" xr:uid="{00000000-0005-0000-0000-0000B3100000}"/>
    <cellStyle name="box 8 2 2" xfId="7051" xr:uid="{00000000-0005-0000-0000-0000B4100000}"/>
    <cellStyle name="box 8 2 2 2" xfId="7052" xr:uid="{00000000-0005-0000-0000-0000B5100000}"/>
    <cellStyle name="box 8 2 2 2 2" xfId="7053" xr:uid="{00000000-0005-0000-0000-0000B6100000}"/>
    <cellStyle name="box 8 2 2 2 2 2" xfId="7054" xr:uid="{00000000-0005-0000-0000-0000B7100000}"/>
    <cellStyle name="box 8 2 2 2 2 2 2" xfId="7055" xr:uid="{00000000-0005-0000-0000-0000B8100000}"/>
    <cellStyle name="box 8 2 2 2 3" xfId="7056" xr:uid="{00000000-0005-0000-0000-0000B9100000}"/>
    <cellStyle name="box 8 2 2 2 4" xfId="7057" xr:uid="{00000000-0005-0000-0000-0000BA100000}"/>
    <cellStyle name="box 8 2 2 2 4 2" xfId="7058" xr:uid="{00000000-0005-0000-0000-0000BB100000}"/>
    <cellStyle name="box 8 2 2 3" xfId="7059" xr:uid="{00000000-0005-0000-0000-0000BC100000}"/>
    <cellStyle name="box 8 2 2 3 2" xfId="7060" xr:uid="{00000000-0005-0000-0000-0000BD100000}"/>
    <cellStyle name="box 8 2 2 3 2 2" xfId="7061" xr:uid="{00000000-0005-0000-0000-0000BE100000}"/>
    <cellStyle name="box 8 2 2 3 2 2 2" xfId="7062" xr:uid="{00000000-0005-0000-0000-0000BF100000}"/>
    <cellStyle name="box 8 2 2 3 3" xfId="7063" xr:uid="{00000000-0005-0000-0000-0000C0100000}"/>
    <cellStyle name="box 8 2 2 3 4" xfId="7064" xr:uid="{00000000-0005-0000-0000-0000C1100000}"/>
    <cellStyle name="box 8 2 2 3 4 2" xfId="7065" xr:uid="{00000000-0005-0000-0000-0000C2100000}"/>
    <cellStyle name="box 8 2 2 4" xfId="7066" xr:uid="{00000000-0005-0000-0000-0000C3100000}"/>
    <cellStyle name="box 8 2 2 4 2" xfId="7067" xr:uid="{00000000-0005-0000-0000-0000C4100000}"/>
    <cellStyle name="box 8 2 2 5" xfId="7068" xr:uid="{00000000-0005-0000-0000-0000C5100000}"/>
    <cellStyle name="box 8 2 3" xfId="7069" xr:uid="{00000000-0005-0000-0000-0000C6100000}"/>
    <cellStyle name="box 8 2 3 2" xfId="7070" xr:uid="{00000000-0005-0000-0000-0000C7100000}"/>
    <cellStyle name="box 8 2 3 2 2" xfId="7071" xr:uid="{00000000-0005-0000-0000-0000C8100000}"/>
    <cellStyle name="box 8 2 3 2 2 2" xfId="7072" xr:uid="{00000000-0005-0000-0000-0000C9100000}"/>
    <cellStyle name="box 8 2 3 2 2 2 2" xfId="7073" xr:uid="{00000000-0005-0000-0000-0000CA100000}"/>
    <cellStyle name="box 8 2 3 2 3" xfId="7074" xr:uid="{00000000-0005-0000-0000-0000CB100000}"/>
    <cellStyle name="box 8 2 3 2 4" xfId="7075" xr:uid="{00000000-0005-0000-0000-0000CC100000}"/>
    <cellStyle name="box 8 2 3 2 4 2" xfId="7076" xr:uid="{00000000-0005-0000-0000-0000CD100000}"/>
    <cellStyle name="box 8 2 3 3" xfId="7077" xr:uid="{00000000-0005-0000-0000-0000CE100000}"/>
    <cellStyle name="box 8 2 3 3 2" xfId="7078" xr:uid="{00000000-0005-0000-0000-0000CF100000}"/>
    <cellStyle name="box 8 2 3 3 2 2" xfId="7079" xr:uid="{00000000-0005-0000-0000-0000D0100000}"/>
    <cellStyle name="box 8 2 3 3 2 2 2" xfId="7080" xr:uid="{00000000-0005-0000-0000-0000D1100000}"/>
    <cellStyle name="box 8 2 3 3 3" xfId="7081" xr:uid="{00000000-0005-0000-0000-0000D2100000}"/>
    <cellStyle name="box 8 2 3 3 3 2" xfId="7082" xr:uid="{00000000-0005-0000-0000-0000D3100000}"/>
    <cellStyle name="box 8 2 3 4" xfId="7083" xr:uid="{00000000-0005-0000-0000-0000D4100000}"/>
    <cellStyle name="box 8 2 3 4 2" xfId="7084" xr:uid="{00000000-0005-0000-0000-0000D5100000}"/>
    <cellStyle name="box 8 2 3 4 2 2" xfId="7085" xr:uid="{00000000-0005-0000-0000-0000D6100000}"/>
    <cellStyle name="box 8 2 3 5" xfId="7086" xr:uid="{00000000-0005-0000-0000-0000D7100000}"/>
    <cellStyle name="box 8 2 3 5 2" xfId="7087" xr:uid="{00000000-0005-0000-0000-0000D8100000}"/>
    <cellStyle name="box 8 2 3 6" xfId="7088" xr:uid="{00000000-0005-0000-0000-0000D9100000}"/>
    <cellStyle name="box 8 2 4" xfId="7089" xr:uid="{00000000-0005-0000-0000-0000DA100000}"/>
    <cellStyle name="box 8 2 4 2" xfId="7090" xr:uid="{00000000-0005-0000-0000-0000DB100000}"/>
    <cellStyle name="box 8 2 4 2 2" xfId="7091" xr:uid="{00000000-0005-0000-0000-0000DC100000}"/>
    <cellStyle name="box 8 2 4 2 2 2" xfId="7092" xr:uid="{00000000-0005-0000-0000-0000DD100000}"/>
    <cellStyle name="box 8 2 4 3" xfId="7093" xr:uid="{00000000-0005-0000-0000-0000DE100000}"/>
    <cellStyle name="box 8 2 4 4" xfId="7094" xr:uid="{00000000-0005-0000-0000-0000DF100000}"/>
    <cellStyle name="box 8 2 4 4 2" xfId="7095" xr:uid="{00000000-0005-0000-0000-0000E0100000}"/>
    <cellStyle name="box 8 2 5" xfId="7096" xr:uid="{00000000-0005-0000-0000-0000E1100000}"/>
    <cellStyle name="box 8 2 5 2" xfId="7097" xr:uid="{00000000-0005-0000-0000-0000E2100000}"/>
    <cellStyle name="box 8 2 5 2 2" xfId="7098" xr:uid="{00000000-0005-0000-0000-0000E3100000}"/>
    <cellStyle name="box 8 2 5 2 2 2" xfId="7099" xr:uid="{00000000-0005-0000-0000-0000E4100000}"/>
    <cellStyle name="box 8 2 5 3" xfId="7100" xr:uid="{00000000-0005-0000-0000-0000E5100000}"/>
    <cellStyle name="box 8 2 5 3 2" xfId="7101" xr:uid="{00000000-0005-0000-0000-0000E6100000}"/>
    <cellStyle name="box 8 2 6" xfId="7102" xr:uid="{00000000-0005-0000-0000-0000E7100000}"/>
    <cellStyle name="box 8 2 6 2" xfId="7103" xr:uid="{00000000-0005-0000-0000-0000E8100000}"/>
    <cellStyle name="box 8 2 6 2 2" xfId="7104" xr:uid="{00000000-0005-0000-0000-0000E9100000}"/>
    <cellStyle name="box 8 2 7" xfId="7105" xr:uid="{00000000-0005-0000-0000-0000EA100000}"/>
    <cellStyle name="box 8 2 7 2" xfId="7106" xr:uid="{00000000-0005-0000-0000-0000EB100000}"/>
    <cellStyle name="box 8 3" xfId="7107" xr:uid="{00000000-0005-0000-0000-0000EC100000}"/>
    <cellStyle name="box 8 3 2" xfId="7108" xr:uid="{00000000-0005-0000-0000-0000ED100000}"/>
    <cellStyle name="box 9" xfId="7109" xr:uid="{00000000-0005-0000-0000-0000EE100000}"/>
    <cellStyle name="box 9 2" xfId="7110" xr:uid="{00000000-0005-0000-0000-0000EF100000}"/>
    <cellStyle name="box 9 2 2" xfId="7111" xr:uid="{00000000-0005-0000-0000-0000F0100000}"/>
    <cellStyle name="box 9 2 2 2" xfId="7112" xr:uid="{00000000-0005-0000-0000-0000F1100000}"/>
    <cellStyle name="box 9 2 2 2 2" xfId="7113" xr:uid="{00000000-0005-0000-0000-0000F2100000}"/>
    <cellStyle name="box 9 2 2 2 2 2" xfId="7114" xr:uid="{00000000-0005-0000-0000-0000F3100000}"/>
    <cellStyle name="box 9 2 2 3" xfId="7115" xr:uid="{00000000-0005-0000-0000-0000F4100000}"/>
    <cellStyle name="box 9 2 2 4" xfId="7116" xr:uid="{00000000-0005-0000-0000-0000F5100000}"/>
    <cellStyle name="box 9 2 2 4 2" xfId="7117" xr:uid="{00000000-0005-0000-0000-0000F6100000}"/>
    <cellStyle name="box 9 2 3" xfId="7118" xr:uid="{00000000-0005-0000-0000-0000F7100000}"/>
    <cellStyle name="box 9 2 3 2" xfId="7119" xr:uid="{00000000-0005-0000-0000-0000F8100000}"/>
    <cellStyle name="box 9 2 3 2 2" xfId="7120" xr:uid="{00000000-0005-0000-0000-0000F9100000}"/>
    <cellStyle name="box 9 2 3 2 2 2" xfId="7121" xr:uid="{00000000-0005-0000-0000-0000FA100000}"/>
    <cellStyle name="box 9 2 3 3" xfId="7122" xr:uid="{00000000-0005-0000-0000-0000FB100000}"/>
    <cellStyle name="box 9 2 3 4" xfId="7123" xr:uid="{00000000-0005-0000-0000-0000FC100000}"/>
    <cellStyle name="box 9 2 3 4 2" xfId="7124" xr:uid="{00000000-0005-0000-0000-0000FD100000}"/>
    <cellStyle name="box 9 2 4" xfId="7125" xr:uid="{00000000-0005-0000-0000-0000FE100000}"/>
    <cellStyle name="box 9 2 4 2" xfId="7126" xr:uid="{00000000-0005-0000-0000-0000FF100000}"/>
    <cellStyle name="box 9 2 5" xfId="7127" xr:uid="{00000000-0005-0000-0000-000000110000}"/>
    <cellStyle name="box 9 3" xfId="7128" xr:uid="{00000000-0005-0000-0000-000001110000}"/>
    <cellStyle name="box 9 3 2" xfId="7129" xr:uid="{00000000-0005-0000-0000-000002110000}"/>
    <cellStyle name="box 9 3 2 2" xfId="7130" xr:uid="{00000000-0005-0000-0000-000003110000}"/>
    <cellStyle name="box 9 3 2 2 2" xfId="7131" xr:uid="{00000000-0005-0000-0000-000004110000}"/>
    <cellStyle name="box 9 3 2 2 2 2" xfId="7132" xr:uid="{00000000-0005-0000-0000-000005110000}"/>
    <cellStyle name="box 9 3 2 3" xfId="7133" xr:uid="{00000000-0005-0000-0000-000006110000}"/>
    <cellStyle name="box 9 3 2 4" xfId="7134" xr:uid="{00000000-0005-0000-0000-000007110000}"/>
    <cellStyle name="box 9 3 2 4 2" xfId="7135" xr:uid="{00000000-0005-0000-0000-000008110000}"/>
    <cellStyle name="box 9 3 3" xfId="7136" xr:uid="{00000000-0005-0000-0000-000009110000}"/>
    <cellStyle name="box 9 3 3 2" xfId="7137" xr:uid="{00000000-0005-0000-0000-00000A110000}"/>
    <cellStyle name="box 9 3 3 2 2" xfId="7138" xr:uid="{00000000-0005-0000-0000-00000B110000}"/>
    <cellStyle name="box 9 3 3 2 2 2" xfId="7139" xr:uid="{00000000-0005-0000-0000-00000C110000}"/>
    <cellStyle name="box 9 3 3 3" xfId="7140" xr:uid="{00000000-0005-0000-0000-00000D110000}"/>
    <cellStyle name="box 9 3 3 3 2" xfId="7141" xr:uid="{00000000-0005-0000-0000-00000E110000}"/>
    <cellStyle name="box 9 3 4" xfId="7142" xr:uid="{00000000-0005-0000-0000-00000F110000}"/>
    <cellStyle name="box 9 3 4 2" xfId="7143" xr:uid="{00000000-0005-0000-0000-000010110000}"/>
    <cellStyle name="box 9 3 4 2 2" xfId="7144" xr:uid="{00000000-0005-0000-0000-000011110000}"/>
    <cellStyle name="box 9 3 5" xfId="7145" xr:uid="{00000000-0005-0000-0000-000012110000}"/>
    <cellStyle name="box 9 3 5 2" xfId="7146" xr:uid="{00000000-0005-0000-0000-000013110000}"/>
    <cellStyle name="box 9 3 6" xfId="7147" xr:uid="{00000000-0005-0000-0000-000014110000}"/>
    <cellStyle name="box 9 4" xfId="7148" xr:uid="{00000000-0005-0000-0000-000015110000}"/>
    <cellStyle name="box 9 4 2" xfId="7149" xr:uid="{00000000-0005-0000-0000-000016110000}"/>
    <cellStyle name="box 9 4 2 2" xfId="7150" xr:uid="{00000000-0005-0000-0000-000017110000}"/>
    <cellStyle name="box 9 4 2 2 2" xfId="7151" xr:uid="{00000000-0005-0000-0000-000018110000}"/>
    <cellStyle name="box 9 4 3" xfId="7152" xr:uid="{00000000-0005-0000-0000-000019110000}"/>
    <cellStyle name="box 9 4 4" xfId="7153" xr:uid="{00000000-0005-0000-0000-00001A110000}"/>
    <cellStyle name="box 9 4 4 2" xfId="7154" xr:uid="{00000000-0005-0000-0000-00001B110000}"/>
    <cellStyle name="box 9 5" xfId="7155" xr:uid="{00000000-0005-0000-0000-00001C110000}"/>
    <cellStyle name="box 9 5 2" xfId="7156" xr:uid="{00000000-0005-0000-0000-00001D110000}"/>
    <cellStyle name="box 9 5 2 2" xfId="7157" xr:uid="{00000000-0005-0000-0000-00001E110000}"/>
    <cellStyle name="box 9 5 2 2 2" xfId="7158" xr:uid="{00000000-0005-0000-0000-00001F110000}"/>
    <cellStyle name="box 9 5 3" xfId="7159" xr:uid="{00000000-0005-0000-0000-000020110000}"/>
    <cellStyle name="box 9 5 3 2" xfId="7160" xr:uid="{00000000-0005-0000-0000-000021110000}"/>
    <cellStyle name="box 9 6" xfId="7161" xr:uid="{00000000-0005-0000-0000-000022110000}"/>
    <cellStyle name="box 9 6 2" xfId="7162" xr:uid="{00000000-0005-0000-0000-000023110000}"/>
    <cellStyle name="box 9 6 2 2" xfId="7163" xr:uid="{00000000-0005-0000-0000-000024110000}"/>
    <cellStyle name="box 9 7" xfId="7164" xr:uid="{00000000-0005-0000-0000-000025110000}"/>
    <cellStyle name="box 9 7 2" xfId="7165" xr:uid="{00000000-0005-0000-0000-000026110000}"/>
    <cellStyle name="Brand Align Left Text" xfId="27" xr:uid="{00000000-0005-0000-0000-000027110000}"/>
    <cellStyle name="Brand Default" xfId="28" xr:uid="{00000000-0005-0000-0000-000028110000}"/>
    <cellStyle name="Brand Percent" xfId="29" xr:uid="{00000000-0005-0000-0000-000029110000}"/>
    <cellStyle name="Brand Source" xfId="30" xr:uid="{00000000-0005-0000-0000-00002A110000}"/>
    <cellStyle name="Brand Subtitle with Underline" xfId="31" xr:uid="{00000000-0005-0000-0000-00002B110000}"/>
    <cellStyle name="Brand Subtitle without Underline" xfId="32" xr:uid="{00000000-0005-0000-0000-00002C110000}"/>
    <cellStyle name="Brand Title" xfId="33" xr:uid="{00000000-0005-0000-0000-00002D110000}"/>
    <cellStyle name="Calculation 10" xfId="7166" xr:uid="{00000000-0005-0000-0000-00002E110000}"/>
    <cellStyle name="Calculation 10 2" xfId="7167" xr:uid="{00000000-0005-0000-0000-00002F110000}"/>
    <cellStyle name="Calculation 10 2 2" xfId="7168" xr:uid="{00000000-0005-0000-0000-000030110000}"/>
    <cellStyle name="Calculation 10 2 2 2" xfId="7169" xr:uid="{00000000-0005-0000-0000-000031110000}"/>
    <cellStyle name="Calculation 10 2 2 2 2" xfId="7170" xr:uid="{00000000-0005-0000-0000-000032110000}"/>
    <cellStyle name="Calculation 10 2 2 3" xfId="7171" xr:uid="{00000000-0005-0000-0000-000033110000}"/>
    <cellStyle name="Calculation 10 2 2 3 2" xfId="7172" xr:uid="{00000000-0005-0000-0000-000034110000}"/>
    <cellStyle name="Calculation 10 2 2 4" xfId="7173" xr:uid="{00000000-0005-0000-0000-000035110000}"/>
    <cellStyle name="Calculation 10 2 2 4 2" xfId="7174" xr:uid="{00000000-0005-0000-0000-000036110000}"/>
    <cellStyle name="Calculation 10 2 2 5" xfId="7175" xr:uid="{00000000-0005-0000-0000-000037110000}"/>
    <cellStyle name="Calculation 10 2 2 5 2" xfId="7176" xr:uid="{00000000-0005-0000-0000-000038110000}"/>
    <cellStyle name="Calculation 10 2 2 6" xfId="7177" xr:uid="{00000000-0005-0000-0000-000039110000}"/>
    <cellStyle name="Calculation 10 2 2 6 2" xfId="7178" xr:uid="{00000000-0005-0000-0000-00003A110000}"/>
    <cellStyle name="Calculation 10 2 2 7" xfId="7179" xr:uid="{00000000-0005-0000-0000-00003B110000}"/>
    <cellStyle name="Calculation 10 2 3" xfId="7180" xr:uid="{00000000-0005-0000-0000-00003C110000}"/>
    <cellStyle name="Calculation 10 2 3 2" xfId="7181" xr:uid="{00000000-0005-0000-0000-00003D110000}"/>
    <cellStyle name="Calculation 10 2 4" xfId="7182" xr:uid="{00000000-0005-0000-0000-00003E110000}"/>
    <cellStyle name="Calculation 10 2 4 2" xfId="7183" xr:uid="{00000000-0005-0000-0000-00003F110000}"/>
    <cellStyle name="Calculation 10 2 5" xfId="7184" xr:uid="{00000000-0005-0000-0000-000040110000}"/>
    <cellStyle name="Calculation 10 2 5 2" xfId="7185" xr:uid="{00000000-0005-0000-0000-000041110000}"/>
    <cellStyle name="Calculation 10 2 6" xfId="7186" xr:uid="{00000000-0005-0000-0000-000042110000}"/>
    <cellStyle name="Calculation 10 2 6 2" xfId="7187" xr:uid="{00000000-0005-0000-0000-000043110000}"/>
    <cellStyle name="Calculation 10 2 7" xfId="7188" xr:uid="{00000000-0005-0000-0000-000044110000}"/>
    <cellStyle name="Calculation 10 2 7 2" xfId="7189" xr:uid="{00000000-0005-0000-0000-000045110000}"/>
    <cellStyle name="Calculation 10 2 8" xfId="7190" xr:uid="{00000000-0005-0000-0000-000046110000}"/>
    <cellStyle name="Calculation 10 3" xfId="7191" xr:uid="{00000000-0005-0000-0000-000047110000}"/>
    <cellStyle name="Calculation 10 3 2" xfId="7192" xr:uid="{00000000-0005-0000-0000-000048110000}"/>
    <cellStyle name="Calculation 10 3 2 2" xfId="7193" xr:uid="{00000000-0005-0000-0000-000049110000}"/>
    <cellStyle name="Calculation 10 3 3" xfId="7194" xr:uid="{00000000-0005-0000-0000-00004A110000}"/>
    <cellStyle name="Calculation 10 3 3 2" xfId="7195" xr:uid="{00000000-0005-0000-0000-00004B110000}"/>
    <cellStyle name="Calculation 10 3 4" xfId="7196" xr:uid="{00000000-0005-0000-0000-00004C110000}"/>
    <cellStyle name="Calculation 10 3 4 2" xfId="7197" xr:uid="{00000000-0005-0000-0000-00004D110000}"/>
    <cellStyle name="Calculation 10 3 5" xfId="7198" xr:uid="{00000000-0005-0000-0000-00004E110000}"/>
    <cellStyle name="Calculation 10 3 5 2" xfId="7199" xr:uid="{00000000-0005-0000-0000-00004F110000}"/>
    <cellStyle name="Calculation 10 3 6" xfId="7200" xr:uid="{00000000-0005-0000-0000-000050110000}"/>
    <cellStyle name="Calculation 10 3 6 2" xfId="7201" xr:uid="{00000000-0005-0000-0000-000051110000}"/>
    <cellStyle name="Calculation 10 3 7" xfId="7202" xr:uid="{00000000-0005-0000-0000-000052110000}"/>
    <cellStyle name="Calculation 10 4" xfId="7203" xr:uid="{00000000-0005-0000-0000-000053110000}"/>
    <cellStyle name="Calculation 10 4 2" xfId="7204" xr:uid="{00000000-0005-0000-0000-000054110000}"/>
    <cellStyle name="Calculation 10 5" xfId="7205" xr:uid="{00000000-0005-0000-0000-000055110000}"/>
    <cellStyle name="Calculation 10 5 2" xfId="7206" xr:uid="{00000000-0005-0000-0000-000056110000}"/>
    <cellStyle name="Calculation 10 6" xfId="7207" xr:uid="{00000000-0005-0000-0000-000057110000}"/>
    <cellStyle name="Calculation 10 6 2" xfId="7208" xr:uid="{00000000-0005-0000-0000-000058110000}"/>
    <cellStyle name="Calculation 10 7" xfId="7209" xr:uid="{00000000-0005-0000-0000-000059110000}"/>
    <cellStyle name="Calculation 10 7 2" xfId="7210" xr:uid="{00000000-0005-0000-0000-00005A110000}"/>
    <cellStyle name="Calculation 10 8" xfId="7211" xr:uid="{00000000-0005-0000-0000-00005B110000}"/>
    <cellStyle name="Calculation 10 8 2" xfId="7212" xr:uid="{00000000-0005-0000-0000-00005C110000}"/>
    <cellStyle name="Calculation 10 9" xfId="7213" xr:uid="{00000000-0005-0000-0000-00005D110000}"/>
    <cellStyle name="Calculation 11" xfId="7214" xr:uid="{00000000-0005-0000-0000-00005E110000}"/>
    <cellStyle name="Calculation 11 2" xfId="7215" xr:uid="{00000000-0005-0000-0000-00005F110000}"/>
    <cellStyle name="Calculation 11 2 2" xfId="7216" xr:uid="{00000000-0005-0000-0000-000060110000}"/>
    <cellStyle name="Calculation 11 2 2 2" xfId="7217" xr:uid="{00000000-0005-0000-0000-000061110000}"/>
    <cellStyle name="Calculation 11 2 2 2 2" xfId="7218" xr:uid="{00000000-0005-0000-0000-000062110000}"/>
    <cellStyle name="Calculation 11 2 2 3" xfId="7219" xr:uid="{00000000-0005-0000-0000-000063110000}"/>
    <cellStyle name="Calculation 11 2 2 3 2" xfId="7220" xr:uid="{00000000-0005-0000-0000-000064110000}"/>
    <cellStyle name="Calculation 11 2 2 4" xfId="7221" xr:uid="{00000000-0005-0000-0000-000065110000}"/>
    <cellStyle name="Calculation 11 2 2 4 2" xfId="7222" xr:uid="{00000000-0005-0000-0000-000066110000}"/>
    <cellStyle name="Calculation 11 2 2 5" xfId="7223" xr:uid="{00000000-0005-0000-0000-000067110000}"/>
    <cellStyle name="Calculation 11 2 2 5 2" xfId="7224" xr:uid="{00000000-0005-0000-0000-000068110000}"/>
    <cellStyle name="Calculation 11 2 2 6" xfId="7225" xr:uid="{00000000-0005-0000-0000-000069110000}"/>
    <cellStyle name="Calculation 11 2 2 6 2" xfId="7226" xr:uid="{00000000-0005-0000-0000-00006A110000}"/>
    <cellStyle name="Calculation 11 2 2 7" xfId="7227" xr:uid="{00000000-0005-0000-0000-00006B110000}"/>
    <cellStyle name="Calculation 11 2 3" xfId="7228" xr:uid="{00000000-0005-0000-0000-00006C110000}"/>
    <cellStyle name="Calculation 11 2 3 2" xfId="7229" xr:uid="{00000000-0005-0000-0000-00006D110000}"/>
    <cellStyle name="Calculation 11 2 4" xfId="7230" xr:uid="{00000000-0005-0000-0000-00006E110000}"/>
    <cellStyle name="Calculation 11 2 4 2" xfId="7231" xr:uid="{00000000-0005-0000-0000-00006F110000}"/>
    <cellStyle name="Calculation 11 2 5" xfId="7232" xr:uid="{00000000-0005-0000-0000-000070110000}"/>
    <cellStyle name="Calculation 11 2 5 2" xfId="7233" xr:uid="{00000000-0005-0000-0000-000071110000}"/>
    <cellStyle name="Calculation 11 2 6" xfId="7234" xr:uid="{00000000-0005-0000-0000-000072110000}"/>
    <cellStyle name="Calculation 11 2 6 2" xfId="7235" xr:uid="{00000000-0005-0000-0000-000073110000}"/>
    <cellStyle name="Calculation 11 2 7" xfId="7236" xr:uid="{00000000-0005-0000-0000-000074110000}"/>
    <cellStyle name="Calculation 11 2 7 2" xfId="7237" xr:uid="{00000000-0005-0000-0000-000075110000}"/>
    <cellStyle name="Calculation 11 2 8" xfId="7238" xr:uid="{00000000-0005-0000-0000-000076110000}"/>
    <cellStyle name="Calculation 11 3" xfId="7239" xr:uid="{00000000-0005-0000-0000-000077110000}"/>
    <cellStyle name="Calculation 11 3 2" xfId="7240" xr:uid="{00000000-0005-0000-0000-000078110000}"/>
    <cellStyle name="Calculation 11 3 2 2" xfId="7241" xr:uid="{00000000-0005-0000-0000-000079110000}"/>
    <cellStyle name="Calculation 11 3 3" xfId="7242" xr:uid="{00000000-0005-0000-0000-00007A110000}"/>
    <cellStyle name="Calculation 11 3 3 2" xfId="7243" xr:uid="{00000000-0005-0000-0000-00007B110000}"/>
    <cellStyle name="Calculation 11 3 4" xfId="7244" xr:uid="{00000000-0005-0000-0000-00007C110000}"/>
    <cellStyle name="Calculation 11 3 4 2" xfId="7245" xr:uid="{00000000-0005-0000-0000-00007D110000}"/>
    <cellStyle name="Calculation 11 3 5" xfId="7246" xr:uid="{00000000-0005-0000-0000-00007E110000}"/>
    <cellStyle name="Calculation 11 3 5 2" xfId="7247" xr:uid="{00000000-0005-0000-0000-00007F110000}"/>
    <cellStyle name="Calculation 11 3 6" xfId="7248" xr:uid="{00000000-0005-0000-0000-000080110000}"/>
    <cellStyle name="Calculation 11 3 6 2" xfId="7249" xr:uid="{00000000-0005-0000-0000-000081110000}"/>
    <cellStyle name="Calculation 11 3 7" xfId="7250" xr:uid="{00000000-0005-0000-0000-000082110000}"/>
    <cellStyle name="Calculation 11 4" xfId="7251" xr:uid="{00000000-0005-0000-0000-000083110000}"/>
    <cellStyle name="Calculation 11 4 2" xfId="7252" xr:uid="{00000000-0005-0000-0000-000084110000}"/>
    <cellStyle name="Calculation 11 5" xfId="7253" xr:uid="{00000000-0005-0000-0000-000085110000}"/>
    <cellStyle name="Calculation 11 5 2" xfId="7254" xr:uid="{00000000-0005-0000-0000-000086110000}"/>
    <cellStyle name="Calculation 11 6" xfId="7255" xr:uid="{00000000-0005-0000-0000-000087110000}"/>
    <cellStyle name="Calculation 11 6 2" xfId="7256" xr:uid="{00000000-0005-0000-0000-000088110000}"/>
    <cellStyle name="Calculation 11 7" xfId="7257" xr:uid="{00000000-0005-0000-0000-000089110000}"/>
    <cellStyle name="Calculation 11 7 2" xfId="7258" xr:uid="{00000000-0005-0000-0000-00008A110000}"/>
    <cellStyle name="Calculation 11 8" xfId="7259" xr:uid="{00000000-0005-0000-0000-00008B110000}"/>
    <cellStyle name="Calculation 11 8 2" xfId="7260" xr:uid="{00000000-0005-0000-0000-00008C110000}"/>
    <cellStyle name="Calculation 11 9" xfId="7261" xr:uid="{00000000-0005-0000-0000-00008D110000}"/>
    <cellStyle name="Calculation 2" xfId="103" xr:uid="{00000000-0005-0000-0000-00008E110000}"/>
    <cellStyle name="Calculation 2 10" xfId="7262" xr:uid="{00000000-0005-0000-0000-00008F110000}"/>
    <cellStyle name="Calculation 2 10 2" xfId="7263" xr:uid="{00000000-0005-0000-0000-000090110000}"/>
    <cellStyle name="Calculation 2 11" xfId="7264" xr:uid="{00000000-0005-0000-0000-000091110000}"/>
    <cellStyle name="Calculation 2 12" xfId="7265" xr:uid="{00000000-0005-0000-0000-000092110000}"/>
    <cellStyle name="Calculation 2 2" xfId="7266" xr:uid="{00000000-0005-0000-0000-000093110000}"/>
    <cellStyle name="Calculation 2 2 10" xfId="7267" xr:uid="{00000000-0005-0000-0000-000094110000}"/>
    <cellStyle name="Calculation 2 2 2" xfId="7268" xr:uid="{00000000-0005-0000-0000-000095110000}"/>
    <cellStyle name="Calculation 2 2 2 2" xfId="7269" xr:uid="{00000000-0005-0000-0000-000096110000}"/>
    <cellStyle name="Calculation 2 2 2 2 2" xfId="7270" xr:uid="{00000000-0005-0000-0000-000097110000}"/>
    <cellStyle name="Calculation 2 2 2 2 2 2" xfId="7271" xr:uid="{00000000-0005-0000-0000-000098110000}"/>
    <cellStyle name="Calculation 2 2 2 2 3" xfId="7272" xr:uid="{00000000-0005-0000-0000-000099110000}"/>
    <cellStyle name="Calculation 2 2 2 2 3 2" xfId="7273" xr:uid="{00000000-0005-0000-0000-00009A110000}"/>
    <cellStyle name="Calculation 2 2 2 2 4" xfId="7274" xr:uid="{00000000-0005-0000-0000-00009B110000}"/>
    <cellStyle name="Calculation 2 2 2 2 4 2" xfId="7275" xr:uid="{00000000-0005-0000-0000-00009C110000}"/>
    <cellStyle name="Calculation 2 2 2 2 5" xfId="7276" xr:uid="{00000000-0005-0000-0000-00009D110000}"/>
    <cellStyle name="Calculation 2 2 2 2 5 2" xfId="7277" xr:uid="{00000000-0005-0000-0000-00009E110000}"/>
    <cellStyle name="Calculation 2 2 2 2 6" xfId="7278" xr:uid="{00000000-0005-0000-0000-00009F110000}"/>
    <cellStyle name="Calculation 2 2 2 2 6 2" xfId="7279" xr:uid="{00000000-0005-0000-0000-0000A0110000}"/>
    <cellStyle name="Calculation 2 2 2 2 7" xfId="7280" xr:uid="{00000000-0005-0000-0000-0000A1110000}"/>
    <cellStyle name="Calculation 2 2 2 3" xfId="7281" xr:uid="{00000000-0005-0000-0000-0000A2110000}"/>
    <cellStyle name="Calculation 2 2 2 3 2" xfId="7282" xr:uid="{00000000-0005-0000-0000-0000A3110000}"/>
    <cellStyle name="Calculation 2 2 2 4" xfId="7283" xr:uid="{00000000-0005-0000-0000-0000A4110000}"/>
    <cellStyle name="Calculation 2 2 2 4 2" xfId="7284" xr:uid="{00000000-0005-0000-0000-0000A5110000}"/>
    <cellStyle name="Calculation 2 2 2 5" xfId="7285" xr:uid="{00000000-0005-0000-0000-0000A6110000}"/>
    <cellStyle name="Calculation 2 2 2 5 2" xfId="7286" xr:uid="{00000000-0005-0000-0000-0000A7110000}"/>
    <cellStyle name="Calculation 2 2 2 6" xfId="7287" xr:uid="{00000000-0005-0000-0000-0000A8110000}"/>
    <cellStyle name="Calculation 2 2 2 6 2" xfId="7288" xr:uid="{00000000-0005-0000-0000-0000A9110000}"/>
    <cellStyle name="Calculation 2 2 2 7" xfId="7289" xr:uid="{00000000-0005-0000-0000-0000AA110000}"/>
    <cellStyle name="Calculation 2 2 2 7 2" xfId="7290" xr:uid="{00000000-0005-0000-0000-0000AB110000}"/>
    <cellStyle name="Calculation 2 2 2 8" xfId="7291" xr:uid="{00000000-0005-0000-0000-0000AC110000}"/>
    <cellStyle name="Calculation 2 2 3" xfId="7292" xr:uid="{00000000-0005-0000-0000-0000AD110000}"/>
    <cellStyle name="Calculation 2 2 3 2" xfId="7293" xr:uid="{00000000-0005-0000-0000-0000AE110000}"/>
    <cellStyle name="Calculation 2 2 3 2 2" xfId="7294" xr:uid="{00000000-0005-0000-0000-0000AF110000}"/>
    <cellStyle name="Calculation 2 2 3 3" xfId="7295" xr:uid="{00000000-0005-0000-0000-0000B0110000}"/>
    <cellStyle name="Calculation 2 2 3 3 2" xfId="7296" xr:uid="{00000000-0005-0000-0000-0000B1110000}"/>
    <cellStyle name="Calculation 2 2 3 4" xfId="7297" xr:uid="{00000000-0005-0000-0000-0000B2110000}"/>
    <cellStyle name="Calculation 2 2 3 4 2" xfId="7298" xr:uid="{00000000-0005-0000-0000-0000B3110000}"/>
    <cellStyle name="Calculation 2 2 3 5" xfId="7299" xr:uid="{00000000-0005-0000-0000-0000B4110000}"/>
    <cellStyle name="Calculation 2 2 3 5 2" xfId="7300" xr:uid="{00000000-0005-0000-0000-0000B5110000}"/>
    <cellStyle name="Calculation 2 2 3 6" xfId="7301" xr:uid="{00000000-0005-0000-0000-0000B6110000}"/>
    <cellStyle name="Calculation 2 2 3 6 2" xfId="7302" xr:uid="{00000000-0005-0000-0000-0000B7110000}"/>
    <cellStyle name="Calculation 2 2 3 7" xfId="7303" xr:uid="{00000000-0005-0000-0000-0000B8110000}"/>
    <cellStyle name="Calculation 2 2 4" xfId="7304" xr:uid="{00000000-0005-0000-0000-0000B9110000}"/>
    <cellStyle name="Calculation 2 2 4 2" xfId="7305" xr:uid="{00000000-0005-0000-0000-0000BA110000}"/>
    <cellStyle name="Calculation 2 2 5" xfId="7306" xr:uid="{00000000-0005-0000-0000-0000BB110000}"/>
    <cellStyle name="Calculation 2 2 5 2" xfId="7307" xr:uid="{00000000-0005-0000-0000-0000BC110000}"/>
    <cellStyle name="Calculation 2 2 6" xfId="7308" xr:uid="{00000000-0005-0000-0000-0000BD110000}"/>
    <cellStyle name="Calculation 2 2 6 2" xfId="7309" xr:uid="{00000000-0005-0000-0000-0000BE110000}"/>
    <cellStyle name="Calculation 2 2 7" xfId="7310" xr:uid="{00000000-0005-0000-0000-0000BF110000}"/>
    <cellStyle name="Calculation 2 2 7 2" xfId="7311" xr:uid="{00000000-0005-0000-0000-0000C0110000}"/>
    <cellStyle name="Calculation 2 2 8" xfId="7312" xr:uid="{00000000-0005-0000-0000-0000C1110000}"/>
    <cellStyle name="Calculation 2 2 8 2" xfId="7313" xr:uid="{00000000-0005-0000-0000-0000C2110000}"/>
    <cellStyle name="Calculation 2 2 9" xfId="7314" xr:uid="{00000000-0005-0000-0000-0000C3110000}"/>
    <cellStyle name="Calculation 2 3" xfId="7315" xr:uid="{00000000-0005-0000-0000-0000C4110000}"/>
    <cellStyle name="Calculation 2 3 2" xfId="7316" xr:uid="{00000000-0005-0000-0000-0000C5110000}"/>
    <cellStyle name="Calculation 2 3 2 2" xfId="7317" xr:uid="{00000000-0005-0000-0000-0000C6110000}"/>
    <cellStyle name="Calculation 2 3 2 2 2" xfId="7318" xr:uid="{00000000-0005-0000-0000-0000C7110000}"/>
    <cellStyle name="Calculation 2 3 2 2 2 2" xfId="7319" xr:uid="{00000000-0005-0000-0000-0000C8110000}"/>
    <cellStyle name="Calculation 2 3 2 2 3" xfId="7320" xr:uid="{00000000-0005-0000-0000-0000C9110000}"/>
    <cellStyle name="Calculation 2 3 2 2 3 2" xfId="7321" xr:uid="{00000000-0005-0000-0000-0000CA110000}"/>
    <cellStyle name="Calculation 2 3 2 2 4" xfId="7322" xr:uid="{00000000-0005-0000-0000-0000CB110000}"/>
    <cellStyle name="Calculation 2 3 2 2 4 2" xfId="7323" xr:uid="{00000000-0005-0000-0000-0000CC110000}"/>
    <cellStyle name="Calculation 2 3 2 2 5" xfId="7324" xr:uid="{00000000-0005-0000-0000-0000CD110000}"/>
    <cellStyle name="Calculation 2 3 2 2 5 2" xfId="7325" xr:uid="{00000000-0005-0000-0000-0000CE110000}"/>
    <cellStyle name="Calculation 2 3 2 2 6" xfId="7326" xr:uid="{00000000-0005-0000-0000-0000CF110000}"/>
    <cellStyle name="Calculation 2 3 2 2 6 2" xfId="7327" xr:uid="{00000000-0005-0000-0000-0000D0110000}"/>
    <cellStyle name="Calculation 2 3 2 2 7" xfId="7328" xr:uid="{00000000-0005-0000-0000-0000D1110000}"/>
    <cellStyle name="Calculation 2 3 2 3" xfId="7329" xr:uid="{00000000-0005-0000-0000-0000D2110000}"/>
    <cellStyle name="Calculation 2 3 2 3 2" xfId="7330" xr:uid="{00000000-0005-0000-0000-0000D3110000}"/>
    <cellStyle name="Calculation 2 3 2 4" xfId="7331" xr:uid="{00000000-0005-0000-0000-0000D4110000}"/>
    <cellStyle name="Calculation 2 3 2 4 2" xfId="7332" xr:uid="{00000000-0005-0000-0000-0000D5110000}"/>
    <cellStyle name="Calculation 2 3 2 5" xfId="7333" xr:uid="{00000000-0005-0000-0000-0000D6110000}"/>
    <cellStyle name="Calculation 2 3 2 5 2" xfId="7334" xr:uid="{00000000-0005-0000-0000-0000D7110000}"/>
    <cellStyle name="Calculation 2 3 2 6" xfId="7335" xr:uid="{00000000-0005-0000-0000-0000D8110000}"/>
    <cellStyle name="Calculation 2 3 2 6 2" xfId="7336" xr:uid="{00000000-0005-0000-0000-0000D9110000}"/>
    <cellStyle name="Calculation 2 3 2 7" xfId="7337" xr:uid="{00000000-0005-0000-0000-0000DA110000}"/>
    <cellStyle name="Calculation 2 3 2 7 2" xfId="7338" xr:uid="{00000000-0005-0000-0000-0000DB110000}"/>
    <cellStyle name="Calculation 2 3 2 8" xfId="7339" xr:uid="{00000000-0005-0000-0000-0000DC110000}"/>
    <cellStyle name="Calculation 2 3 3" xfId="7340" xr:uid="{00000000-0005-0000-0000-0000DD110000}"/>
    <cellStyle name="Calculation 2 3 3 2" xfId="7341" xr:uid="{00000000-0005-0000-0000-0000DE110000}"/>
    <cellStyle name="Calculation 2 3 3 2 2" xfId="7342" xr:uid="{00000000-0005-0000-0000-0000DF110000}"/>
    <cellStyle name="Calculation 2 3 3 3" xfId="7343" xr:uid="{00000000-0005-0000-0000-0000E0110000}"/>
    <cellStyle name="Calculation 2 3 3 3 2" xfId="7344" xr:uid="{00000000-0005-0000-0000-0000E1110000}"/>
    <cellStyle name="Calculation 2 3 3 4" xfId="7345" xr:uid="{00000000-0005-0000-0000-0000E2110000}"/>
    <cellStyle name="Calculation 2 3 3 4 2" xfId="7346" xr:uid="{00000000-0005-0000-0000-0000E3110000}"/>
    <cellStyle name="Calculation 2 3 3 5" xfId="7347" xr:uid="{00000000-0005-0000-0000-0000E4110000}"/>
    <cellStyle name="Calculation 2 3 3 5 2" xfId="7348" xr:uid="{00000000-0005-0000-0000-0000E5110000}"/>
    <cellStyle name="Calculation 2 3 3 6" xfId="7349" xr:uid="{00000000-0005-0000-0000-0000E6110000}"/>
    <cellStyle name="Calculation 2 3 3 6 2" xfId="7350" xr:uid="{00000000-0005-0000-0000-0000E7110000}"/>
    <cellStyle name="Calculation 2 3 3 7" xfId="7351" xr:uid="{00000000-0005-0000-0000-0000E8110000}"/>
    <cellStyle name="Calculation 2 3 4" xfId="7352" xr:uid="{00000000-0005-0000-0000-0000E9110000}"/>
    <cellStyle name="Calculation 2 3 4 2" xfId="7353" xr:uid="{00000000-0005-0000-0000-0000EA110000}"/>
    <cellStyle name="Calculation 2 3 5" xfId="7354" xr:uid="{00000000-0005-0000-0000-0000EB110000}"/>
    <cellStyle name="Calculation 2 3 5 2" xfId="7355" xr:uid="{00000000-0005-0000-0000-0000EC110000}"/>
    <cellStyle name="Calculation 2 3 6" xfId="7356" xr:uid="{00000000-0005-0000-0000-0000ED110000}"/>
    <cellStyle name="Calculation 2 3 6 2" xfId="7357" xr:uid="{00000000-0005-0000-0000-0000EE110000}"/>
    <cellStyle name="Calculation 2 3 7" xfId="7358" xr:uid="{00000000-0005-0000-0000-0000EF110000}"/>
    <cellStyle name="Calculation 2 3 7 2" xfId="7359" xr:uid="{00000000-0005-0000-0000-0000F0110000}"/>
    <cellStyle name="Calculation 2 3 8" xfId="7360" xr:uid="{00000000-0005-0000-0000-0000F1110000}"/>
    <cellStyle name="Calculation 2 3 8 2" xfId="7361" xr:uid="{00000000-0005-0000-0000-0000F2110000}"/>
    <cellStyle name="Calculation 2 3 9" xfId="7362" xr:uid="{00000000-0005-0000-0000-0000F3110000}"/>
    <cellStyle name="Calculation 2 4" xfId="7363" xr:uid="{00000000-0005-0000-0000-0000F4110000}"/>
    <cellStyle name="Calculation 2 4 2" xfId="7364" xr:uid="{00000000-0005-0000-0000-0000F5110000}"/>
    <cellStyle name="Calculation 2 4 2 2" xfId="7365" xr:uid="{00000000-0005-0000-0000-0000F6110000}"/>
    <cellStyle name="Calculation 2 4 2 2 2" xfId="7366" xr:uid="{00000000-0005-0000-0000-0000F7110000}"/>
    <cellStyle name="Calculation 2 4 2 3" xfId="7367" xr:uid="{00000000-0005-0000-0000-0000F8110000}"/>
    <cellStyle name="Calculation 2 4 2 3 2" xfId="7368" xr:uid="{00000000-0005-0000-0000-0000F9110000}"/>
    <cellStyle name="Calculation 2 4 2 4" xfId="7369" xr:uid="{00000000-0005-0000-0000-0000FA110000}"/>
    <cellStyle name="Calculation 2 4 2 4 2" xfId="7370" xr:uid="{00000000-0005-0000-0000-0000FB110000}"/>
    <cellStyle name="Calculation 2 4 2 5" xfId="7371" xr:uid="{00000000-0005-0000-0000-0000FC110000}"/>
    <cellStyle name="Calculation 2 4 2 5 2" xfId="7372" xr:uid="{00000000-0005-0000-0000-0000FD110000}"/>
    <cellStyle name="Calculation 2 4 2 6" xfId="7373" xr:uid="{00000000-0005-0000-0000-0000FE110000}"/>
    <cellStyle name="Calculation 2 4 2 6 2" xfId="7374" xr:uid="{00000000-0005-0000-0000-0000FF110000}"/>
    <cellStyle name="Calculation 2 4 2 7" xfId="7375" xr:uid="{00000000-0005-0000-0000-000000120000}"/>
    <cellStyle name="Calculation 2 4 3" xfId="7376" xr:uid="{00000000-0005-0000-0000-000001120000}"/>
    <cellStyle name="Calculation 2 4 3 2" xfId="7377" xr:uid="{00000000-0005-0000-0000-000002120000}"/>
    <cellStyle name="Calculation 2 4 4" xfId="7378" xr:uid="{00000000-0005-0000-0000-000003120000}"/>
    <cellStyle name="Calculation 2 4 4 2" xfId="7379" xr:uid="{00000000-0005-0000-0000-000004120000}"/>
    <cellStyle name="Calculation 2 4 5" xfId="7380" xr:uid="{00000000-0005-0000-0000-000005120000}"/>
    <cellStyle name="Calculation 2 4 5 2" xfId="7381" xr:uid="{00000000-0005-0000-0000-000006120000}"/>
    <cellStyle name="Calculation 2 4 6" xfId="7382" xr:uid="{00000000-0005-0000-0000-000007120000}"/>
    <cellStyle name="Calculation 2 4 6 2" xfId="7383" xr:uid="{00000000-0005-0000-0000-000008120000}"/>
    <cellStyle name="Calculation 2 4 7" xfId="7384" xr:uid="{00000000-0005-0000-0000-000009120000}"/>
    <cellStyle name="Calculation 2 4 7 2" xfId="7385" xr:uid="{00000000-0005-0000-0000-00000A120000}"/>
    <cellStyle name="Calculation 2 4 8" xfId="7386" xr:uid="{00000000-0005-0000-0000-00000B120000}"/>
    <cellStyle name="Calculation 2 5" xfId="7387" xr:uid="{00000000-0005-0000-0000-00000C120000}"/>
    <cellStyle name="Calculation 2 5 2" xfId="7388" xr:uid="{00000000-0005-0000-0000-00000D120000}"/>
    <cellStyle name="Calculation 2 5 2 2" xfId="7389" xr:uid="{00000000-0005-0000-0000-00000E120000}"/>
    <cellStyle name="Calculation 2 5 3" xfId="7390" xr:uid="{00000000-0005-0000-0000-00000F120000}"/>
    <cellStyle name="Calculation 2 5 3 2" xfId="7391" xr:uid="{00000000-0005-0000-0000-000010120000}"/>
    <cellStyle name="Calculation 2 5 4" xfId="7392" xr:uid="{00000000-0005-0000-0000-000011120000}"/>
    <cellStyle name="Calculation 2 5 4 2" xfId="7393" xr:uid="{00000000-0005-0000-0000-000012120000}"/>
    <cellStyle name="Calculation 2 5 5" xfId="7394" xr:uid="{00000000-0005-0000-0000-000013120000}"/>
    <cellStyle name="Calculation 2 5 5 2" xfId="7395" xr:uid="{00000000-0005-0000-0000-000014120000}"/>
    <cellStyle name="Calculation 2 5 6" xfId="7396" xr:uid="{00000000-0005-0000-0000-000015120000}"/>
    <cellStyle name="Calculation 2 5 6 2" xfId="7397" xr:uid="{00000000-0005-0000-0000-000016120000}"/>
    <cellStyle name="Calculation 2 5 7" xfId="7398" xr:uid="{00000000-0005-0000-0000-000017120000}"/>
    <cellStyle name="Calculation 2 6" xfId="7399" xr:uid="{00000000-0005-0000-0000-000018120000}"/>
    <cellStyle name="Calculation 2 6 2" xfId="7400" xr:uid="{00000000-0005-0000-0000-000019120000}"/>
    <cellStyle name="Calculation 2 7" xfId="7401" xr:uid="{00000000-0005-0000-0000-00001A120000}"/>
    <cellStyle name="Calculation 2 7 2" xfId="7402" xr:uid="{00000000-0005-0000-0000-00001B120000}"/>
    <cellStyle name="Calculation 2 8" xfId="7403" xr:uid="{00000000-0005-0000-0000-00001C120000}"/>
    <cellStyle name="Calculation 2 8 2" xfId="7404" xr:uid="{00000000-0005-0000-0000-00001D120000}"/>
    <cellStyle name="Calculation 2 9" xfId="7405" xr:uid="{00000000-0005-0000-0000-00001E120000}"/>
    <cellStyle name="Calculation 2 9 2" xfId="7406" xr:uid="{00000000-0005-0000-0000-00001F120000}"/>
    <cellStyle name="Calculation 3" xfId="7407" xr:uid="{00000000-0005-0000-0000-000020120000}"/>
    <cellStyle name="Calculation 3 10" xfId="7408" xr:uid="{00000000-0005-0000-0000-000021120000}"/>
    <cellStyle name="Calculation 3 10 2" xfId="7409" xr:uid="{00000000-0005-0000-0000-000022120000}"/>
    <cellStyle name="Calculation 3 11" xfId="7410" xr:uid="{00000000-0005-0000-0000-000023120000}"/>
    <cellStyle name="Calculation 3 12" xfId="7411" xr:uid="{00000000-0005-0000-0000-000024120000}"/>
    <cellStyle name="Calculation 3 2" xfId="7412" xr:uid="{00000000-0005-0000-0000-000025120000}"/>
    <cellStyle name="Calculation 3 2 10" xfId="7413" xr:uid="{00000000-0005-0000-0000-000026120000}"/>
    <cellStyle name="Calculation 3 2 2" xfId="7414" xr:uid="{00000000-0005-0000-0000-000027120000}"/>
    <cellStyle name="Calculation 3 2 2 2" xfId="7415" xr:uid="{00000000-0005-0000-0000-000028120000}"/>
    <cellStyle name="Calculation 3 2 2 2 2" xfId="7416" xr:uid="{00000000-0005-0000-0000-000029120000}"/>
    <cellStyle name="Calculation 3 2 2 2 2 2" xfId="7417" xr:uid="{00000000-0005-0000-0000-00002A120000}"/>
    <cellStyle name="Calculation 3 2 2 2 3" xfId="7418" xr:uid="{00000000-0005-0000-0000-00002B120000}"/>
    <cellStyle name="Calculation 3 2 2 2 3 2" xfId="7419" xr:uid="{00000000-0005-0000-0000-00002C120000}"/>
    <cellStyle name="Calculation 3 2 2 2 4" xfId="7420" xr:uid="{00000000-0005-0000-0000-00002D120000}"/>
    <cellStyle name="Calculation 3 2 2 2 4 2" xfId="7421" xr:uid="{00000000-0005-0000-0000-00002E120000}"/>
    <cellStyle name="Calculation 3 2 2 2 5" xfId="7422" xr:uid="{00000000-0005-0000-0000-00002F120000}"/>
    <cellStyle name="Calculation 3 2 2 2 5 2" xfId="7423" xr:uid="{00000000-0005-0000-0000-000030120000}"/>
    <cellStyle name="Calculation 3 2 2 2 6" xfId="7424" xr:uid="{00000000-0005-0000-0000-000031120000}"/>
    <cellStyle name="Calculation 3 2 2 2 6 2" xfId="7425" xr:uid="{00000000-0005-0000-0000-000032120000}"/>
    <cellStyle name="Calculation 3 2 2 2 7" xfId="7426" xr:uid="{00000000-0005-0000-0000-000033120000}"/>
    <cellStyle name="Calculation 3 2 2 3" xfId="7427" xr:uid="{00000000-0005-0000-0000-000034120000}"/>
    <cellStyle name="Calculation 3 2 2 3 2" xfId="7428" xr:uid="{00000000-0005-0000-0000-000035120000}"/>
    <cellStyle name="Calculation 3 2 2 4" xfId="7429" xr:uid="{00000000-0005-0000-0000-000036120000}"/>
    <cellStyle name="Calculation 3 2 2 4 2" xfId="7430" xr:uid="{00000000-0005-0000-0000-000037120000}"/>
    <cellStyle name="Calculation 3 2 2 5" xfId="7431" xr:uid="{00000000-0005-0000-0000-000038120000}"/>
    <cellStyle name="Calculation 3 2 2 5 2" xfId="7432" xr:uid="{00000000-0005-0000-0000-000039120000}"/>
    <cellStyle name="Calculation 3 2 2 6" xfId="7433" xr:uid="{00000000-0005-0000-0000-00003A120000}"/>
    <cellStyle name="Calculation 3 2 2 6 2" xfId="7434" xr:uid="{00000000-0005-0000-0000-00003B120000}"/>
    <cellStyle name="Calculation 3 2 2 7" xfId="7435" xr:uid="{00000000-0005-0000-0000-00003C120000}"/>
    <cellStyle name="Calculation 3 2 2 7 2" xfId="7436" xr:uid="{00000000-0005-0000-0000-00003D120000}"/>
    <cellStyle name="Calculation 3 2 2 8" xfId="7437" xr:uid="{00000000-0005-0000-0000-00003E120000}"/>
    <cellStyle name="Calculation 3 2 3" xfId="7438" xr:uid="{00000000-0005-0000-0000-00003F120000}"/>
    <cellStyle name="Calculation 3 2 3 2" xfId="7439" xr:uid="{00000000-0005-0000-0000-000040120000}"/>
    <cellStyle name="Calculation 3 2 3 2 2" xfId="7440" xr:uid="{00000000-0005-0000-0000-000041120000}"/>
    <cellStyle name="Calculation 3 2 3 3" xfId="7441" xr:uid="{00000000-0005-0000-0000-000042120000}"/>
    <cellStyle name="Calculation 3 2 3 3 2" xfId="7442" xr:uid="{00000000-0005-0000-0000-000043120000}"/>
    <cellStyle name="Calculation 3 2 3 4" xfId="7443" xr:uid="{00000000-0005-0000-0000-000044120000}"/>
    <cellStyle name="Calculation 3 2 3 4 2" xfId="7444" xr:uid="{00000000-0005-0000-0000-000045120000}"/>
    <cellStyle name="Calculation 3 2 3 5" xfId="7445" xr:uid="{00000000-0005-0000-0000-000046120000}"/>
    <cellStyle name="Calculation 3 2 3 5 2" xfId="7446" xr:uid="{00000000-0005-0000-0000-000047120000}"/>
    <cellStyle name="Calculation 3 2 3 6" xfId="7447" xr:uid="{00000000-0005-0000-0000-000048120000}"/>
    <cellStyle name="Calculation 3 2 3 6 2" xfId="7448" xr:uid="{00000000-0005-0000-0000-000049120000}"/>
    <cellStyle name="Calculation 3 2 3 7" xfId="7449" xr:uid="{00000000-0005-0000-0000-00004A120000}"/>
    <cellStyle name="Calculation 3 2 4" xfId="7450" xr:uid="{00000000-0005-0000-0000-00004B120000}"/>
    <cellStyle name="Calculation 3 2 4 2" xfId="7451" xr:uid="{00000000-0005-0000-0000-00004C120000}"/>
    <cellStyle name="Calculation 3 2 5" xfId="7452" xr:uid="{00000000-0005-0000-0000-00004D120000}"/>
    <cellStyle name="Calculation 3 2 5 2" xfId="7453" xr:uid="{00000000-0005-0000-0000-00004E120000}"/>
    <cellStyle name="Calculation 3 2 6" xfId="7454" xr:uid="{00000000-0005-0000-0000-00004F120000}"/>
    <cellStyle name="Calculation 3 2 6 2" xfId="7455" xr:uid="{00000000-0005-0000-0000-000050120000}"/>
    <cellStyle name="Calculation 3 2 7" xfId="7456" xr:uid="{00000000-0005-0000-0000-000051120000}"/>
    <cellStyle name="Calculation 3 2 7 2" xfId="7457" xr:uid="{00000000-0005-0000-0000-000052120000}"/>
    <cellStyle name="Calculation 3 2 8" xfId="7458" xr:uid="{00000000-0005-0000-0000-000053120000}"/>
    <cellStyle name="Calculation 3 2 8 2" xfId="7459" xr:uid="{00000000-0005-0000-0000-000054120000}"/>
    <cellStyle name="Calculation 3 2 9" xfId="7460" xr:uid="{00000000-0005-0000-0000-000055120000}"/>
    <cellStyle name="Calculation 3 3" xfId="7461" xr:uid="{00000000-0005-0000-0000-000056120000}"/>
    <cellStyle name="Calculation 3 3 10" xfId="7462" xr:uid="{00000000-0005-0000-0000-000057120000}"/>
    <cellStyle name="Calculation 3 3 2" xfId="7463" xr:uid="{00000000-0005-0000-0000-000058120000}"/>
    <cellStyle name="Calculation 3 3 2 2" xfId="7464" xr:uid="{00000000-0005-0000-0000-000059120000}"/>
    <cellStyle name="Calculation 3 3 2 2 2" xfId="7465" xr:uid="{00000000-0005-0000-0000-00005A120000}"/>
    <cellStyle name="Calculation 3 3 2 2 2 2" xfId="7466" xr:uid="{00000000-0005-0000-0000-00005B120000}"/>
    <cellStyle name="Calculation 3 3 2 2 3" xfId="7467" xr:uid="{00000000-0005-0000-0000-00005C120000}"/>
    <cellStyle name="Calculation 3 3 2 2 3 2" xfId="7468" xr:uid="{00000000-0005-0000-0000-00005D120000}"/>
    <cellStyle name="Calculation 3 3 2 2 4" xfId="7469" xr:uid="{00000000-0005-0000-0000-00005E120000}"/>
    <cellStyle name="Calculation 3 3 2 2 4 2" xfId="7470" xr:uid="{00000000-0005-0000-0000-00005F120000}"/>
    <cellStyle name="Calculation 3 3 2 2 5" xfId="7471" xr:uid="{00000000-0005-0000-0000-000060120000}"/>
    <cellStyle name="Calculation 3 3 2 2 5 2" xfId="7472" xr:uid="{00000000-0005-0000-0000-000061120000}"/>
    <cellStyle name="Calculation 3 3 2 2 6" xfId="7473" xr:uid="{00000000-0005-0000-0000-000062120000}"/>
    <cellStyle name="Calculation 3 3 2 2 6 2" xfId="7474" xr:uid="{00000000-0005-0000-0000-000063120000}"/>
    <cellStyle name="Calculation 3 3 2 2 7" xfId="7475" xr:uid="{00000000-0005-0000-0000-000064120000}"/>
    <cellStyle name="Calculation 3 3 2 3" xfId="7476" xr:uid="{00000000-0005-0000-0000-000065120000}"/>
    <cellStyle name="Calculation 3 3 2 3 2" xfId="7477" xr:uid="{00000000-0005-0000-0000-000066120000}"/>
    <cellStyle name="Calculation 3 3 2 4" xfId="7478" xr:uid="{00000000-0005-0000-0000-000067120000}"/>
    <cellStyle name="Calculation 3 3 2 4 2" xfId="7479" xr:uid="{00000000-0005-0000-0000-000068120000}"/>
    <cellStyle name="Calculation 3 3 2 5" xfId="7480" xr:uid="{00000000-0005-0000-0000-000069120000}"/>
    <cellStyle name="Calculation 3 3 2 5 2" xfId="7481" xr:uid="{00000000-0005-0000-0000-00006A120000}"/>
    <cellStyle name="Calculation 3 3 2 6" xfId="7482" xr:uid="{00000000-0005-0000-0000-00006B120000}"/>
    <cellStyle name="Calculation 3 3 2 6 2" xfId="7483" xr:uid="{00000000-0005-0000-0000-00006C120000}"/>
    <cellStyle name="Calculation 3 3 2 7" xfId="7484" xr:uid="{00000000-0005-0000-0000-00006D120000}"/>
    <cellStyle name="Calculation 3 3 2 7 2" xfId="7485" xr:uid="{00000000-0005-0000-0000-00006E120000}"/>
    <cellStyle name="Calculation 3 3 2 8" xfId="7486" xr:uid="{00000000-0005-0000-0000-00006F120000}"/>
    <cellStyle name="Calculation 3 3 3" xfId="7487" xr:uid="{00000000-0005-0000-0000-000070120000}"/>
    <cellStyle name="Calculation 3 3 3 2" xfId="7488" xr:uid="{00000000-0005-0000-0000-000071120000}"/>
    <cellStyle name="Calculation 3 3 3 2 2" xfId="7489" xr:uid="{00000000-0005-0000-0000-000072120000}"/>
    <cellStyle name="Calculation 3 3 3 3" xfId="7490" xr:uid="{00000000-0005-0000-0000-000073120000}"/>
    <cellStyle name="Calculation 3 3 3 3 2" xfId="7491" xr:uid="{00000000-0005-0000-0000-000074120000}"/>
    <cellStyle name="Calculation 3 3 3 4" xfId="7492" xr:uid="{00000000-0005-0000-0000-000075120000}"/>
    <cellStyle name="Calculation 3 3 3 4 2" xfId="7493" xr:uid="{00000000-0005-0000-0000-000076120000}"/>
    <cellStyle name="Calculation 3 3 3 5" xfId="7494" xr:uid="{00000000-0005-0000-0000-000077120000}"/>
    <cellStyle name="Calculation 3 3 3 5 2" xfId="7495" xr:uid="{00000000-0005-0000-0000-000078120000}"/>
    <cellStyle name="Calculation 3 3 3 6" xfId="7496" xr:uid="{00000000-0005-0000-0000-000079120000}"/>
    <cellStyle name="Calculation 3 3 3 6 2" xfId="7497" xr:uid="{00000000-0005-0000-0000-00007A120000}"/>
    <cellStyle name="Calculation 3 3 3 7" xfId="7498" xr:uid="{00000000-0005-0000-0000-00007B120000}"/>
    <cellStyle name="Calculation 3 3 4" xfId="7499" xr:uid="{00000000-0005-0000-0000-00007C120000}"/>
    <cellStyle name="Calculation 3 3 4 2" xfId="7500" xr:uid="{00000000-0005-0000-0000-00007D120000}"/>
    <cellStyle name="Calculation 3 3 5" xfId="7501" xr:uid="{00000000-0005-0000-0000-00007E120000}"/>
    <cellStyle name="Calculation 3 3 5 2" xfId="7502" xr:uid="{00000000-0005-0000-0000-00007F120000}"/>
    <cellStyle name="Calculation 3 3 6" xfId="7503" xr:uid="{00000000-0005-0000-0000-000080120000}"/>
    <cellStyle name="Calculation 3 3 6 2" xfId="7504" xr:uid="{00000000-0005-0000-0000-000081120000}"/>
    <cellStyle name="Calculation 3 3 7" xfId="7505" xr:uid="{00000000-0005-0000-0000-000082120000}"/>
    <cellStyle name="Calculation 3 3 7 2" xfId="7506" xr:uid="{00000000-0005-0000-0000-000083120000}"/>
    <cellStyle name="Calculation 3 3 8" xfId="7507" xr:uid="{00000000-0005-0000-0000-000084120000}"/>
    <cellStyle name="Calculation 3 3 8 2" xfId="7508" xr:uid="{00000000-0005-0000-0000-000085120000}"/>
    <cellStyle name="Calculation 3 3 9" xfId="7509" xr:uid="{00000000-0005-0000-0000-000086120000}"/>
    <cellStyle name="Calculation 3 4" xfId="7510" xr:uid="{00000000-0005-0000-0000-000087120000}"/>
    <cellStyle name="Calculation 3 4 2" xfId="7511" xr:uid="{00000000-0005-0000-0000-000088120000}"/>
    <cellStyle name="Calculation 3 4 2 2" xfId="7512" xr:uid="{00000000-0005-0000-0000-000089120000}"/>
    <cellStyle name="Calculation 3 4 2 2 2" xfId="7513" xr:uid="{00000000-0005-0000-0000-00008A120000}"/>
    <cellStyle name="Calculation 3 4 2 3" xfId="7514" xr:uid="{00000000-0005-0000-0000-00008B120000}"/>
    <cellStyle name="Calculation 3 4 2 3 2" xfId="7515" xr:uid="{00000000-0005-0000-0000-00008C120000}"/>
    <cellStyle name="Calculation 3 4 2 4" xfId="7516" xr:uid="{00000000-0005-0000-0000-00008D120000}"/>
    <cellStyle name="Calculation 3 4 2 4 2" xfId="7517" xr:uid="{00000000-0005-0000-0000-00008E120000}"/>
    <cellStyle name="Calculation 3 4 2 5" xfId="7518" xr:uid="{00000000-0005-0000-0000-00008F120000}"/>
    <cellStyle name="Calculation 3 4 2 5 2" xfId="7519" xr:uid="{00000000-0005-0000-0000-000090120000}"/>
    <cellStyle name="Calculation 3 4 2 6" xfId="7520" xr:uid="{00000000-0005-0000-0000-000091120000}"/>
    <cellStyle name="Calculation 3 4 2 6 2" xfId="7521" xr:uid="{00000000-0005-0000-0000-000092120000}"/>
    <cellStyle name="Calculation 3 4 2 7" xfId="7522" xr:uid="{00000000-0005-0000-0000-000093120000}"/>
    <cellStyle name="Calculation 3 4 3" xfId="7523" xr:uid="{00000000-0005-0000-0000-000094120000}"/>
    <cellStyle name="Calculation 3 4 3 2" xfId="7524" xr:uid="{00000000-0005-0000-0000-000095120000}"/>
    <cellStyle name="Calculation 3 4 4" xfId="7525" xr:uid="{00000000-0005-0000-0000-000096120000}"/>
    <cellStyle name="Calculation 3 4 4 2" xfId="7526" xr:uid="{00000000-0005-0000-0000-000097120000}"/>
    <cellStyle name="Calculation 3 4 5" xfId="7527" xr:uid="{00000000-0005-0000-0000-000098120000}"/>
    <cellStyle name="Calculation 3 4 5 2" xfId="7528" xr:uid="{00000000-0005-0000-0000-000099120000}"/>
    <cellStyle name="Calculation 3 4 6" xfId="7529" xr:uid="{00000000-0005-0000-0000-00009A120000}"/>
    <cellStyle name="Calculation 3 4 6 2" xfId="7530" xr:uid="{00000000-0005-0000-0000-00009B120000}"/>
    <cellStyle name="Calculation 3 4 7" xfId="7531" xr:uid="{00000000-0005-0000-0000-00009C120000}"/>
    <cellStyle name="Calculation 3 4 7 2" xfId="7532" xr:uid="{00000000-0005-0000-0000-00009D120000}"/>
    <cellStyle name="Calculation 3 4 8" xfId="7533" xr:uid="{00000000-0005-0000-0000-00009E120000}"/>
    <cellStyle name="Calculation 3 5" xfId="7534" xr:uid="{00000000-0005-0000-0000-00009F120000}"/>
    <cellStyle name="Calculation 3 5 2" xfId="7535" xr:uid="{00000000-0005-0000-0000-0000A0120000}"/>
    <cellStyle name="Calculation 3 5 2 2" xfId="7536" xr:uid="{00000000-0005-0000-0000-0000A1120000}"/>
    <cellStyle name="Calculation 3 5 3" xfId="7537" xr:uid="{00000000-0005-0000-0000-0000A2120000}"/>
    <cellStyle name="Calculation 3 5 3 2" xfId="7538" xr:uid="{00000000-0005-0000-0000-0000A3120000}"/>
    <cellStyle name="Calculation 3 5 4" xfId="7539" xr:uid="{00000000-0005-0000-0000-0000A4120000}"/>
    <cellStyle name="Calculation 3 5 4 2" xfId="7540" xr:uid="{00000000-0005-0000-0000-0000A5120000}"/>
    <cellStyle name="Calculation 3 5 5" xfId="7541" xr:uid="{00000000-0005-0000-0000-0000A6120000}"/>
    <cellStyle name="Calculation 3 5 5 2" xfId="7542" xr:uid="{00000000-0005-0000-0000-0000A7120000}"/>
    <cellStyle name="Calculation 3 5 6" xfId="7543" xr:uid="{00000000-0005-0000-0000-0000A8120000}"/>
    <cellStyle name="Calculation 3 5 6 2" xfId="7544" xr:uid="{00000000-0005-0000-0000-0000A9120000}"/>
    <cellStyle name="Calculation 3 5 7" xfId="7545" xr:uid="{00000000-0005-0000-0000-0000AA120000}"/>
    <cellStyle name="Calculation 3 6" xfId="7546" xr:uid="{00000000-0005-0000-0000-0000AB120000}"/>
    <cellStyle name="Calculation 3 6 2" xfId="7547" xr:uid="{00000000-0005-0000-0000-0000AC120000}"/>
    <cellStyle name="Calculation 3 7" xfId="7548" xr:uid="{00000000-0005-0000-0000-0000AD120000}"/>
    <cellStyle name="Calculation 3 7 2" xfId="7549" xr:uid="{00000000-0005-0000-0000-0000AE120000}"/>
    <cellStyle name="Calculation 3 8" xfId="7550" xr:uid="{00000000-0005-0000-0000-0000AF120000}"/>
    <cellStyle name="Calculation 3 8 2" xfId="7551" xr:uid="{00000000-0005-0000-0000-0000B0120000}"/>
    <cellStyle name="Calculation 3 9" xfId="7552" xr:uid="{00000000-0005-0000-0000-0000B1120000}"/>
    <cellStyle name="Calculation 3 9 2" xfId="7553" xr:uid="{00000000-0005-0000-0000-0000B2120000}"/>
    <cellStyle name="Calculation 4" xfId="7554" xr:uid="{00000000-0005-0000-0000-0000B3120000}"/>
    <cellStyle name="Calculation 4 10" xfId="7555" xr:uid="{00000000-0005-0000-0000-0000B4120000}"/>
    <cellStyle name="Calculation 4 11" xfId="7556" xr:uid="{00000000-0005-0000-0000-0000B5120000}"/>
    <cellStyle name="Calculation 4 2" xfId="7557" xr:uid="{00000000-0005-0000-0000-0000B6120000}"/>
    <cellStyle name="Calculation 4 2 2" xfId="7558" xr:uid="{00000000-0005-0000-0000-0000B7120000}"/>
    <cellStyle name="Calculation 4 2 2 2" xfId="7559" xr:uid="{00000000-0005-0000-0000-0000B8120000}"/>
    <cellStyle name="Calculation 4 2 2 2 2" xfId="7560" xr:uid="{00000000-0005-0000-0000-0000B9120000}"/>
    <cellStyle name="Calculation 4 2 2 2 2 2" xfId="7561" xr:uid="{00000000-0005-0000-0000-0000BA120000}"/>
    <cellStyle name="Calculation 4 2 2 2 3" xfId="7562" xr:uid="{00000000-0005-0000-0000-0000BB120000}"/>
    <cellStyle name="Calculation 4 2 2 2 3 2" xfId="7563" xr:uid="{00000000-0005-0000-0000-0000BC120000}"/>
    <cellStyle name="Calculation 4 2 2 2 4" xfId="7564" xr:uid="{00000000-0005-0000-0000-0000BD120000}"/>
    <cellStyle name="Calculation 4 2 2 2 4 2" xfId="7565" xr:uid="{00000000-0005-0000-0000-0000BE120000}"/>
    <cellStyle name="Calculation 4 2 2 2 5" xfId="7566" xr:uid="{00000000-0005-0000-0000-0000BF120000}"/>
    <cellStyle name="Calculation 4 2 2 2 5 2" xfId="7567" xr:uid="{00000000-0005-0000-0000-0000C0120000}"/>
    <cellStyle name="Calculation 4 2 2 2 6" xfId="7568" xr:uid="{00000000-0005-0000-0000-0000C1120000}"/>
    <cellStyle name="Calculation 4 2 2 2 6 2" xfId="7569" xr:uid="{00000000-0005-0000-0000-0000C2120000}"/>
    <cellStyle name="Calculation 4 2 2 2 7" xfId="7570" xr:uid="{00000000-0005-0000-0000-0000C3120000}"/>
    <cellStyle name="Calculation 4 2 2 3" xfId="7571" xr:uid="{00000000-0005-0000-0000-0000C4120000}"/>
    <cellStyle name="Calculation 4 2 2 3 2" xfId="7572" xr:uid="{00000000-0005-0000-0000-0000C5120000}"/>
    <cellStyle name="Calculation 4 2 2 4" xfId="7573" xr:uid="{00000000-0005-0000-0000-0000C6120000}"/>
    <cellStyle name="Calculation 4 2 2 4 2" xfId="7574" xr:uid="{00000000-0005-0000-0000-0000C7120000}"/>
    <cellStyle name="Calculation 4 2 2 5" xfId="7575" xr:uid="{00000000-0005-0000-0000-0000C8120000}"/>
    <cellStyle name="Calculation 4 2 2 5 2" xfId="7576" xr:uid="{00000000-0005-0000-0000-0000C9120000}"/>
    <cellStyle name="Calculation 4 2 2 6" xfId="7577" xr:uid="{00000000-0005-0000-0000-0000CA120000}"/>
    <cellStyle name="Calculation 4 2 2 6 2" xfId="7578" xr:uid="{00000000-0005-0000-0000-0000CB120000}"/>
    <cellStyle name="Calculation 4 2 2 7" xfId="7579" xr:uid="{00000000-0005-0000-0000-0000CC120000}"/>
    <cellStyle name="Calculation 4 2 2 7 2" xfId="7580" xr:uid="{00000000-0005-0000-0000-0000CD120000}"/>
    <cellStyle name="Calculation 4 2 2 8" xfId="7581" xr:uid="{00000000-0005-0000-0000-0000CE120000}"/>
    <cellStyle name="Calculation 4 2 3" xfId="7582" xr:uid="{00000000-0005-0000-0000-0000CF120000}"/>
    <cellStyle name="Calculation 4 2 3 2" xfId="7583" xr:uid="{00000000-0005-0000-0000-0000D0120000}"/>
    <cellStyle name="Calculation 4 2 3 2 2" xfId="7584" xr:uid="{00000000-0005-0000-0000-0000D1120000}"/>
    <cellStyle name="Calculation 4 2 3 3" xfId="7585" xr:uid="{00000000-0005-0000-0000-0000D2120000}"/>
    <cellStyle name="Calculation 4 2 3 3 2" xfId="7586" xr:uid="{00000000-0005-0000-0000-0000D3120000}"/>
    <cellStyle name="Calculation 4 2 3 4" xfId="7587" xr:uid="{00000000-0005-0000-0000-0000D4120000}"/>
    <cellStyle name="Calculation 4 2 3 4 2" xfId="7588" xr:uid="{00000000-0005-0000-0000-0000D5120000}"/>
    <cellStyle name="Calculation 4 2 3 5" xfId="7589" xr:uid="{00000000-0005-0000-0000-0000D6120000}"/>
    <cellStyle name="Calculation 4 2 3 5 2" xfId="7590" xr:uid="{00000000-0005-0000-0000-0000D7120000}"/>
    <cellStyle name="Calculation 4 2 3 6" xfId="7591" xr:uid="{00000000-0005-0000-0000-0000D8120000}"/>
    <cellStyle name="Calculation 4 2 3 6 2" xfId="7592" xr:uid="{00000000-0005-0000-0000-0000D9120000}"/>
    <cellStyle name="Calculation 4 2 3 7" xfId="7593" xr:uid="{00000000-0005-0000-0000-0000DA120000}"/>
    <cellStyle name="Calculation 4 2 4" xfId="7594" xr:uid="{00000000-0005-0000-0000-0000DB120000}"/>
    <cellStyle name="Calculation 4 2 4 2" xfId="7595" xr:uid="{00000000-0005-0000-0000-0000DC120000}"/>
    <cellStyle name="Calculation 4 2 5" xfId="7596" xr:uid="{00000000-0005-0000-0000-0000DD120000}"/>
    <cellStyle name="Calculation 4 2 5 2" xfId="7597" xr:uid="{00000000-0005-0000-0000-0000DE120000}"/>
    <cellStyle name="Calculation 4 2 6" xfId="7598" xr:uid="{00000000-0005-0000-0000-0000DF120000}"/>
    <cellStyle name="Calculation 4 2 6 2" xfId="7599" xr:uid="{00000000-0005-0000-0000-0000E0120000}"/>
    <cellStyle name="Calculation 4 2 7" xfId="7600" xr:uid="{00000000-0005-0000-0000-0000E1120000}"/>
    <cellStyle name="Calculation 4 2 7 2" xfId="7601" xr:uid="{00000000-0005-0000-0000-0000E2120000}"/>
    <cellStyle name="Calculation 4 2 8" xfId="7602" xr:uid="{00000000-0005-0000-0000-0000E3120000}"/>
    <cellStyle name="Calculation 4 2 8 2" xfId="7603" xr:uid="{00000000-0005-0000-0000-0000E4120000}"/>
    <cellStyle name="Calculation 4 2 9" xfId="7604" xr:uid="{00000000-0005-0000-0000-0000E5120000}"/>
    <cellStyle name="Calculation 4 3" xfId="7605" xr:uid="{00000000-0005-0000-0000-0000E6120000}"/>
    <cellStyle name="Calculation 4 3 2" xfId="7606" xr:uid="{00000000-0005-0000-0000-0000E7120000}"/>
    <cellStyle name="Calculation 4 3 2 2" xfId="7607" xr:uid="{00000000-0005-0000-0000-0000E8120000}"/>
    <cellStyle name="Calculation 4 3 2 2 2" xfId="7608" xr:uid="{00000000-0005-0000-0000-0000E9120000}"/>
    <cellStyle name="Calculation 4 3 2 3" xfId="7609" xr:uid="{00000000-0005-0000-0000-0000EA120000}"/>
    <cellStyle name="Calculation 4 3 2 3 2" xfId="7610" xr:uid="{00000000-0005-0000-0000-0000EB120000}"/>
    <cellStyle name="Calculation 4 3 2 4" xfId="7611" xr:uid="{00000000-0005-0000-0000-0000EC120000}"/>
    <cellStyle name="Calculation 4 3 2 4 2" xfId="7612" xr:uid="{00000000-0005-0000-0000-0000ED120000}"/>
    <cellStyle name="Calculation 4 3 2 5" xfId="7613" xr:uid="{00000000-0005-0000-0000-0000EE120000}"/>
    <cellStyle name="Calculation 4 3 2 5 2" xfId="7614" xr:uid="{00000000-0005-0000-0000-0000EF120000}"/>
    <cellStyle name="Calculation 4 3 2 6" xfId="7615" xr:uid="{00000000-0005-0000-0000-0000F0120000}"/>
    <cellStyle name="Calculation 4 3 2 6 2" xfId="7616" xr:uid="{00000000-0005-0000-0000-0000F1120000}"/>
    <cellStyle name="Calculation 4 3 2 7" xfId="7617" xr:uid="{00000000-0005-0000-0000-0000F2120000}"/>
    <cellStyle name="Calculation 4 3 3" xfId="7618" xr:uid="{00000000-0005-0000-0000-0000F3120000}"/>
    <cellStyle name="Calculation 4 3 3 2" xfId="7619" xr:uid="{00000000-0005-0000-0000-0000F4120000}"/>
    <cellStyle name="Calculation 4 3 4" xfId="7620" xr:uid="{00000000-0005-0000-0000-0000F5120000}"/>
    <cellStyle name="Calculation 4 3 4 2" xfId="7621" xr:uid="{00000000-0005-0000-0000-0000F6120000}"/>
    <cellStyle name="Calculation 4 3 5" xfId="7622" xr:uid="{00000000-0005-0000-0000-0000F7120000}"/>
    <cellStyle name="Calculation 4 3 5 2" xfId="7623" xr:uid="{00000000-0005-0000-0000-0000F8120000}"/>
    <cellStyle name="Calculation 4 3 6" xfId="7624" xr:uid="{00000000-0005-0000-0000-0000F9120000}"/>
    <cellStyle name="Calculation 4 3 6 2" xfId="7625" xr:uid="{00000000-0005-0000-0000-0000FA120000}"/>
    <cellStyle name="Calculation 4 3 7" xfId="7626" xr:uid="{00000000-0005-0000-0000-0000FB120000}"/>
    <cellStyle name="Calculation 4 3 7 2" xfId="7627" xr:uid="{00000000-0005-0000-0000-0000FC120000}"/>
    <cellStyle name="Calculation 4 3 8" xfId="7628" xr:uid="{00000000-0005-0000-0000-0000FD120000}"/>
    <cellStyle name="Calculation 4 4" xfId="7629" xr:uid="{00000000-0005-0000-0000-0000FE120000}"/>
    <cellStyle name="Calculation 4 4 2" xfId="7630" xr:uid="{00000000-0005-0000-0000-0000FF120000}"/>
    <cellStyle name="Calculation 4 4 2 2" xfId="7631" xr:uid="{00000000-0005-0000-0000-000000130000}"/>
    <cellStyle name="Calculation 4 4 3" xfId="7632" xr:uid="{00000000-0005-0000-0000-000001130000}"/>
    <cellStyle name="Calculation 4 4 3 2" xfId="7633" xr:uid="{00000000-0005-0000-0000-000002130000}"/>
    <cellStyle name="Calculation 4 4 4" xfId="7634" xr:uid="{00000000-0005-0000-0000-000003130000}"/>
    <cellStyle name="Calculation 4 4 4 2" xfId="7635" xr:uid="{00000000-0005-0000-0000-000004130000}"/>
    <cellStyle name="Calculation 4 4 5" xfId="7636" xr:uid="{00000000-0005-0000-0000-000005130000}"/>
    <cellStyle name="Calculation 4 4 5 2" xfId="7637" xr:uid="{00000000-0005-0000-0000-000006130000}"/>
    <cellStyle name="Calculation 4 4 6" xfId="7638" xr:uid="{00000000-0005-0000-0000-000007130000}"/>
    <cellStyle name="Calculation 4 4 6 2" xfId="7639" xr:uid="{00000000-0005-0000-0000-000008130000}"/>
    <cellStyle name="Calculation 4 4 7" xfId="7640" xr:uid="{00000000-0005-0000-0000-000009130000}"/>
    <cellStyle name="Calculation 4 5" xfId="7641" xr:uid="{00000000-0005-0000-0000-00000A130000}"/>
    <cellStyle name="Calculation 4 5 2" xfId="7642" xr:uid="{00000000-0005-0000-0000-00000B130000}"/>
    <cellStyle name="Calculation 4 6" xfId="7643" xr:uid="{00000000-0005-0000-0000-00000C130000}"/>
    <cellStyle name="Calculation 4 6 2" xfId="7644" xr:uid="{00000000-0005-0000-0000-00000D130000}"/>
    <cellStyle name="Calculation 4 7" xfId="7645" xr:uid="{00000000-0005-0000-0000-00000E130000}"/>
    <cellStyle name="Calculation 4 7 2" xfId="7646" xr:uid="{00000000-0005-0000-0000-00000F130000}"/>
    <cellStyle name="Calculation 4 8" xfId="7647" xr:uid="{00000000-0005-0000-0000-000010130000}"/>
    <cellStyle name="Calculation 4 8 2" xfId="7648" xr:uid="{00000000-0005-0000-0000-000011130000}"/>
    <cellStyle name="Calculation 4 9" xfId="7649" xr:uid="{00000000-0005-0000-0000-000012130000}"/>
    <cellStyle name="Calculation 4 9 2" xfId="7650" xr:uid="{00000000-0005-0000-0000-000013130000}"/>
    <cellStyle name="Calculation 5" xfId="7651" xr:uid="{00000000-0005-0000-0000-000014130000}"/>
    <cellStyle name="Calculation 5 10" xfId="7652" xr:uid="{00000000-0005-0000-0000-000015130000}"/>
    <cellStyle name="Calculation 5 11" xfId="7653" xr:uid="{00000000-0005-0000-0000-000016130000}"/>
    <cellStyle name="Calculation 5 2" xfId="7654" xr:uid="{00000000-0005-0000-0000-000017130000}"/>
    <cellStyle name="Calculation 5 2 2" xfId="7655" xr:uid="{00000000-0005-0000-0000-000018130000}"/>
    <cellStyle name="Calculation 5 2 2 2" xfId="7656" xr:uid="{00000000-0005-0000-0000-000019130000}"/>
    <cellStyle name="Calculation 5 2 2 2 2" xfId="7657" xr:uid="{00000000-0005-0000-0000-00001A130000}"/>
    <cellStyle name="Calculation 5 2 2 2 2 2" xfId="7658" xr:uid="{00000000-0005-0000-0000-00001B130000}"/>
    <cellStyle name="Calculation 5 2 2 2 3" xfId="7659" xr:uid="{00000000-0005-0000-0000-00001C130000}"/>
    <cellStyle name="Calculation 5 2 2 2 3 2" xfId="7660" xr:uid="{00000000-0005-0000-0000-00001D130000}"/>
    <cellStyle name="Calculation 5 2 2 2 4" xfId="7661" xr:uid="{00000000-0005-0000-0000-00001E130000}"/>
    <cellStyle name="Calculation 5 2 2 2 4 2" xfId="7662" xr:uid="{00000000-0005-0000-0000-00001F130000}"/>
    <cellStyle name="Calculation 5 2 2 2 5" xfId="7663" xr:uid="{00000000-0005-0000-0000-000020130000}"/>
    <cellStyle name="Calculation 5 2 2 2 5 2" xfId="7664" xr:uid="{00000000-0005-0000-0000-000021130000}"/>
    <cellStyle name="Calculation 5 2 2 2 6" xfId="7665" xr:uid="{00000000-0005-0000-0000-000022130000}"/>
    <cellStyle name="Calculation 5 2 2 2 6 2" xfId="7666" xr:uid="{00000000-0005-0000-0000-000023130000}"/>
    <cellStyle name="Calculation 5 2 2 2 7" xfId="7667" xr:uid="{00000000-0005-0000-0000-000024130000}"/>
    <cellStyle name="Calculation 5 2 2 3" xfId="7668" xr:uid="{00000000-0005-0000-0000-000025130000}"/>
    <cellStyle name="Calculation 5 2 2 3 2" xfId="7669" xr:uid="{00000000-0005-0000-0000-000026130000}"/>
    <cellStyle name="Calculation 5 2 2 4" xfId="7670" xr:uid="{00000000-0005-0000-0000-000027130000}"/>
    <cellStyle name="Calculation 5 2 2 4 2" xfId="7671" xr:uid="{00000000-0005-0000-0000-000028130000}"/>
    <cellStyle name="Calculation 5 2 2 5" xfId="7672" xr:uid="{00000000-0005-0000-0000-000029130000}"/>
    <cellStyle name="Calculation 5 2 2 5 2" xfId="7673" xr:uid="{00000000-0005-0000-0000-00002A130000}"/>
    <cellStyle name="Calculation 5 2 2 6" xfId="7674" xr:uid="{00000000-0005-0000-0000-00002B130000}"/>
    <cellStyle name="Calculation 5 2 2 6 2" xfId="7675" xr:uid="{00000000-0005-0000-0000-00002C130000}"/>
    <cellStyle name="Calculation 5 2 2 7" xfId="7676" xr:uid="{00000000-0005-0000-0000-00002D130000}"/>
    <cellStyle name="Calculation 5 2 2 7 2" xfId="7677" xr:uid="{00000000-0005-0000-0000-00002E130000}"/>
    <cellStyle name="Calculation 5 2 2 8" xfId="7678" xr:uid="{00000000-0005-0000-0000-00002F130000}"/>
    <cellStyle name="Calculation 5 2 3" xfId="7679" xr:uid="{00000000-0005-0000-0000-000030130000}"/>
    <cellStyle name="Calculation 5 2 3 2" xfId="7680" xr:uid="{00000000-0005-0000-0000-000031130000}"/>
    <cellStyle name="Calculation 5 2 3 2 2" xfId="7681" xr:uid="{00000000-0005-0000-0000-000032130000}"/>
    <cellStyle name="Calculation 5 2 3 3" xfId="7682" xr:uid="{00000000-0005-0000-0000-000033130000}"/>
    <cellStyle name="Calculation 5 2 3 3 2" xfId="7683" xr:uid="{00000000-0005-0000-0000-000034130000}"/>
    <cellStyle name="Calculation 5 2 3 4" xfId="7684" xr:uid="{00000000-0005-0000-0000-000035130000}"/>
    <cellStyle name="Calculation 5 2 3 4 2" xfId="7685" xr:uid="{00000000-0005-0000-0000-000036130000}"/>
    <cellStyle name="Calculation 5 2 3 5" xfId="7686" xr:uid="{00000000-0005-0000-0000-000037130000}"/>
    <cellStyle name="Calculation 5 2 3 5 2" xfId="7687" xr:uid="{00000000-0005-0000-0000-000038130000}"/>
    <cellStyle name="Calculation 5 2 3 6" xfId="7688" xr:uid="{00000000-0005-0000-0000-000039130000}"/>
    <cellStyle name="Calculation 5 2 3 6 2" xfId="7689" xr:uid="{00000000-0005-0000-0000-00003A130000}"/>
    <cellStyle name="Calculation 5 2 3 7" xfId="7690" xr:uid="{00000000-0005-0000-0000-00003B130000}"/>
    <cellStyle name="Calculation 5 2 4" xfId="7691" xr:uid="{00000000-0005-0000-0000-00003C130000}"/>
    <cellStyle name="Calculation 5 2 4 2" xfId="7692" xr:uid="{00000000-0005-0000-0000-00003D130000}"/>
    <cellStyle name="Calculation 5 2 5" xfId="7693" xr:uid="{00000000-0005-0000-0000-00003E130000}"/>
    <cellStyle name="Calculation 5 2 5 2" xfId="7694" xr:uid="{00000000-0005-0000-0000-00003F130000}"/>
    <cellStyle name="Calculation 5 2 6" xfId="7695" xr:uid="{00000000-0005-0000-0000-000040130000}"/>
    <cellStyle name="Calculation 5 2 6 2" xfId="7696" xr:uid="{00000000-0005-0000-0000-000041130000}"/>
    <cellStyle name="Calculation 5 2 7" xfId="7697" xr:uid="{00000000-0005-0000-0000-000042130000}"/>
    <cellStyle name="Calculation 5 2 7 2" xfId="7698" xr:uid="{00000000-0005-0000-0000-000043130000}"/>
    <cellStyle name="Calculation 5 2 8" xfId="7699" xr:uid="{00000000-0005-0000-0000-000044130000}"/>
    <cellStyle name="Calculation 5 2 8 2" xfId="7700" xr:uid="{00000000-0005-0000-0000-000045130000}"/>
    <cellStyle name="Calculation 5 2 9" xfId="7701" xr:uid="{00000000-0005-0000-0000-000046130000}"/>
    <cellStyle name="Calculation 5 3" xfId="7702" xr:uid="{00000000-0005-0000-0000-000047130000}"/>
    <cellStyle name="Calculation 5 3 2" xfId="7703" xr:uid="{00000000-0005-0000-0000-000048130000}"/>
    <cellStyle name="Calculation 5 3 2 2" xfId="7704" xr:uid="{00000000-0005-0000-0000-000049130000}"/>
    <cellStyle name="Calculation 5 3 2 2 2" xfId="7705" xr:uid="{00000000-0005-0000-0000-00004A130000}"/>
    <cellStyle name="Calculation 5 3 2 3" xfId="7706" xr:uid="{00000000-0005-0000-0000-00004B130000}"/>
    <cellStyle name="Calculation 5 3 2 3 2" xfId="7707" xr:uid="{00000000-0005-0000-0000-00004C130000}"/>
    <cellStyle name="Calculation 5 3 2 4" xfId="7708" xr:uid="{00000000-0005-0000-0000-00004D130000}"/>
    <cellStyle name="Calculation 5 3 2 4 2" xfId="7709" xr:uid="{00000000-0005-0000-0000-00004E130000}"/>
    <cellStyle name="Calculation 5 3 2 5" xfId="7710" xr:uid="{00000000-0005-0000-0000-00004F130000}"/>
    <cellStyle name="Calculation 5 3 2 5 2" xfId="7711" xr:uid="{00000000-0005-0000-0000-000050130000}"/>
    <cellStyle name="Calculation 5 3 2 6" xfId="7712" xr:uid="{00000000-0005-0000-0000-000051130000}"/>
    <cellStyle name="Calculation 5 3 2 6 2" xfId="7713" xr:uid="{00000000-0005-0000-0000-000052130000}"/>
    <cellStyle name="Calculation 5 3 2 7" xfId="7714" xr:uid="{00000000-0005-0000-0000-000053130000}"/>
    <cellStyle name="Calculation 5 3 3" xfId="7715" xr:uid="{00000000-0005-0000-0000-000054130000}"/>
    <cellStyle name="Calculation 5 3 3 2" xfId="7716" xr:uid="{00000000-0005-0000-0000-000055130000}"/>
    <cellStyle name="Calculation 5 3 4" xfId="7717" xr:uid="{00000000-0005-0000-0000-000056130000}"/>
    <cellStyle name="Calculation 5 3 4 2" xfId="7718" xr:uid="{00000000-0005-0000-0000-000057130000}"/>
    <cellStyle name="Calculation 5 3 5" xfId="7719" xr:uid="{00000000-0005-0000-0000-000058130000}"/>
    <cellStyle name="Calculation 5 3 5 2" xfId="7720" xr:uid="{00000000-0005-0000-0000-000059130000}"/>
    <cellStyle name="Calculation 5 3 6" xfId="7721" xr:uid="{00000000-0005-0000-0000-00005A130000}"/>
    <cellStyle name="Calculation 5 3 6 2" xfId="7722" xr:uid="{00000000-0005-0000-0000-00005B130000}"/>
    <cellStyle name="Calculation 5 3 7" xfId="7723" xr:uid="{00000000-0005-0000-0000-00005C130000}"/>
    <cellStyle name="Calculation 5 3 7 2" xfId="7724" xr:uid="{00000000-0005-0000-0000-00005D130000}"/>
    <cellStyle name="Calculation 5 3 8" xfId="7725" xr:uid="{00000000-0005-0000-0000-00005E130000}"/>
    <cellStyle name="Calculation 5 4" xfId="7726" xr:uid="{00000000-0005-0000-0000-00005F130000}"/>
    <cellStyle name="Calculation 5 4 2" xfId="7727" xr:uid="{00000000-0005-0000-0000-000060130000}"/>
    <cellStyle name="Calculation 5 4 2 2" xfId="7728" xr:uid="{00000000-0005-0000-0000-000061130000}"/>
    <cellStyle name="Calculation 5 4 3" xfId="7729" xr:uid="{00000000-0005-0000-0000-000062130000}"/>
    <cellStyle name="Calculation 5 4 3 2" xfId="7730" xr:uid="{00000000-0005-0000-0000-000063130000}"/>
    <cellStyle name="Calculation 5 4 4" xfId="7731" xr:uid="{00000000-0005-0000-0000-000064130000}"/>
    <cellStyle name="Calculation 5 4 4 2" xfId="7732" xr:uid="{00000000-0005-0000-0000-000065130000}"/>
    <cellStyle name="Calculation 5 4 5" xfId="7733" xr:uid="{00000000-0005-0000-0000-000066130000}"/>
    <cellStyle name="Calculation 5 4 5 2" xfId="7734" xr:uid="{00000000-0005-0000-0000-000067130000}"/>
    <cellStyle name="Calculation 5 4 6" xfId="7735" xr:uid="{00000000-0005-0000-0000-000068130000}"/>
    <cellStyle name="Calculation 5 4 6 2" xfId="7736" xr:uid="{00000000-0005-0000-0000-000069130000}"/>
    <cellStyle name="Calculation 5 4 7" xfId="7737" xr:uid="{00000000-0005-0000-0000-00006A130000}"/>
    <cellStyle name="Calculation 5 5" xfId="7738" xr:uid="{00000000-0005-0000-0000-00006B130000}"/>
    <cellStyle name="Calculation 5 5 2" xfId="7739" xr:uid="{00000000-0005-0000-0000-00006C130000}"/>
    <cellStyle name="Calculation 5 6" xfId="7740" xr:uid="{00000000-0005-0000-0000-00006D130000}"/>
    <cellStyle name="Calculation 5 6 2" xfId="7741" xr:uid="{00000000-0005-0000-0000-00006E130000}"/>
    <cellStyle name="Calculation 5 7" xfId="7742" xr:uid="{00000000-0005-0000-0000-00006F130000}"/>
    <cellStyle name="Calculation 5 7 2" xfId="7743" xr:uid="{00000000-0005-0000-0000-000070130000}"/>
    <cellStyle name="Calculation 5 8" xfId="7744" xr:uid="{00000000-0005-0000-0000-000071130000}"/>
    <cellStyle name="Calculation 5 8 2" xfId="7745" xr:uid="{00000000-0005-0000-0000-000072130000}"/>
    <cellStyle name="Calculation 5 9" xfId="7746" xr:uid="{00000000-0005-0000-0000-000073130000}"/>
    <cellStyle name="Calculation 5 9 2" xfId="7747" xr:uid="{00000000-0005-0000-0000-000074130000}"/>
    <cellStyle name="Calculation 6" xfId="7748" xr:uid="{00000000-0005-0000-0000-000075130000}"/>
    <cellStyle name="Calculation 6 2" xfId="7749" xr:uid="{00000000-0005-0000-0000-000076130000}"/>
    <cellStyle name="Calculation 6 2 2" xfId="7750" xr:uid="{00000000-0005-0000-0000-000077130000}"/>
    <cellStyle name="Calculation 6 2 2 2" xfId="7751" xr:uid="{00000000-0005-0000-0000-000078130000}"/>
    <cellStyle name="Calculation 6 2 2 2 2" xfId="7752" xr:uid="{00000000-0005-0000-0000-000079130000}"/>
    <cellStyle name="Calculation 6 2 2 2 2 2" xfId="7753" xr:uid="{00000000-0005-0000-0000-00007A130000}"/>
    <cellStyle name="Calculation 6 2 2 2 3" xfId="7754" xr:uid="{00000000-0005-0000-0000-00007B130000}"/>
    <cellStyle name="Calculation 6 2 2 2 3 2" xfId="7755" xr:uid="{00000000-0005-0000-0000-00007C130000}"/>
    <cellStyle name="Calculation 6 2 2 2 4" xfId="7756" xr:uid="{00000000-0005-0000-0000-00007D130000}"/>
    <cellStyle name="Calculation 6 2 2 2 4 2" xfId="7757" xr:uid="{00000000-0005-0000-0000-00007E130000}"/>
    <cellStyle name="Calculation 6 2 2 2 5" xfId="7758" xr:uid="{00000000-0005-0000-0000-00007F130000}"/>
    <cellStyle name="Calculation 6 2 2 2 5 2" xfId="7759" xr:uid="{00000000-0005-0000-0000-000080130000}"/>
    <cellStyle name="Calculation 6 2 2 2 6" xfId="7760" xr:uid="{00000000-0005-0000-0000-000081130000}"/>
    <cellStyle name="Calculation 6 2 2 2 6 2" xfId="7761" xr:uid="{00000000-0005-0000-0000-000082130000}"/>
    <cellStyle name="Calculation 6 2 2 2 7" xfId="7762" xr:uid="{00000000-0005-0000-0000-000083130000}"/>
    <cellStyle name="Calculation 6 2 2 3" xfId="7763" xr:uid="{00000000-0005-0000-0000-000084130000}"/>
    <cellStyle name="Calculation 6 2 2 3 2" xfId="7764" xr:uid="{00000000-0005-0000-0000-000085130000}"/>
    <cellStyle name="Calculation 6 2 2 4" xfId="7765" xr:uid="{00000000-0005-0000-0000-000086130000}"/>
    <cellStyle name="Calculation 6 2 2 4 2" xfId="7766" xr:uid="{00000000-0005-0000-0000-000087130000}"/>
    <cellStyle name="Calculation 6 2 2 5" xfId="7767" xr:uid="{00000000-0005-0000-0000-000088130000}"/>
    <cellStyle name="Calculation 6 2 2 5 2" xfId="7768" xr:uid="{00000000-0005-0000-0000-000089130000}"/>
    <cellStyle name="Calculation 6 2 2 6" xfId="7769" xr:uid="{00000000-0005-0000-0000-00008A130000}"/>
    <cellStyle name="Calculation 6 2 2 6 2" xfId="7770" xr:uid="{00000000-0005-0000-0000-00008B130000}"/>
    <cellStyle name="Calculation 6 2 2 7" xfId="7771" xr:uid="{00000000-0005-0000-0000-00008C130000}"/>
    <cellStyle name="Calculation 6 2 2 7 2" xfId="7772" xr:uid="{00000000-0005-0000-0000-00008D130000}"/>
    <cellStyle name="Calculation 6 2 2 8" xfId="7773" xr:uid="{00000000-0005-0000-0000-00008E130000}"/>
    <cellStyle name="Calculation 6 2 3" xfId="7774" xr:uid="{00000000-0005-0000-0000-00008F130000}"/>
    <cellStyle name="Calculation 6 2 3 2" xfId="7775" xr:uid="{00000000-0005-0000-0000-000090130000}"/>
    <cellStyle name="Calculation 6 2 3 2 2" xfId="7776" xr:uid="{00000000-0005-0000-0000-000091130000}"/>
    <cellStyle name="Calculation 6 2 3 3" xfId="7777" xr:uid="{00000000-0005-0000-0000-000092130000}"/>
    <cellStyle name="Calculation 6 2 3 3 2" xfId="7778" xr:uid="{00000000-0005-0000-0000-000093130000}"/>
    <cellStyle name="Calculation 6 2 3 4" xfId="7779" xr:uid="{00000000-0005-0000-0000-000094130000}"/>
    <cellStyle name="Calculation 6 2 3 4 2" xfId="7780" xr:uid="{00000000-0005-0000-0000-000095130000}"/>
    <cellStyle name="Calculation 6 2 3 5" xfId="7781" xr:uid="{00000000-0005-0000-0000-000096130000}"/>
    <cellStyle name="Calculation 6 2 3 5 2" xfId="7782" xr:uid="{00000000-0005-0000-0000-000097130000}"/>
    <cellStyle name="Calculation 6 2 3 6" xfId="7783" xr:uid="{00000000-0005-0000-0000-000098130000}"/>
    <cellStyle name="Calculation 6 2 3 6 2" xfId="7784" xr:uid="{00000000-0005-0000-0000-000099130000}"/>
    <cellStyle name="Calculation 6 2 3 7" xfId="7785" xr:uid="{00000000-0005-0000-0000-00009A130000}"/>
    <cellStyle name="Calculation 6 2 4" xfId="7786" xr:uid="{00000000-0005-0000-0000-00009B130000}"/>
    <cellStyle name="Calculation 6 2 4 2" xfId="7787" xr:uid="{00000000-0005-0000-0000-00009C130000}"/>
    <cellStyle name="Calculation 6 2 5" xfId="7788" xr:uid="{00000000-0005-0000-0000-00009D130000}"/>
    <cellStyle name="Calculation 6 2 5 2" xfId="7789" xr:uid="{00000000-0005-0000-0000-00009E130000}"/>
    <cellStyle name="Calculation 6 2 6" xfId="7790" xr:uid="{00000000-0005-0000-0000-00009F130000}"/>
    <cellStyle name="Calculation 6 2 6 2" xfId="7791" xr:uid="{00000000-0005-0000-0000-0000A0130000}"/>
    <cellStyle name="Calculation 6 2 7" xfId="7792" xr:uid="{00000000-0005-0000-0000-0000A1130000}"/>
    <cellStyle name="Calculation 6 2 7 2" xfId="7793" xr:uid="{00000000-0005-0000-0000-0000A2130000}"/>
    <cellStyle name="Calculation 6 2 8" xfId="7794" xr:uid="{00000000-0005-0000-0000-0000A3130000}"/>
    <cellStyle name="Calculation 6 2 8 2" xfId="7795" xr:uid="{00000000-0005-0000-0000-0000A4130000}"/>
    <cellStyle name="Calculation 6 2 9" xfId="7796" xr:uid="{00000000-0005-0000-0000-0000A5130000}"/>
    <cellStyle name="Calculation 6 3" xfId="7797" xr:uid="{00000000-0005-0000-0000-0000A6130000}"/>
    <cellStyle name="Calculation 6 3 2" xfId="7798" xr:uid="{00000000-0005-0000-0000-0000A7130000}"/>
    <cellStyle name="Calculation 6 3 2 10" xfId="7799" xr:uid="{00000000-0005-0000-0000-0000A8130000}"/>
    <cellStyle name="Calculation 6 3 2 10 2" xfId="7800" xr:uid="{00000000-0005-0000-0000-0000A9130000}"/>
    <cellStyle name="Calculation 6 3 2 11" xfId="7801" xr:uid="{00000000-0005-0000-0000-0000AA130000}"/>
    <cellStyle name="Calculation 6 3 2 11 2" xfId="7802" xr:uid="{00000000-0005-0000-0000-0000AB130000}"/>
    <cellStyle name="Calculation 6 3 2 12" xfId="7803" xr:uid="{00000000-0005-0000-0000-0000AC130000}"/>
    <cellStyle name="Calculation 6 3 2 2" xfId="7804" xr:uid="{00000000-0005-0000-0000-0000AD130000}"/>
    <cellStyle name="Calculation 6 3 2 2 2" xfId="7805" xr:uid="{00000000-0005-0000-0000-0000AE130000}"/>
    <cellStyle name="Calculation 6 3 2 2 2 2" xfId="7806" xr:uid="{00000000-0005-0000-0000-0000AF130000}"/>
    <cellStyle name="Calculation 6 3 2 2 2 2 2" xfId="7807" xr:uid="{00000000-0005-0000-0000-0000B0130000}"/>
    <cellStyle name="Calculation 6 3 2 2 2 2 2 2" xfId="7808" xr:uid="{00000000-0005-0000-0000-0000B1130000}"/>
    <cellStyle name="Calculation 6 3 2 2 2 2 3" xfId="7809" xr:uid="{00000000-0005-0000-0000-0000B2130000}"/>
    <cellStyle name="Calculation 6 3 2 2 2 2 3 2" xfId="7810" xr:uid="{00000000-0005-0000-0000-0000B3130000}"/>
    <cellStyle name="Calculation 6 3 2 2 2 2 4" xfId="7811" xr:uid="{00000000-0005-0000-0000-0000B4130000}"/>
    <cellStyle name="Calculation 6 3 2 2 2 2 4 2" xfId="7812" xr:uid="{00000000-0005-0000-0000-0000B5130000}"/>
    <cellStyle name="Calculation 6 3 2 2 2 2 5" xfId="7813" xr:uid="{00000000-0005-0000-0000-0000B6130000}"/>
    <cellStyle name="Calculation 6 3 2 2 2 2 5 2" xfId="7814" xr:uid="{00000000-0005-0000-0000-0000B7130000}"/>
    <cellStyle name="Calculation 6 3 2 2 2 2 6" xfId="7815" xr:uid="{00000000-0005-0000-0000-0000B8130000}"/>
    <cellStyle name="Calculation 6 3 2 2 2 2 6 2" xfId="7816" xr:uid="{00000000-0005-0000-0000-0000B9130000}"/>
    <cellStyle name="Calculation 6 3 2 2 2 2 7" xfId="7817" xr:uid="{00000000-0005-0000-0000-0000BA130000}"/>
    <cellStyle name="Calculation 6 3 2 2 2 3" xfId="7818" xr:uid="{00000000-0005-0000-0000-0000BB130000}"/>
    <cellStyle name="Calculation 6 3 2 2 2 3 2" xfId="7819" xr:uid="{00000000-0005-0000-0000-0000BC130000}"/>
    <cellStyle name="Calculation 6 3 2 2 2 4" xfId="7820" xr:uid="{00000000-0005-0000-0000-0000BD130000}"/>
    <cellStyle name="Calculation 6 3 2 2 2 4 2" xfId="7821" xr:uid="{00000000-0005-0000-0000-0000BE130000}"/>
    <cellStyle name="Calculation 6 3 2 2 2 5" xfId="7822" xr:uid="{00000000-0005-0000-0000-0000BF130000}"/>
    <cellStyle name="Calculation 6 3 2 2 2 5 2" xfId="7823" xr:uid="{00000000-0005-0000-0000-0000C0130000}"/>
    <cellStyle name="Calculation 6 3 2 2 2 6" xfId="7824" xr:uid="{00000000-0005-0000-0000-0000C1130000}"/>
    <cellStyle name="Calculation 6 3 2 2 2 6 2" xfId="7825" xr:uid="{00000000-0005-0000-0000-0000C2130000}"/>
    <cellStyle name="Calculation 6 3 2 2 2 7" xfId="7826" xr:uid="{00000000-0005-0000-0000-0000C3130000}"/>
    <cellStyle name="Calculation 6 3 2 2 2 7 2" xfId="7827" xr:uid="{00000000-0005-0000-0000-0000C4130000}"/>
    <cellStyle name="Calculation 6 3 2 2 2 8" xfId="7828" xr:uid="{00000000-0005-0000-0000-0000C5130000}"/>
    <cellStyle name="Calculation 6 3 2 2 3" xfId="7829" xr:uid="{00000000-0005-0000-0000-0000C6130000}"/>
    <cellStyle name="Calculation 6 3 2 2 3 2" xfId="7830" xr:uid="{00000000-0005-0000-0000-0000C7130000}"/>
    <cellStyle name="Calculation 6 3 2 2 3 2 2" xfId="7831" xr:uid="{00000000-0005-0000-0000-0000C8130000}"/>
    <cellStyle name="Calculation 6 3 2 2 3 3" xfId="7832" xr:uid="{00000000-0005-0000-0000-0000C9130000}"/>
    <cellStyle name="Calculation 6 3 2 2 3 3 2" xfId="7833" xr:uid="{00000000-0005-0000-0000-0000CA130000}"/>
    <cellStyle name="Calculation 6 3 2 2 3 4" xfId="7834" xr:uid="{00000000-0005-0000-0000-0000CB130000}"/>
    <cellStyle name="Calculation 6 3 2 2 3 4 2" xfId="7835" xr:uid="{00000000-0005-0000-0000-0000CC130000}"/>
    <cellStyle name="Calculation 6 3 2 2 3 5" xfId="7836" xr:uid="{00000000-0005-0000-0000-0000CD130000}"/>
    <cellStyle name="Calculation 6 3 2 2 3 5 2" xfId="7837" xr:uid="{00000000-0005-0000-0000-0000CE130000}"/>
    <cellStyle name="Calculation 6 3 2 2 3 6" xfId="7838" xr:uid="{00000000-0005-0000-0000-0000CF130000}"/>
    <cellStyle name="Calculation 6 3 2 2 3 6 2" xfId="7839" xr:uid="{00000000-0005-0000-0000-0000D0130000}"/>
    <cellStyle name="Calculation 6 3 2 2 3 7" xfId="7840" xr:uid="{00000000-0005-0000-0000-0000D1130000}"/>
    <cellStyle name="Calculation 6 3 2 2 4" xfId="7841" xr:uid="{00000000-0005-0000-0000-0000D2130000}"/>
    <cellStyle name="Calculation 6 3 2 2 4 2" xfId="7842" xr:uid="{00000000-0005-0000-0000-0000D3130000}"/>
    <cellStyle name="Calculation 6 3 2 2 5" xfId="7843" xr:uid="{00000000-0005-0000-0000-0000D4130000}"/>
    <cellStyle name="Calculation 6 3 2 2 5 2" xfId="7844" xr:uid="{00000000-0005-0000-0000-0000D5130000}"/>
    <cellStyle name="Calculation 6 3 2 2 6" xfId="7845" xr:uid="{00000000-0005-0000-0000-0000D6130000}"/>
    <cellStyle name="Calculation 6 3 2 2 6 2" xfId="7846" xr:uid="{00000000-0005-0000-0000-0000D7130000}"/>
    <cellStyle name="Calculation 6 3 2 2 7" xfId="7847" xr:uid="{00000000-0005-0000-0000-0000D8130000}"/>
    <cellStyle name="Calculation 6 3 2 2 7 2" xfId="7848" xr:uid="{00000000-0005-0000-0000-0000D9130000}"/>
    <cellStyle name="Calculation 6 3 2 2 8" xfId="7849" xr:uid="{00000000-0005-0000-0000-0000DA130000}"/>
    <cellStyle name="Calculation 6 3 2 2 8 2" xfId="7850" xr:uid="{00000000-0005-0000-0000-0000DB130000}"/>
    <cellStyle name="Calculation 6 3 2 2 9" xfId="7851" xr:uid="{00000000-0005-0000-0000-0000DC130000}"/>
    <cellStyle name="Calculation 6 3 2 3" xfId="7852" xr:uid="{00000000-0005-0000-0000-0000DD130000}"/>
    <cellStyle name="Calculation 6 3 2 3 2" xfId="7853" xr:uid="{00000000-0005-0000-0000-0000DE130000}"/>
    <cellStyle name="Calculation 6 3 2 3 2 2" xfId="7854" xr:uid="{00000000-0005-0000-0000-0000DF130000}"/>
    <cellStyle name="Calculation 6 3 2 3 2 2 2" xfId="7855" xr:uid="{00000000-0005-0000-0000-0000E0130000}"/>
    <cellStyle name="Calculation 6 3 2 3 2 2 2 2" xfId="7856" xr:uid="{00000000-0005-0000-0000-0000E1130000}"/>
    <cellStyle name="Calculation 6 3 2 3 2 2 3" xfId="7857" xr:uid="{00000000-0005-0000-0000-0000E2130000}"/>
    <cellStyle name="Calculation 6 3 2 3 2 2 3 2" xfId="7858" xr:uid="{00000000-0005-0000-0000-0000E3130000}"/>
    <cellStyle name="Calculation 6 3 2 3 2 2 4" xfId="7859" xr:uid="{00000000-0005-0000-0000-0000E4130000}"/>
    <cellStyle name="Calculation 6 3 2 3 2 2 4 2" xfId="7860" xr:uid="{00000000-0005-0000-0000-0000E5130000}"/>
    <cellStyle name="Calculation 6 3 2 3 2 2 5" xfId="7861" xr:uid="{00000000-0005-0000-0000-0000E6130000}"/>
    <cellStyle name="Calculation 6 3 2 3 2 2 5 2" xfId="7862" xr:uid="{00000000-0005-0000-0000-0000E7130000}"/>
    <cellStyle name="Calculation 6 3 2 3 2 2 6" xfId="7863" xr:uid="{00000000-0005-0000-0000-0000E8130000}"/>
    <cellStyle name="Calculation 6 3 2 3 2 2 6 2" xfId="7864" xr:uid="{00000000-0005-0000-0000-0000E9130000}"/>
    <cellStyle name="Calculation 6 3 2 3 2 2 7" xfId="7865" xr:uid="{00000000-0005-0000-0000-0000EA130000}"/>
    <cellStyle name="Calculation 6 3 2 3 2 3" xfId="7866" xr:uid="{00000000-0005-0000-0000-0000EB130000}"/>
    <cellStyle name="Calculation 6 3 2 3 2 3 2" xfId="7867" xr:uid="{00000000-0005-0000-0000-0000EC130000}"/>
    <cellStyle name="Calculation 6 3 2 3 2 4" xfId="7868" xr:uid="{00000000-0005-0000-0000-0000ED130000}"/>
    <cellStyle name="Calculation 6 3 2 3 2 4 2" xfId="7869" xr:uid="{00000000-0005-0000-0000-0000EE130000}"/>
    <cellStyle name="Calculation 6 3 2 3 2 5" xfId="7870" xr:uid="{00000000-0005-0000-0000-0000EF130000}"/>
    <cellStyle name="Calculation 6 3 2 3 2 5 2" xfId="7871" xr:uid="{00000000-0005-0000-0000-0000F0130000}"/>
    <cellStyle name="Calculation 6 3 2 3 2 6" xfId="7872" xr:uid="{00000000-0005-0000-0000-0000F1130000}"/>
    <cellStyle name="Calculation 6 3 2 3 2 6 2" xfId="7873" xr:uid="{00000000-0005-0000-0000-0000F2130000}"/>
    <cellStyle name="Calculation 6 3 2 3 2 7" xfId="7874" xr:uid="{00000000-0005-0000-0000-0000F3130000}"/>
    <cellStyle name="Calculation 6 3 2 3 2 7 2" xfId="7875" xr:uid="{00000000-0005-0000-0000-0000F4130000}"/>
    <cellStyle name="Calculation 6 3 2 3 2 8" xfId="7876" xr:uid="{00000000-0005-0000-0000-0000F5130000}"/>
    <cellStyle name="Calculation 6 3 2 3 3" xfId="7877" xr:uid="{00000000-0005-0000-0000-0000F6130000}"/>
    <cellStyle name="Calculation 6 3 2 3 3 2" xfId="7878" xr:uid="{00000000-0005-0000-0000-0000F7130000}"/>
    <cellStyle name="Calculation 6 3 2 3 3 2 2" xfId="7879" xr:uid="{00000000-0005-0000-0000-0000F8130000}"/>
    <cellStyle name="Calculation 6 3 2 3 3 3" xfId="7880" xr:uid="{00000000-0005-0000-0000-0000F9130000}"/>
    <cellStyle name="Calculation 6 3 2 3 3 3 2" xfId="7881" xr:uid="{00000000-0005-0000-0000-0000FA130000}"/>
    <cellStyle name="Calculation 6 3 2 3 3 4" xfId="7882" xr:uid="{00000000-0005-0000-0000-0000FB130000}"/>
    <cellStyle name="Calculation 6 3 2 3 3 4 2" xfId="7883" xr:uid="{00000000-0005-0000-0000-0000FC130000}"/>
    <cellStyle name="Calculation 6 3 2 3 3 5" xfId="7884" xr:uid="{00000000-0005-0000-0000-0000FD130000}"/>
    <cellStyle name="Calculation 6 3 2 3 3 5 2" xfId="7885" xr:uid="{00000000-0005-0000-0000-0000FE130000}"/>
    <cellStyle name="Calculation 6 3 2 3 3 6" xfId="7886" xr:uid="{00000000-0005-0000-0000-0000FF130000}"/>
    <cellStyle name="Calculation 6 3 2 3 3 6 2" xfId="7887" xr:uid="{00000000-0005-0000-0000-000000140000}"/>
    <cellStyle name="Calculation 6 3 2 3 3 7" xfId="7888" xr:uid="{00000000-0005-0000-0000-000001140000}"/>
    <cellStyle name="Calculation 6 3 2 3 4" xfId="7889" xr:uid="{00000000-0005-0000-0000-000002140000}"/>
    <cellStyle name="Calculation 6 3 2 3 4 2" xfId="7890" xr:uid="{00000000-0005-0000-0000-000003140000}"/>
    <cellStyle name="Calculation 6 3 2 3 5" xfId="7891" xr:uid="{00000000-0005-0000-0000-000004140000}"/>
    <cellStyle name="Calculation 6 3 2 3 5 2" xfId="7892" xr:uid="{00000000-0005-0000-0000-000005140000}"/>
    <cellStyle name="Calculation 6 3 2 3 6" xfId="7893" xr:uid="{00000000-0005-0000-0000-000006140000}"/>
    <cellStyle name="Calculation 6 3 2 3 6 2" xfId="7894" xr:uid="{00000000-0005-0000-0000-000007140000}"/>
    <cellStyle name="Calculation 6 3 2 3 7" xfId="7895" xr:uid="{00000000-0005-0000-0000-000008140000}"/>
    <cellStyle name="Calculation 6 3 2 3 7 2" xfId="7896" xr:uid="{00000000-0005-0000-0000-000009140000}"/>
    <cellStyle name="Calculation 6 3 2 3 8" xfId="7897" xr:uid="{00000000-0005-0000-0000-00000A140000}"/>
    <cellStyle name="Calculation 6 3 2 3 8 2" xfId="7898" xr:uid="{00000000-0005-0000-0000-00000B140000}"/>
    <cellStyle name="Calculation 6 3 2 3 9" xfId="7899" xr:uid="{00000000-0005-0000-0000-00000C140000}"/>
    <cellStyle name="Calculation 6 3 2 4" xfId="7900" xr:uid="{00000000-0005-0000-0000-00000D140000}"/>
    <cellStyle name="Calculation 6 3 2 4 2" xfId="7901" xr:uid="{00000000-0005-0000-0000-00000E140000}"/>
    <cellStyle name="Calculation 6 3 2 4 2 2" xfId="7902" xr:uid="{00000000-0005-0000-0000-00000F140000}"/>
    <cellStyle name="Calculation 6 3 2 4 2 2 2" xfId="7903" xr:uid="{00000000-0005-0000-0000-000010140000}"/>
    <cellStyle name="Calculation 6 3 2 4 2 2 2 2" xfId="7904" xr:uid="{00000000-0005-0000-0000-000011140000}"/>
    <cellStyle name="Calculation 6 3 2 4 2 2 3" xfId="7905" xr:uid="{00000000-0005-0000-0000-000012140000}"/>
    <cellStyle name="Calculation 6 3 2 4 2 2 3 2" xfId="7906" xr:uid="{00000000-0005-0000-0000-000013140000}"/>
    <cellStyle name="Calculation 6 3 2 4 2 2 4" xfId="7907" xr:uid="{00000000-0005-0000-0000-000014140000}"/>
    <cellStyle name="Calculation 6 3 2 4 2 2 4 2" xfId="7908" xr:uid="{00000000-0005-0000-0000-000015140000}"/>
    <cellStyle name="Calculation 6 3 2 4 2 2 5" xfId="7909" xr:uid="{00000000-0005-0000-0000-000016140000}"/>
    <cellStyle name="Calculation 6 3 2 4 2 2 5 2" xfId="7910" xr:uid="{00000000-0005-0000-0000-000017140000}"/>
    <cellStyle name="Calculation 6 3 2 4 2 2 6" xfId="7911" xr:uid="{00000000-0005-0000-0000-000018140000}"/>
    <cellStyle name="Calculation 6 3 2 4 2 2 6 2" xfId="7912" xr:uid="{00000000-0005-0000-0000-000019140000}"/>
    <cellStyle name="Calculation 6 3 2 4 2 2 7" xfId="7913" xr:uid="{00000000-0005-0000-0000-00001A140000}"/>
    <cellStyle name="Calculation 6 3 2 4 2 3" xfId="7914" xr:uid="{00000000-0005-0000-0000-00001B140000}"/>
    <cellStyle name="Calculation 6 3 2 4 2 3 2" xfId="7915" xr:uid="{00000000-0005-0000-0000-00001C140000}"/>
    <cellStyle name="Calculation 6 3 2 4 2 4" xfId="7916" xr:uid="{00000000-0005-0000-0000-00001D140000}"/>
    <cellStyle name="Calculation 6 3 2 4 2 4 2" xfId="7917" xr:uid="{00000000-0005-0000-0000-00001E140000}"/>
    <cellStyle name="Calculation 6 3 2 4 2 5" xfId="7918" xr:uid="{00000000-0005-0000-0000-00001F140000}"/>
    <cellStyle name="Calculation 6 3 2 4 2 5 2" xfId="7919" xr:uid="{00000000-0005-0000-0000-000020140000}"/>
    <cellStyle name="Calculation 6 3 2 4 2 6" xfId="7920" xr:uid="{00000000-0005-0000-0000-000021140000}"/>
    <cellStyle name="Calculation 6 3 2 4 2 6 2" xfId="7921" xr:uid="{00000000-0005-0000-0000-000022140000}"/>
    <cellStyle name="Calculation 6 3 2 4 2 7" xfId="7922" xr:uid="{00000000-0005-0000-0000-000023140000}"/>
    <cellStyle name="Calculation 6 3 2 4 2 7 2" xfId="7923" xr:uid="{00000000-0005-0000-0000-000024140000}"/>
    <cellStyle name="Calculation 6 3 2 4 2 8" xfId="7924" xr:uid="{00000000-0005-0000-0000-000025140000}"/>
    <cellStyle name="Calculation 6 3 2 4 3" xfId="7925" xr:uid="{00000000-0005-0000-0000-000026140000}"/>
    <cellStyle name="Calculation 6 3 2 4 3 2" xfId="7926" xr:uid="{00000000-0005-0000-0000-000027140000}"/>
    <cellStyle name="Calculation 6 3 2 4 3 2 2" xfId="7927" xr:uid="{00000000-0005-0000-0000-000028140000}"/>
    <cellStyle name="Calculation 6 3 2 4 3 3" xfId="7928" xr:uid="{00000000-0005-0000-0000-000029140000}"/>
    <cellStyle name="Calculation 6 3 2 4 3 3 2" xfId="7929" xr:uid="{00000000-0005-0000-0000-00002A140000}"/>
    <cellStyle name="Calculation 6 3 2 4 3 4" xfId="7930" xr:uid="{00000000-0005-0000-0000-00002B140000}"/>
    <cellStyle name="Calculation 6 3 2 4 3 4 2" xfId="7931" xr:uid="{00000000-0005-0000-0000-00002C140000}"/>
    <cellStyle name="Calculation 6 3 2 4 3 5" xfId="7932" xr:uid="{00000000-0005-0000-0000-00002D140000}"/>
    <cellStyle name="Calculation 6 3 2 4 3 5 2" xfId="7933" xr:uid="{00000000-0005-0000-0000-00002E140000}"/>
    <cellStyle name="Calculation 6 3 2 4 3 6" xfId="7934" xr:uid="{00000000-0005-0000-0000-00002F140000}"/>
    <cellStyle name="Calculation 6 3 2 4 3 6 2" xfId="7935" xr:uid="{00000000-0005-0000-0000-000030140000}"/>
    <cellStyle name="Calculation 6 3 2 4 3 7" xfId="7936" xr:uid="{00000000-0005-0000-0000-000031140000}"/>
    <cellStyle name="Calculation 6 3 2 4 4" xfId="7937" xr:uid="{00000000-0005-0000-0000-000032140000}"/>
    <cellStyle name="Calculation 6 3 2 4 4 2" xfId="7938" xr:uid="{00000000-0005-0000-0000-000033140000}"/>
    <cellStyle name="Calculation 6 3 2 4 5" xfId="7939" xr:uid="{00000000-0005-0000-0000-000034140000}"/>
    <cellStyle name="Calculation 6 3 2 4 5 2" xfId="7940" xr:uid="{00000000-0005-0000-0000-000035140000}"/>
    <cellStyle name="Calculation 6 3 2 4 6" xfId="7941" xr:uid="{00000000-0005-0000-0000-000036140000}"/>
    <cellStyle name="Calculation 6 3 2 4 6 2" xfId="7942" xr:uid="{00000000-0005-0000-0000-000037140000}"/>
    <cellStyle name="Calculation 6 3 2 4 7" xfId="7943" xr:uid="{00000000-0005-0000-0000-000038140000}"/>
    <cellStyle name="Calculation 6 3 2 4 7 2" xfId="7944" xr:uid="{00000000-0005-0000-0000-000039140000}"/>
    <cellStyle name="Calculation 6 3 2 4 8" xfId="7945" xr:uid="{00000000-0005-0000-0000-00003A140000}"/>
    <cellStyle name="Calculation 6 3 2 4 8 2" xfId="7946" xr:uid="{00000000-0005-0000-0000-00003B140000}"/>
    <cellStyle name="Calculation 6 3 2 4 9" xfId="7947" xr:uid="{00000000-0005-0000-0000-00003C140000}"/>
    <cellStyle name="Calculation 6 3 2 5" xfId="7948" xr:uid="{00000000-0005-0000-0000-00003D140000}"/>
    <cellStyle name="Calculation 6 3 2 5 2" xfId="7949" xr:uid="{00000000-0005-0000-0000-00003E140000}"/>
    <cellStyle name="Calculation 6 3 2 5 2 2" xfId="7950" xr:uid="{00000000-0005-0000-0000-00003F140000}"/>
    <cellStyle name="Calculation 6 3 2 5 2 2 2" xfId="7951" xr:uid="{00000000-0005-0000-0000-000040140000}"/>
    <cellStyle name="Calculation 6 3 2 5 2 3" xfId="7952" xr:uid="{00000000-0005-0000-0000-000041140000}"/>
    <cellStyle name="Calculation 6 3 2 5 2 3 2" xfId="7953" xr:uid="{00000000-0005-0000-0000-000042140000}"/>
    <cellStyle name="Calculation 6 3 2 5 2 4" xfId="7954" xr:uid="{00000000-0005-0000-0000-000043140000}"/>
    <cellStyle name="Calculation 6 3 2 5 2 4 2" xfId="7955" xr:uid="{00000000-0005-0000-0000-000044140000}"/>
    <cellStyle name="Calculation 6 3 2 5 2 5" xfId="7956" xr:uid="{00000000-0005-0000-0000-000045140000}"/>
    <cellStyle name="Calculation 6 3 2 5 2 5 2" xfId="7957" xr:uid="{00000000-0005-0000-0000-000046140000}"/>
    <cellStyle name="Calculation 6 3 2 5 2 6" xfId="7958" xr:uid="{00000000-0005-0000-0000-000047140000}"/>
    <cellStyle name="Calculation 6 3 2 5 2 6 2" xfId="7959" xr:uid="{00000000-0005-0000-0000-000048140000}"/>
    <cellStyle name="Calculation 6 3 2 5 2 7" xfId="7960" xr:uid="{00000000-0005-0000-0000-000049140000}"/>
    <cellStyle name="Calculation 6 3 2 5 3" xfId="7961" xr:uid="{00000000-0005-0000-0000-00004A140000}"/>
    <cellStyle name="Calculation 6 3 2 5 3 2" xfId="7962" xr:uid="{00000000-0005-0000-0000-00004B140000}"/>
    <cellStyle name="Calculation 6 3 2 5 4" xfId="7963" xr:uid="{00000000-0005-0000-0000-00004C140000}"/>
    <cellStyle name="Calculation 6 3 2 5 4 2" xfId="7964" xr:uid="{00000000-0005-0000-0000-00004D140000}"/>
    <cellStyle name="Calculation 6 3 2 5 5" xfId="7965" xr:uid="{00000000-0005-0000-0000-00004E140000}"/>
    <cellStyle name="Calculation 6 3 2 5 5 2" xfId="7966" xr:uid="{00000000-0005-0000-0000-00004F140000}"/>
    <cellStyle name="Calculation 6 3 2 5 6" xfId="7967" xr:uid="{00000000-0005-0000-0000-000050140000}"/>
    <cellStyle name="Calculation 6 3 2 5 6 2" xfId="7968" xr:uid="{00000000-0005-0000-0000-000051140000}"/>
    <cellStyle name="Calculation 6 3 2 5 7" xfId="7969" xr:uid="{00000000-0005-0000-0000-000052140000}"/>
    <cellStyle name="Calculation 6 3 2 5 7 2" xfId="7970" xr:uid="{00000000-0005-0000-0000-000053140000}"/>
    <cellStyle name="Calculation 6 3 2 5 8" xfId="7971" xr:uid="{00000000-0005-0000-0000-000054140000}"/>
    <cellStyle name="Calculation 6 3 2 6" xfId="7972" xr:uid="{00000000-0005-0000-0000-000055140000}"/>
    <cellStyle name="Calculation 6 3 2 6 2" xfId="7973" xr:uid="{00000000-0005-0000-0000-000056140000}"/>
    <cellStyle name="Calculation 6 3 2 6 2 2" xfId="7974" xr:uid="{00000000-0005-0000-0000-000057140000}"/>
    <cellStyle name="Calculation 6 3 2 6 3" xfId="7975" xr:uid="{00000000-0005-0000-0000-000058140000}"/>
    <cellStyle name="Calculation 6 3 2 6 3 2" xfId="7976" xr:uid="{00000000-0005-0000-0000-000059140000}"/>
    <cellStyle name="Calculation 6 3 2 6 4" xfId="7977" xr:uid="{00000000-0005-0000-0000-00005A140000}"/>
    <cellStyle name="Calculation 6 3 2 6 4 2" xfId="7978" xr:uid="{00000000-0005-0000-0000-00005B140000}"/>
    <cellStyle name="Calculation 6 3 2 6 5" xfId="7979" xr:uid="{00000000-0005-0000-0000-00005C140000}"/>
    <cellStyle name="Calculation 6 3 2 6 5 2" xfId="7980" xr:uid="{00000000-0005-0000-0000-00005D140000}"/>
    <cellStyle name="Calculation 6 3 2 6 6" xfId="7981" xr:uid="{00000000-0005-0000-0000-00005E140000}"/>
    <cellStyle name="Calculation 6 3 2 6 6 2" xfId="7982" xr:uid="{00000000-0005-0000-0000-00005F140000}"/>
    <cellStyle name="Calculation 6 3 2 6 7" xfId="7983" xr:uid="{00000000-0005-0000-0000-000060140000}"/>
    <cellStyle name="Calculation 6 3 2 7" xfId="7984" xr:uid="{00000000-0005-0000-0000-000061140000}"/>
    <cellStyle name="Calculation 6 3 2 7 2" xfId="7985" xr:uid="{00000000-0005-0000-0000-000062140000}"/>
    <cellStyle name="Calculation 6 3 2 8" xfId="7986" xr:uid="{00000000-0005-0000-0000-000063140000}"/>
    <cellStyle name="Calculation 6 3 2 8 2" xfId="7987" xr:uid="{00000000-0005-0000-0000-000064140000}"/>
    <cellStyle name="Calculation 6 3 2 9" xfId="7988" xr:uid="{00000000-0005-0000-0000-000065140000}"/>
    <cellStyle name="Calculation 6 3 2 9 2" xfId="7989" xr:uid="{00000000-0005-0000-0000-000066140000}"/>
    <cellStyle name="Calculation 6 3 3" xfId="7990" xr:uid="{00000000-0005-0000-0000-000067140000}"/>
    <cellStyle name="Calculation 6 3 3 2" xfId="7991" xr:uid="{00000000-0005-0000-0000-000068140000}"/>
    <cellStyle name="Calculation 6 3 3 2 2" xfId="7992" xr:uid="{00000000-0005-0000-0000-000069140000}"/>
    <cellStyle name="Calculation 6 3 3 2 2 2" xfId="7993" xr:uid="{00000000-0005-0000-0000-00006A140000}"/>
    <cellStyle name="Calculation 6 3 3 2 2 2 2" xfId="7994" xr:uid="{00000000-0005-0000-0000-00006B140000}"/>
    <cellStyle name="Calculation 6 3 3 2 2 3" xfId="7995" xr:uid="{00000000-0005-0000-0000-00006C140000}"/>
    <cellStyle name="Calculation 6 3 3 2 2 3 2" xfId="7996" xr:uid="{00000000-0005-0000-0000-00006D140000}"/>
    <cellStyle name="Calculation 6 3 3 2 2 4" xfId="7997" xr:uid="{00000000-0005-0000-0000-00006E140000}"/>
    <cellStyle name="Calculation 6 3 3 2 2 4 2" xfId="7998" xr:uid="{00000000-0005-0000-0000-00006F140000}"/>
    <cellStyle name="Calculation 6 3 3 2 2 5" xfId="7999" xr:uid="{00000000-0005-0000-0000-000070140000}"/>
    <cellStyle name="Calculation 6 3 3 2 2 5 2" xfId="8000" xr:uid="{00000000-0005-0000-0000-000071140000}"/>
    <cellStyle name="Calculation 6 3 3 2 2 6" xfId="8001" xr:uid="{00000000-0005-0000-0000-000072140000}"/>
    <cellStyle name="Calculation 6 3 3 2 2 6 2" xfId="8002" xr:uid="{00000000-0005-0000-0000-000073140000}"/>
    <cellStyle name="Calculation 6 3 3 2 2 7" xfId="8003" xr:uid="{00000000-0005-0000-0000-000074140000}"/>
    <cellStyle name="Calculation 6 3 3 2 3" xfId="8004" xr:uid="{00000000-0005-0000-0000-000075140000}"/>
    <cellStyle name="Calculation 6 3 3 2 3 2" xfId="8005" xr:uid="{00000000-0005-0000-0000-000076140000}"/>
    <cellStyle name="Calculation 6 3 3 2 4" xfId="8006" xr:uid="{00000000-0005-0000-0000-000077140000}"/>
    <cellStyle name="Calculation 6 3 3 2 4 2" xfId="8007" xr:uid="{00000000-0005-0000-0000-000078140000}"/>
    <cellStyle name="Calculation 6 3 3 2 5" xfId="8008" xr:uid="{00000000-0005-0000-0000-000079140000}"/>
    <cellStyle name="Calculation 6 3 3 2 5 2" xfId="8009" xr:uid="{00000000-0005-0000-0000-00007A140000}"/>
    <cellStyle name="Calculation 6 3 3 2 6" xfId="8010" xr:uid="{00000000-0005-0000-0000-00007B140000}"/>
    <cellStyle name="Calculation 6 3 3 2 6 2" xfId="8011" xr:uid="{00000000-0005-0000-0000-00007C140000}"/>
    <cellStyle name="Calculation 6 3 3 2 7" xfId="8012" xr:uid="{00000000-0005-0000-0000-00007D140000}"/>
    <cellStyle name="Calculation 6 3 3 2 7 2" xfId="8013" xr:uid="{00000000-0005-0000-0000-00007E140000}"/>
    <cellStyle name="Calculation 6 3 3 2 8" xfId="8014" xr:uid="{00000000-0005-0000-0000-00007F140000}"/>
    <cellStyle name="Calculation 6 3 3 3" xfId="8015" xr:uid="{00000000-0005-0000-0000-000080140000}"/>
    <cellStyle name="Calculation 6 3 3 3 2" xfId="8016" xr:uid="{00000000-0005-0000-0000-000081140000}"/>
    <cellStyle name="Calculation 6 3 3 3 2 2" xfId="8017" xr:uid="{00000000-0005-0000-0000-000082140000}"/>
    <cellStyle name="Calculation 6 3 3 3 3" xfId="8018" xr:uid="{00000000-0005-0000-0000-000083140000}"/>
    <cellStyle name="Calculation 6 3 3 3 3 2" xfId="8019" xr:uid="{00000000-0005-0000-0000-000084140000}"/>
    <cellStyle name="Calculation 6 3 3 3 4" xfId="8020" xr:uid="{00000000-0005-0000-0000-000085140000}"/>
    <cellStyle name="Calculation 6 3 3 3 4 2" xfId="8021" xr:uid="{00000000-0005-0000-0000-000086140000}"/>
    <cellStyle name="Calculation 6 3 3 3 5" xfId="8022" xr:uid="{00000000-0005-0000-0000-000087140000}"/>
    <cellStyle name="Calculation 6 3 3 3 5 2" xfId="8023" xr:uid="{00000000-0005-0000-0000-000088140000}"/>
    <cellStyle name="Calculation 6 3 3 3 6" xfId="8024" xr:uid="{00000000-0005-0000-0000-000089140000}"/>
    <cellStyle name="Calculation 6 3 3 3 6 2" xfId="8025" xr:uid="{00000000-0005-0000-0000-00008A140000}"/>
    <cellStyle name="Calculation 6 3 3 3 7" xfId="8026" xr:uid="{00000000-0005-0000-0000-00008B140000}"/>
    <cellStyle name="Calculation 6 3 3 4" xfId="8027" xr:uid="{00000000-0005-0000-0000-00008C140000}"/>
    <cellStyle name="Calculation 6 3 3 4 2" xfId="8028" xr:uid="{00000000-0005-0000-0000-00008D140000}"/>
    <cellStyle name="Calculation 6 3 3 5" xfId="8029" xr:uid="{00000000-0005-0000-0000-00008E140000}"/>
    <cellStyle name="Calculation 6 3 3 5 2" xfId="8030" xr:uid="{00000000-0005-0000-0000-00008F140000}"/>
    <cellStyle name="Calculation 6 3 3 6" xfId="8031" xr:uid="{00000000-0005-0000-0000-000090140000}"/>
    <cellStyle name="Calculation 6 3 3 6 2" xfId="8032" xr:uid="{00000000-0005-0000-0000-000091140000}"/>
    <cellStyle name="Calculation 6 3 3 7" xfId="8033" xr:uid="{00000000-0005-0000-0000-000092140000}"/>
    <cellStyle name="Calculation 6 3 3 7 2" xfId="8034" xr:uid="{00000000-0005-0000-0000-000093140000}"/>
    <cellStyle name="Calculation 6 3 3 8" xfId="8035" xr:uid="{00000000-0005-0000-0000-000094140000}"/>
    <cellStyle name="Calculation 6 3 3 8 2" xfId="8036" xr:uid="{00000000-0005-0000-0000-000095140000}"/>
    <cellStyle name="Calculation 6 3 3 9" xfId="8037" xr:uid="{00000000-0005-0000-0000-000096140000}"/>
    <cellStyle name="Calculation 6 3 4" xfId="8038" xr:uid="{00000000-0005-0000-0000-000097140000}"/>
    <cellStyle name="Calculation 6 3 4 10" xfId="8039" xr:uid="{00000000-0005-0000-0000-000098140000}"/>
    <cellStyle name="Calculation 6 3 4 10 2" xfId="8040" xr:uid="{00000000-0005-0000-0000-000099140000}"/>
    <cellStyle name="Calculation 6 3 4 11" xfId="8041" xr:uid="{00000000-0005-0000-0000-00009A140000}"/>
    <cellStyle name="Calculation 6 3 4 2" xfId="8042" xr:uid="{00000000-0005-0000-0000-00009B140000}"/>
    <cellStyle name="Calculation 6 3 4 2 2" xfId="8043" xr:uid="{00000000-0005-0000-0000-00009C140000}"/>
    <cellStyle name="Calculation 6 3 4 2 2 2" xfId="8044" xr:uid="{00000000-0005-0000-0000-00009D140000}"/>
    <cellStyle name="Calculation 6 3 4 2 2 2 2" xfId="8045" xr:uid="{00000000-0005-0000-0000-00009E140000}"/>
    <cellStyle name="Calculation 6 3 4 2 2 2 2 2" xfId="8046" xr:uid="{00000000-0005-0000-0000-00009F140000}"/>
    <cellStyle name="Calculation 6 3 4 2 2 2 3" xfId="8047" xr:uid="{00000000-0005-0000-0000-0000A0140000}"/>
    <cellStyle name="Calculation 6 3 4 2 2 2 3 2" xfId="8048" xr:uid="{00000000-0005-0000-0000-0000A1140000}"/>
    <cellStyle name="Calculation 6 3 4 2 2 2 4" xfId="8049" xr:uid="{00000000-0005-0000-0000-0000A2140000}"/>
    <cellStyle name="Calculation 6 3 4 2 2 2 4 2" xfId="8050" xr:uid="{00000000-0005-0000-0000-0000A3140000}"/>
    <cellStyle name="Calculation 6 3 4 2 2 2 5" xfId="8051" xr:uid="{00000000-0005-0000-0000-0000A4140000}"/>
    <cellStyle name="Calculation 6 3 4 2 2 2 5 2" xfId="8052" xr:uid="{00000000-0005-0000-0000-0000A5140000}"/>
    <cellStyle name="Calculation 6 3 4 2 2 2 6" xfId="8053" xr:uid="{00000000-0005-0000-0000-0000A6140000}"/>
    <cellStyle name="Calculation 6 3 4 2 2 2 6 2" xfId="8054" xr:uid="{00000000-0005-0000-0000-0000A7140000}"/>
    <cellStyle name="Calculation 6 3 4 2 2 2 7" xfId="8055" xr:uid="{00000000-0005-0000-0000-0000A8140000}"/>
    <cellStyle name="Calculation 6 3 4 2 2 3" xfId="8056" xr:uid="{00000000-0005-0000-0000-0000A9140000}"/>
    <cellStyle name="Calculation 6 3 4 2 2 3 2" xfId="8057" xr:uid="{00000000-0005-0000-0000-0000AA140000}"/>
    <cellStyle name="Calculation 6 3 4 2 2 4" xfId="8058" xr:uid="{00000000-0005-0000-0000-0000AB140000}"/>
    <cellStyle name="Calculation 6 3 4 2 2 4 2" xfId="8059" xr:uid="{00000000-0005-0000-0000-0000AC140000}"/>
    <cellStyle name="Calculation 6 3 4 2 2 5" xfId="8060" xr:uid="{00000000-0005-0000-0000-0000AD140000}"/>
    <cellStyle name="Calculation 6 3 4 2 2 5 2" xfId="8061" xr:uid="{00000000-0005-0000-0000-0000AE140000}"/>
    <cellStyle name="Calculation 6 3 4 2 2 6" xfId="8062" xr:uid="{00000000-0005-0000-0000-0000AF140000}"/>
    <cellStyle name="Calculation 6 3 4 2 2 6 2" xfId="8063" xr:uid="{00000000-0005-0000-0000-0000B0140000}"/>
    <cellStyle name="Calculation 6 3 4 2 2 7" xfId="8064" xr:uid="{00000000-0005-0000-0000-0000B1140000}"/>
    <cellStyle name="Calculation 6 3 4 2 2 7 2" xfId="8065" xr:uid="{00000000-0005-0000-0000-0000B2140000}"/>
    <cellStyle name="Calculation 6 3 4 2 2 8" xfId="8066" xr:uid="{00000000-0005-0000-0000-0000B3140000}"/>
    <cellStyle name="Calculation 6 3 4 2 3" xfId="8067" xr:uid="{00000000-0005-0000-0000-0000B4140000}"/>
    <cellStyle name="Calculation 6 3 4 2 3 2" xfId="8068" xr:uid="{00000000-0005-0000-0000-0000B5140000}"/>
    <cellStyle name="Calculation 6 3 4 2 3 2 2" xfId="8069" xr:uid="{00000000-0005-0000-0000-0000B6140000}"/>
    <cellStyle name="Calculation 6 3 4 2 3 3" xfId="8070" xr:uid="{00000000-0005-0000-0000-0000B7140000}"/>
    <cellStyle name="Calculation 6 3 4 2 3 3 2" xfId="8071" xr:uid="{00000000-0005-0000-0000-0000B8140000}"/>
    <cellStyle name="Calculation 6 3 4 2 3 4" xfId="8072" xr:uid="{00000000-0005-0000-0000-0000B9140000}"/>
    <cellStyle name="Calculation 6 3 4 2 3 4 2" xfId="8073" xr:uid="{00000000-0005-0000-0000-0000BA140000}"/>
    <cellStyle name="Calculation 6 3 4 2 3 5" xfId="8074" xr:uid="{00000000-0005-0000-0000-0000BB140000}"/>
    <cellStyle name="Calculation 6 3 4 2 3 5 2" xfId="8075" xr:uid="{00000000-0005-0000-0000-0000BC140000}"/>
    <cellStyle name="Calculation 6 3 4 2 3 6" xfId="8076" xr:uid="{00000000-0005-0000-0000-0000BD140000}"/>
    <cellStyle name="Calculation 6 3 4 2 3 6 2" xfId="8077" xr:uid="{00000000-0005-0000-0000-0000BE140000}"/>
    <cellStyle name="Calculation 6 3 4 2 3 7" xfId="8078" xr:uid="{00000000-0005-0000-0000-0000BF140000}"/>
    <cellStyle name="Calculation 6 3 4 2 4" xfId="8079" xr:uid="{00000000-0005-0000-0000-0000C0140000}"/>
    <cellStyle name="Calculation 6 3 4 2 4 2" xfId="8080" xr:uid="{00000000-0005-0000-0000-0000C1140000}"/>
    <cellStyle name="Calculation 6 3 4 2 5" xfId="8081" xr:uid="{00000000-0005-0000-0000-0000C2140000}"/>
    <cellStyle name="Calculation 6 3 4 2 5 2" xfId="8082" xr:uid="{00000000-0005-0000-0000-0000C3140000}"/>
    <cellStyle name="Calculation 6 3 4 2 6" xfId="8083" xr:uid="{00000000-0005-0000-0000-0000C4140000}"/>
    <cellStyle name="Calculation 6 3 4 2 6 2" xfId="8084" xr:uid="{00000000-0005-0000-0000-0000C5140000}"/>
    <cellStyle name="Calculation 6 3 4 2 7" xfId="8085" xr:uid="{00000000-0005-0000-0000-0000C6140000}"/>
    <cellStyle name="Calculation 6 3 4 2 7 2" xfId="8086" xr:uid="{00000000-0005-0000-0000-0000C7140000}"/>
    <cellStyle name="Calculation 6 3 4 2 8" xfId="8087" xr:uid="{00000000-0005-0000-0000-0000C8140000}"/>
    <cellStyle name="Calculation 6 3 4 2 8 2" xfId="8088" xr:uid="{00000000-0005-0000-0000-0000C9140000}"/>
    <cellStyle name="Calculation 6 3 4 2 9" xfId="8089" xr:uid="{00000000-0005-0000-0000-0000CA140000}"/>
    <cellStyle name="Calculation 6 3 4 3" xfId="8090" xr:uid="{00000000-0005-0000-0000-0000CB140000}"/>
    <cellStyle name="Calculation 6 3 4 3 2" xfId="8091" xr:uid="{00000000-0005-0000-0000-0000CC140000}"/>
    <cellStyle name="Calculation 6 3 4 3 2 2" xfId="8092" xr:uid="{00000000-0005-0000-0000-0000CD140000}"/>
    <cellStyle name="Calculation 6 3 4 3 2 2 2" xfId="8093" xr:uid="{00000000-0005-0000-0000-0000CE140000}"/>
    <cellStyle name="Calculation 6 3 4 3 2 2 2 2" xfId="8094" xr:uid="{00000000-0005-0000-0000-0000CF140000}"/>
    <cellStyle name="Calculation 6 3 4 3 2 2 3" xfId="8095" xr:uid="{00000000-0005-0000-0000-0000D0140000}"/>
    <cellStyle name="Calculation 6 3 4 3 2 2 3 2" xfId="8096" xr:uid="{00000000-0005-0000-0000-0000D1140000}"/>
    <cellStyle name="Calculation 6 3 4 3 2 2 4" xfId="8097" xr:uid="{00000000-0005-0000-0000-0000D2140000}"/>
    <cellStyle name="Calculation 6 3 4 3 2 2 4 2" xfId="8098" xr:uid="{00000000-0005-0000-0000-0000D3140000}"/>
    <cellStyle name="Calculation 6 3 4 3 2 2 5" xfId="8099" xr:uid="{00000000-0005-0000-0000-0000D4140000}"/>
    <cellStyle name="Calculation 6 3 4 3 2 2 5 2" xfId="8100" xr:uid="{00000000-0005-0000-0000-0000D5140000}"/>
    <cellStyle name="Calculation 6 3 4 3 2 2 6" xfId="8101" xr:uid="{00000000-0005-0000-0000-0000D6140000}"/>
    <cellStyle name="Calculation 6 3 4 3 2 2 6 2" xfId="8102" xr:uid="{00000000-0005-0000-0000-0000D7140000}"/>
    <cellStyle name="Calculation 6 3 4 3 2 2 7" xfId="8103" xr:uid="{00000000-0005-0000-0000-0000D8140000}"/>
    <cellStyle name="Calculation 6 3 4 3 2 3" xfId="8104" xr:uid="{00000000-0005-0000-0000-0000D9140000}"/>
    <cellStyle name="Calculation 6 3 4 3 2 3 2" xfId="8105" xr:uid="{00000000-0005-0000-0000-0000DA140000}"/>
    <cellStyle name="Calculation 6 3 4 3 2 4" xfId="8106" xr:uid="{00000000-0005-0000-0000-0000DB140000}"/>
    <cellStyle name="Calculation 6 3 4 3 2 4 2" xfId="8107" xr:uid="{00000000-0005-0000-0000-0000DC140000}"/>
    <cellStyle name="Calculation 6 3 4 3 2 5" xfId="8108" xr:uid="{00000000-0005-0000-0000-0000DD140000}"/>
    <cellStyle name="Calculation 6 3 4 3 2 5 2" xfId="8109" xr:uid="{00000000-0005-0000-0000-0000DE140000}"/>
    <cellStyle name="Calculation 6 3 4 3 2 6" xfId="8110" xr:uid="{00000000-0005-0000-0000-0000DF140000}"/>
    <cellStyle name="Calculation 6 3 4 3 2 6 2" xfId="8111" xr:uid="{00000000-0005-0000-0000-0000E0140000}"/>
    <cellStyle name="Calculation 6 3 4 3 2 7" xfId="8112" xr:uid="{00000000-0005-0000-0000-0000E1140000}"/>
    <cellStyle name="Calculation 6 3 4 3 2 7 2" xfId="8113" xr:uid="{00000000-0005-0000-0000-0000E2140000}"/>
    <cellStyle name="Calculation 6 3 4 3 2 8" xfId="8114" xr:uid="{00000000-0005-0000-0000-0000E3140000}"/>
    <cellStyle name="Calculation 6 3 4 3 3" xfId="8115" xr:uid="{00000000-0005-0000-0000-0000E4140000}"/>
    <cellStyle name="Calculation 6 3 4 3 3 2" xfId="8116" xr:uid="{00000000-0005-0000-0000-0000E5140000}"/>
    <cellStyle name="Calculation 6 3 4 3 3 2 2" xfId="8117" xr:uid="{00000000-0005-0000-0000-0000E6140000}"/>
    <cellStyle name="Calculation 6 3 4 3 3 3" xfId="8118" xr:uid="{00000000-0005-0000-0000-0000E7140000}"/>
    <cellStyle name="Calculation 6 3 4 3 3 3 2" xfId="8119" xr:uid="{00000000-0005-0000-0000-0000E8140000}"/>
    <cellStyle name="Calculation 6 3 4 3 3 4" xfId="8120" xr:uid="{00000000-0005-0000-0000-0000E9140000}"/>
    <cellStyle name="Calculation 6 3 4 3 3 4 2" xfId="8121" xr:uid="{00000000-0005-0000-0000-0000EA140000}"/>
    <cellStyle name="Calculation 6 3 4 3 3 5" xfId="8122" xr:uid="{00000000-0005-0000-0000-0000EB140000}"/>
    <cellStyle name="Calculation 6 3 4 3 3 5 2" xfId="8123" xr:uid="{00000000-0005-0000-0000-0000EC140000}"/>
    <cellStyle name="Calculation 6 3 4 3 3 6" xfId="8124" xr:uid="{00000000-0005-0000-0000-0000ED140000}"/>
    <cellStyle name="Calculation 6 3 4 3 3 6 2" xfId="8125" xr:uid="{00000000-0005-0000-0000-0000EE140000}"/>
    <cellStyle name="Calculation 6 3 4 3 3 7" xfId="8126" xr:uid="{00000000-0005-0000-0000-0000EF140000}"/>
    <cellStyle name="Calculation 6 3 4 3 4" xfId="8127" xr:uid="{00000000-0005-0000-0000-0000F0140000}"/>
    <cellStyle name="Calculation 6 3 4 3 4 2" xfId="8128" xr:uid="{00000000-0005-0000-0000-0000F1140000}"/>
    <cellStyle name="Calculation 6 3 4 3 5" xfId="8129" xr:uid="{00000000-0005-0000-0000-0000F2140000}"/>
    <cellStyle name="Calculation 6 3 4 3 5 2" xfId="8130" xr:uid="{00000000-0005-0000-0000-0000F3140000}"/>
    <cellStyle name="Calculation 6 3 4 3 6" xfId="8131" xr:uid="{00000000-0005-0000-0000-0000F4140000}"/>
    <cellStyle name="Calculation 6 3 4 3 6 2" xfId="8132" xr:uid="{00000000-0005-0000-0000-0000F5140000}"/>
    <cellStyle name="Calculation 6 3 4 3 7" xfId="8133" xr:uid="{00000000-0005-0000-0000-0000F6140000}"/>
    <cellStyle name="Calculation 6 3 4 3 7 2" xfId="8134" xr:uid="{00000000-0005-0000-0000-0000F7140000}"/>
    <cellStyle name="Calculation 6 3 4 3 8" xfId="8135" xr:uid="{00000000-0005-0000-0000-0000F8140000}"/>
    <cellStyle name="Calculation 6 3 4 3 8 2" xfId="8136" xr:uid="{00000000-0005-0000-0000-0000F9140000}"/>
    <cellStyle name="Calculation 6 3 4 3 9" xfId="8137" xr:uid="{00000000-0005-0000-0000-0000FA140000}"/>
    <cellStyle name="Calculation 6 3 4 4" xfId="8138" xr:uid="{00000000-0005-0000-0000-0000FB140000}"/>
    <cellStyle name="Calculation 6 3 4 4 2" xfId="8139" xr:uid="{00000000-0005-0000-0000-0000FC140000}"/>
    <cellStyle name="Calculation 6 3 4 4 2 2" xfId="8140" xr:uid="{00000000-0005-0000-0000-0000FD140000}"/>
    <cellStyle name="Calculation 6 3 4 4 2 2 2" xfId="8141" xr:uid="{00000000-0005-0000-0000-0000FE140000}"/>
    <cellStyle name="Calculation 6 3 4 4 2 3" xfId="8142" xr:uid="{00000000-0005-0000-0000-0000FF140000}"/>
    <cellStyle name="Calculation 6 3 4 4 2 3 2" xfId="8143" xr:uid="{00000000-0005-0000-0000-000000150000}"/>
    <cellStyle name="Calculation 6 3 4 4 2 4" xfId="8144" xr:uid="{00000000-0005-0000-0000-000001150000}"/>
    <cellStyle name="Calculation 6 3 4 4 2 4 2" xfId="8145" xr:uid="{00000000-0005-0000-0000-000002150000}"/>
    <cellStyle name="Calculation 6 3 4 4 2 5" xfId="8146" xr:uid="{00000000-0005-0000-0000-000003150000}"/>
    <cellStyle name="Calculation 6 3 4 4 2 5 2" xfId="8147" xr:uid="{00000000-0005-0000-0000-000004150000}"/>
    <cellStyle name="Calculation 6 3 4 4 2 6" xfId="8148" xr:uid="{00000000-0005-0000-0000-000005150000}"/>
    <cellStyle name="Calculation 6 3 4 4 2 6 2" xfId="8149" xr:uid="{00000000-0005-0000-0000-000006150000}"/>
    <cellStyle name="Calculation 6 3 4 4 2 7" xfId="8150" xr:uid="{00000000-0005-0000-0000-000007150000}"/>
    <cellStyle name="Calculation 6 3 4 4 3" xfId="8151" xr:uid="{00000000-0005-0000-0000-000008150000}"/>
    <cellStyle name="Calculation 6 3 4 4 3 2" xfId="8152" xr:uid="{00000000-0005-0000-0000-000009150000}"/>
    <cellStyle name="Calculation 6 3 4 4 4" xfId="8153" xr:uid="{00000000-0005-0000-0000-00000A150000}"/>
    <cellStyle name="Calculation 6 3 4 4 4 2" xfId="8154" xr:uid="{00000000-0005-0000-0000-00000B150000}"/>
    <cellStyle name="Calculation 6 3 4 4 5" xfId="8155" xr:uid="{00000000-0005-0000-0000-00000C150000}"/>
    <cellStyle name="Calculation 6 3 4 4 5 2" xfId="8156" xr:uid="{00000000-0005-0000-0000-00000D150000}"/>
    <cellStyle name="Calculation 6 3 4 4 6" xfId="8157" xr:uid="{00000000-0005-0000-0000-00000E150000}"/>
    <cellStyle name="Calculation 6 3 4 4 6 2" xfId="8158" xr:uid="{00000000-0005-0000-0000-00000F150000}"/>
    <cellStyle name="Calculation 6 3 4 4 7" xfId="8159" xr:uid="{00000000-0005-0000-0000-000010150000}"/>
    <cellStyle name="Calculation 6 3 4 4 7 2" xfId="8160" xr:uid="{00000000-0005-0000-0000-000011150000}"/>
    <cellStyle name="Calculation 6 3 4 4 8" xfId="8161" xr:uid="{00000000-0005-0000-0000-000012150000}"/>
    <cellStyle name="Calculation 6 3 4 5" xfId="8162" xr:uid="{00000000-0005-0000-0000-000013150000}"/>
    <cellStyle name="Calculation 6 3 4 5 2" xfId="8163" xr:uid="{00000000-0005-0000-0000-000014150000}"/>
    <cellStyle name="Calculation 6 3 4 5 2 2" xfId="8164" xr:uid="{00000000-0005-0000-0000-000015150000}"/>
    <cellStyle name="Calculation 6 3 4 5 3" xfId="8165" xr:uid="{00000000-0005-0000-0000-000016150000}"/>
    <cellStyle name="Calculation 6 3 4 5 3 2" xfId="8166" xr:uid="{00000000-0005-0000-0000-000017150000}"/>
    <cellStyle name="Calculation 6 3 4 5 4" xfId="8167" xr:uid="{00000000-0005-0000-0000-000018150000}"/>
    <cellStyle name="Calculation 6 3 4 5 4 2" xfId="8168" xr:uid="{00000000-0005-0000-0000-000019150000}"/>
    <cellStyle name="Calculation 6 3 4 5 5" xfId="8169" xr:uid="{00000000-0005-0000-0000-00001A150000}"/>
    <cellStyle name="Calculation 6 3 4 5 5 2" xfId="8170" xr:uid="{00000000-0005-0000-0000-00001B150000}"/>
    <cellStyle name="Calculation 6 3 4 5 6" xfId="8171" xr:uid="{00000000-0005-0000-0000-00001C150000}"/>
    <cellStyle name="Calculation 6 3 4 5 6 2" xfId="8172" xr:uid="{00000000-0005-0000-0000-00001D150000}"/>
    <cellStyle name="Calculation 6 3 4 5 7" xfId="8173" xr:uid="{00000000-0005-0000-0000-00001E150000}"/>
    <cellStyle name="Calculation 6 3 4 6" xfId="8174" xr:uid="{00000000-0005-0000-0000-00001F150000}"/>
    <cellStyle name="Calculation 6 3 4 6 2" xfId="8175" xr:uid="{00000000-0005-0000-0000-000020150000}"/>
    <cellStyle name="Calculation 6 3 4 7" xfId="8176" xr:uid="{00000000-0005-0000-0000-000021150000}"/>
    <cellStyle name="Calculation 6 3 4 7 2" xfId="8177" xr:uid="{00000000-0005-0000-0000-000022150000}"/>
    <cellStyle name="Calculation 6 3 4 8" xfId="8178" xr:uid="{00000000-0005-0000-0000-000023150000}"/>
    <cellStyle name="Calculation 6 3 4 8 2" xfId="8179" xr:uid="{00000000-0005-0000-0000-000024150000}"/>
    <cellStyle name="Calculation 6 3 4 9" xfId="8180" xr:uid="{00000000-0005-0000-0000-000025150000}"/>
    <cellStyle name="Calculation 6 3 4 9 2" xfId="8181" xr:uid="{00000000-0005-0000-0000-000026150000}"/>
    <cellStyle name="Calculation 6 3 5" xfId="8182" xr:uid="{00000000-0005-0000-0000-000027150000}"/>
    <cellStyle name="Calculation 6 3 5 2" xfId="8183" xr:uid="{00000000-0005-0000-0000-000028150000}"/>
    <cellStyle name="Calculation 6 3 5 2 2" xfId="8184" xr:uid="{00000000-0005-0000-0000-000029150000}"/>
    <cellStyle name="Calculation 6 3 5 2 2 2" xfId="8185" xr:uid="{00000000-0005-0000-0000-00002A150000}"/>
    <cellStyle name="Calculation 6 3 5 2 2 2 2" xfId="8186" xr:uid="{00000000-0005-0000-0000-00002B150000}"/>
    <cellStyle name="Calculation 6 3 5 2 2 3" xfId="8187" xr:uid="{00000000-0005-0000-0000-00002C150000}"/>
    <cellStyle name="Calculation 6 3 5 2 2 3 2" xfId="8188" xr:uid="{00000000-0005-0000-0000-00002D150000}"/>
    <cellStyle name="Calculation 6 3 5 2 2 4" xfId="8189" xr:uid="{00000000-0005-0000-0000-00002E150000}"/>
    <cellStyle name="Calculation 6 3 5 2 2 4 2" xfId="8190" xr:uid="{00000000-0005-0000-0000-00002F150000}"/>
    <cellStyle name="Calculation 6 3 5 2 2 5" xfId="8191" xr:uid="{00000000-0005-0000-0000-000030150000}"/>
    <cellStyle name="Calculation 6 3 5 2 2 5 2" xfId="8192" xr:uid="{00000000-0005-0000-0000-000031150000}"/>
    <cellStyle name="Calculation 6 3 5 2 2 6" xfId="8193" xr:uid="{00000000-0005-0000-0000-000032150000}"/>
    <cellStyle name="Calculation 6 3 5 2 2 6 2" xfId="8194" xr:uid="{00000000-0005-0000-0000-000033150000}"/>
    <cellStyle name="Calculation 6 3 5 2 2 7" xfId="8195" xr:uid="{00000000-0005-0000-0000-000034150000}"/>
    <cellStyle name="Calculation 6 3 5 2 3" xfId="8196" xr:uid="{00000000-0005-0000-0000-000035150000}"/>
    <cellStyle name="Calculation 6 3 5 2 3 2" xfId="8197" xr:uid="{00000000-0005-0000-0000-000036150000}"/>
    <cellStyle name="Calculation 6 3 5 2 4" xfId="8198" xr:uid="{00000000-0005-0000-0000-000037150000}"/>
    <cellStyle name="Calculation 6 3 5 2 4 2" xfId="8199" xr:uid="{00000000-0005-0000-0000-000038150000}"/>
    <cellStyle name="Calculation 6 3 5 2 5" xfId="8200" xr:uid="{00000000-0005-0000-0000-000039150000}"/>
    <cellStyle name="Calculation 6 3 5 2 5 2" xfId="8201" xr:uid="{00000000-0005-0000-0000-00003A150000}"/>
    <cellStyle name="Calculation 6 3 5 2 6" xfId="8202" xr:uid="{00000000-0005-0000-0000-00003B150000}"/>
    <cellStyle name="Calculation 6 3 5 2 6 2" xfId="8203" xr:uid="{00000000-0005-0000-0000-00003C150000}"/>
    <cellStyle name="Calculation 6 3 5 2 7" xfId="8204" xr:uid="{00000000-0005-0000-0000-00003D150000}"/>
    <cellStyle name="Calculation 6 3 5 2 7 2" xfId="8205" xr:uid="{00000000-0005-0000-0000-00003E150000}"/>
    <cellStyle name="Calculation 6 3 5 2 8" xfId="8206" xr:uid="{00000000-0005-0000-0000-00003F150000}"/>
    <cellStyle name="Calculation 6 3 5 3" xfId="8207" xr:uid="{00000000-0005-0000-0000-000040150000}"/>
    <cellStyle name="Calculation 6 3 5 3 2" xfId="8208" xr:uid="{00000000-0005-0000-0000-000041150000}"/>
    <cellStyle name="Calculation 6 3 5 3 2 2" xfId="8209" xr:uid="{00000000-0005-0000-0000-000042150000}"/>
    <cellStyle name="Calculation 6 3 5 3 3" xfId="8210" xr:uid="{00000000-0005-0000-0000-000043150000}"/>
    <cellStyle name="Calculation 6 3 5 3 3 2" xfId="8211" xr:uid="{00000000-0005-0000-0000-000044150000}"/>
    <cellStyle name="Calculation 6 3 5 3 4" xfId="8212" xr:uid="{00000000-0005-0000-0000-000045150000}"/>
    <cellStyle name="Calculation 6 3 5 3 4 2" xfId="8213" xr:uid="{00000000-0005-0000-0000-000046150000}"/>
    <cellStyle name="Calculation 6 3 5 3 5" xfId="8214" xr:uid="{00000000-0005-0000-0000-000047150000}"/>
    <cellStyle name="Calculation 6 3 5 3 5 2" xfId="8215" xr:uid="{00000000-0005-0000-0000-000048150000}"/>
    <cellStyle name="Calculation 6 3 5 3 6" xfId="8216" xr:uid="{00000000-0005-0000-0000-000049150000}"/>
    <cellStyle name="Calculation 6 3 5 3 6 2" xfId="8217" xr:uid="{00000000-0005-0000-0000-00004A150000}"/>
    <cellStyle name="Calculation 6 3 5 3 7" xfId="8218" xr:uid="{00000000-0005-0000-0000-00004B150000}"/>
    <cellStyle name="Calculation 6 3 5 4" xfId="8219" xr:uid="{00000000-0005-0000-0000-00004C150000}"/>
    <cellStyle name="Calculation 6 3 5 4 2" xfId="8220" xr:uid="{00000000-0005-0000-0000-00004D150000}"/>
    <cellStyle name="Calculation 6 3 5 5" xfId="8221" xr:uid="{00000000-0005-0000-0000-00004E150000}"/>
    <cellStyle name="Calculation 6 3 5 5 2" xfId="8222" xr:uid="{00000000-0005-0000-0000-00004F150000}"/>
    <cellStyle name="Calculation 6 3 5 6" xfId="8223" xr:uid="{00000000-0005-0000-0000-000050150000}"/>
    <cellStyle name="Calculation 6 3 5 6 2" xfId="8224" xr:uid="{00000000-0005-0000-0000-000051150000}"/>
    <cellStyle name="Calculation 6 3 5 7" xfId="8225" xr:uid="{00000000-0005-0000-0000-000052150000}"/>
    <cellStyle name="Calculation 6 3 5 7 2" xfId="8226" xr:uid="{00000000-0005-0000-0000-000053150000}"/>
    <cellStyle name="Calculation 6 3 5 8" xfId="8227" xr:uid="{00000000-0005-0000-0000-000054150000}"/>
    <cellStyle name="Calculation 6 3 5 8 2" xfId="8228" xr:uid="{00000000-0005-0000-0000-000055150000}"/>
    <cellStyle name="Calculation 6 3 5 9" xfId="8229" xr:uid="{00000000-0005-0000-0000-000056150000}"/>
    <cellStyle name="Calculation 6 3 6" xfId="8230" xr:uid="{00000000-0005-0000-0000-000057150000}"/>
    <cellStyle name="Calculation 6 3 6 2" xfId="8231" xr:uid="{00000000-0005-0000-0000-000058150000}"/>
    <cellStyle name="Calculation 6 3 6 2 2" xfId="8232" xr:uid="{00000000-0005-0000-0000-000059150000}"/>
    <cellStyle name="Calculation 6 3 6 2 2 2" xfId="8233" xr:uid="{00000000-0005-0000-0000-00005A150000}"/>
    <cellStyle name="Calculation 6 3 6 2 2 2 2" xfId="8234" xr:uid="{00000000-0005-0000-0000-00005B150000}"/>
    <cellStyle name="Calculation 6 3 6 2 2 3" xfId="8235" xr:uid="{00000000-0005-0000-0000-00005C150000}"/>
    <cellStyle name="Calculation 6 3 6 2 2 3 2" xfId="8236" xr:uid="{00000000-0005-0000-0000-00005D150000}"/>
    <cellStyle name="Calculation 6 3 6 2 2 4" xfId="8237" xr:uid="{00000000-0005-0000-0000-00005E150000}"/>
    <cellStyle name="Calculation 6 3 6 2 2 4 2" xfId="8238" xr:uid="{00000000-0005-0000-0000-00005F150000}"/>
    <cellStyle name="Calculation 6 3 6 2 2 5" xfId="8239" xr:uid="{00000000-0005-0000-0000-000060150000}"/>
    <cellStyle name="Calculation 6 3 6 2 2 5 2" xfId="8240" xr:uid="{00000000-0005-0000-0000-000061150000}"/>
    <cellStyle name="Calculation 6 3 6 2 2 6" xfId="8241" xr:uid="{00000000-0005-0000-0000-000062150000}"/>
    <cellStyle name="Calculation 6 3 6 2 2 6 2" xfId="8242" xr:uid="{00000000-0005-0000-0000-000063150000}"/>
    <cellStyle name="Calculation 6 3 6 2 2 7" xfId="8243" xr:uid="{00000000-0005-0000-0000-000064150000}"/>
    <cellStyle name="Calculation 6 3 6 2 3" xfId="8244" xr:uid="{00000000-0005-0000-0000-000065150000}"/>
    <cellStyle name="Calculation 6 3 6 2 3 2" xfId="8245" xr:uid="{00000000-0005-0000-0000-000066150000}"/>
    <cellStyle name="Calculation 6 3 6 2 4" xfId="8246" xr:uid="{00000000-0005-0000-0000-000067150000}"/>
    <cellStyle name="Calculation 6 3 6 2 4 2" xfId="8247" xr:uid="{00000000-0005-0000-0000-000068150000}"/>
    <cellStyle name="Calculation 6 3 6 2 5" xfId="8248" xr:uid="{00000000-0005-0000-0000-000069150000}"/>
    <cellStyle name="Calculation 6 3 6 2 5 2" xfId="8249" xr:uid="{00000000-0005-0000-0000-00006A150000}"/>
    <cellStyle name="Calculation 6 3 6 2 6" xfId="8250" xr:uid="{00000000-0005-0000-0000-00006B150000}"/>
    <cellStyle name="Calculation 6 3 6 2 6 2" xfId="8251" xr:uid="{00000000-0005-0000-0000-00006C150000}"/>
    <cellStyle name="Calculation 6 3 6 2 7" xfId="8252" xr:uid="{00000000-0005-0000-0000-00006D150000}"/>
    <cellStyle name="Calculation 6 3 6 2 7 2" xfId="8253" xr:uid="{00000000-0005-0000-0000-00006E150000}"/>
    <cellStyle name="Calculation 6 3 6 2 8" xfId="8254" xr:uid="{00000000-0005-0000-0000-00006F150000}"/>
    <cellStyle name="Calculation 6 3 6 3" xfId="8255" xr:uid="{00000000-0005-0000-0000-000070150000}"/>
    <cellStyle name="Calculation 6 3 6 3 2" xfId="8256" xr:uid="{00000000-0005-0000-0000-000071150000}"/>
    <cellStyle name="Calculation 6 3 6 3 2 2" xfId="8257" xr:uid="{00000000-0005-0000-0000-000072150000}"/>
    <cellStyle name="Calculation 6 3 6 3 3" xfId="8258" xr:uid="{00000000-0005-0000-0000-000073150000}"/>
    <cellStyle name="Calculation 6 3 6 3 3 2" xfId="8259" xr:uid="{00000000-0005-0000-0000-000074150000}"/>
    <cellStyle name="Calculation 6 3 6 3 4" xfId="8260" xr:uid="{00000000-0005-0000-0000-000075150000}"/>
    <cellStyle name="Calculation 6 3 6 3 4 2" xfId="8261" xr:uid="{00000000-0005-0000-0000-000076150000}"/>
    <cellStyle name="Calculation 6 3 6 3 5" xfId="8262" xr:uid="{00000000-0005-0000-0000-000077150000}"/>
    <cellStyle name="Calculation 6 3 6 3 5 2" xfId="8263" xr:uid="{00000000-0005-0000-0000-000078150000}"/>
    <cellStyle name="Calculation 6 3 6 3 6" xfId="8264" xr:uid="{00000000-0005-0000-0000-000079150000}"/>
    <cellStyle name="Calculation 6 3 6 3 6 2" xfId="8265" xr:uid="{00000000-0005-0000-0000-00007A150000}"/>
    <cellStyle name="Calculation 6 3 6 3 7" xfId="8266" xr:uid="{00000000-0005-0000-0000-00007B150000}"/>
    <cellStyle name="Calculation 6 3 6 4" xfId="8267" xr:uid="{00000000-0005-0000-0000-00007C150000}"/>
    <cellStyle name="Calculation 6 3 6 4 2" xfId="8268" xr:uid="{00000000-0005-0000-0000-00007D150000}"/>
    <cellStyle name="Calculation 6 3 6 5" xfId="8269" xr:uid="{00000000-0005-0000-0000-00007E150000}"/>
    <cellStyle name="Calculation 6 3 6 5 2" xfId="8270" xr:uid="{00000000-0005-0000-0000-00007F150000}"/>
    <cellStyle name="Calculation 6 3 6 6" xfId="8271" xr:uid="{00000000-0005-0000-0000-000080150000}"/>
    <cellStyle name="Calculation 6 3 6 6 2" xfId="8272" xr:uid="{00000000-0005-0000-0000-000081150000}"/>
    <cellStyle name="Calculation 6 3 6 7" xfId="8273" xr:uid="{00000000-0005-0000-0000-000082150000}"/>
    <cellStyle name="Calculation 6 3 6 7 2" xfId="8274" xr:uid="{00000000-0005-0000-0000-000083150000}"/>
    <cellStyle name="Calculation 6 3 6 8" xfId="8275" xr:uid="{00000000-0005-0000-0000-000084150000}"/>
    <cellStyle name="Calculation 6 3 6 8 2" xfId="8276" xr:uid="{00000000-0005-0000-0000-000085150000}"/>
    <cellStyle name="Calculation 6 3 6 9" xfId="8277" xr:uid="{00000000-0005-0000-0000-000086150000}"/>
    <cellStyle name="Calculation 6 3 7" xfId="8278" xr:uid="{00000000-0005-0000-0000-000087150000}"/>
    <cellStyle name="Calculation 6 3 7 2" xfId="8279" xr:uid="{00000000-0005-0000-0000-000088150000}"/>
    <cellStyle name="Calculation 6 3 7 2 2" xfId="8280" xr:uid="{00000000-0005-0000-0000-000089150000}"/>
    <cellStyle name="Calculation 6 3 7 2 2 2" xfId="8281" xr:uid="{00000000-0005-0000-0000-00008A150000}"/>
    <cellStyle name="Calculation 6 3 7 2 2 2 2" xfId="8282" xr:uid="{00000000-0005-0000-0000-00008B150000}"/>
    <cellStyle name="Calculation 6 3 7 2 2 3" xfId="8283" xr:uid="{00000000-0005-0000-0000-00008C150000}"/>
    <cellStyle name="Calculation 6 3 7 2 2 3 2" xfId="8284" xr:uid="{00000000-0005-0000-0000-00008D150000}"/>
    <cellStyle name="Calculation 6 3 7 2 2 4" xfId="8285" xr:uid="{00000000-0005-0000-0000-00008E150000}"/>
    <cellStyle name="Calculation 6 3 7 2 2 4 2" xfId="8286" xr:uid="{00000000-0005-0000-0000-00008F150000}"/>
    <cellStyle name="Calculation 6 3 7 2 2 5" xfId="8287" xr:uid="{00000000-0005-0000-0000-000090150000}"/>
    <cellStyle name="Calculation 6 3 7 2 2 5 2" xfId="8288" xr:uid="{00000000-0005-0000-0000-000091150000}"/>
    <cellStyle name="Calculation 6 3 7 2 2 6" xfId="8289" xr:uid="{00000000-0005-0000-0000-000092150000}"/>
    <cellStyle name="Calculation 6 3 7 2 2 6 2" xfId="8290" xr:uid="{00000000-0005-0000-0000-000093150000}"/>
    <cellStyle name="Calculation 6 3 7 2 2 7" xfId="8291" xr:uid="{00000000-0005-0000-0000-000094150000}"/>
    <cellStyle name="Calculation 6 3 7 2 3" xfId="8292" xr:uid="{00000000-0005-0000-0000-000095150000}"/>
    <cellStyle name="Calculation 6 3 7 2 3 2" xfId="8293" xr:uid="{00000000-0005-0000-0000-000096150000}"/>
    <cellStyle name="Calculation 6 3 7 2 4" xfId="8294" xr:uid="{00000000-0005-0000-0000-000097150000}"/>
    <cellStyle name="Calculation 6 3 7 2 4 2" xfId="8295" xr:uid="{00000000-0005-0000-0000-000098150000}"/>
    <cellStyle name="Calculation 6 3 7 2 5" xfId="8296" xr:uid="{00000000-0005-0000-0000-000099150000}"/>
    <cellStyle name="Calculation 6 3 7 2 5 2" xfId="8297" xr:uid="{00000000-0005-0000-0000-00009A150000}"/>
    <cellStyle name="Calculation 6 3 7 2 6" xfId="8298" xr:uid="{00000000-0005-0000-0000-00009B150000}"/>
    <cellStyle name="Calculation 6 3 7 2 6 2" xfId="8299" xr:uid="{00000000-0005-0000-0000-00009C150000}"/>
    <cellStyle name="Calculation 6 3 7 2 7" xfId="8300" xr:uid="{00000000-0005-0000-0000-00009D150000}"/>
    <cellStyle name="Calculation 6 3 7 2 7 2" xfId="8301" xr:uid="{00000000-0005-0000-0000-00009E150000}"/>
    <cellStyle name="Calculation 6 3 7 2 8" xfId="8302" xr:uid="{00000000-0005-0000-0000-00009F150000}"/>
    <cellStyle name="Calculation 6 3 7 3" xfId="8303" xr:uid="{00000000-0005-0000-0000-0000A0150000}"/>
    <cellStyle name="Calculation 6 3 7 3 2" xfId="8304" xr:uid="{00000000-0005-0000-0000-0000A1150000}"/>
    <cellStyle name="Calculation 6 3 7 3 2 2" xfId="8305" xr:uid="{00000000-0005-0000-0000-0000A2150000}"/>
    <cellStyle name="Calculation 6 3 7 3 3" xfId="8306" xr:uid="{00000000-0005-0000-0000-0000A3150000}"/>
    <cellStyle name="Calculation 6 3 7 3 3 2" xfId="8307" xr:uid="{00000000-0005-0000-0000-0000A4150000}"/>
    <cellStyle name="Calculation 6 3 7 3 4" xfId="8308" xr:uid="{00000000-0005-0000-0000-0000A5150000}"/>
    <cellStyle name="Calculation 6 3 7 3 4 2" xfId="8309" xr:uid="{00000000-0005-0000-0000-0000A6150000}"/>
    <cellStyle name="Calculation 6 3 7 3 5" xfId="8310" xr:uid="{00000000-0005-0000-0000-0000A7150000}"/>
    <cellStyle name="Calculation 6 3 7 3 5 2" xfId="8311" xr:uid="{00000000-0005-0000-0000-0000A8150000}"/>
    <cellStyle name="Calculation 6 3 7 3 6" xfId="8312" xr:uid="{00000000-0005-0000-0000-0000A9150000}"/>
    <cellStyle name="Calculation 6 3 7 3 6 2" xfId="8313" xr:uid="{00000000-0005-0000-0000-0000AA150000}"/>
    <cellStyle name="Calculation 6 3 7 3 7" xfId="8314" xr:uid="{00000000-0005-0000-0000-0000AB150000}"/>
    <cellStyle name="Calculation 6 3 7 4" xfId="8315" xr:uid="{00000000-0005-0000-0000-0000AC150000}"/>
    <cellStyle name="Calculation 6 3 7 4 2" xfId="8316" xr:uid="{00000000-0005-0000-0000-0000AD150000}"/>
    <cellStyle name="Calculation 6 3 7 5" xfId="8317" xr:uid="{00000000-0005-0000-0000-0000AE150000}"/>
    <cellStyle name="Calculation 6 3 7 5 2" xfId="8318" xr:uid="{00000000-0005-0000-0000-0000AF150000}"/>
    <cellStyle name="Calculation 6 3 7 6" xfId="8319" xr:uid="{00000000-0005-0000-0000-0000B0150000}"/>
    <cellStyle name="Calculation 6 3 7 6 2" xfId="8320" xr:uid="{00000000-0005-0000-0000-0000B1150000}"/>
    <cellStyle name="Calculation 6 3 7 7" xfId="8321" xr:uid="{00000000-0005-0000-0000-0000B2150000}"/>
    <cellStyle name="Calculation 6 3 7 7 2" xfId="8322" xr:uid="{00000000-0005-0000-0000-0000B3150000}"/>
    <cellStyle name="Calculation 6 3 7 8" xfId="8323" xr:uid="{00000000-0005-0000-0000-0000B4150000}"/>
    <cellStyle name="Calculation 6 3 7 8 2" xfId="8324" xr:uid="{00000000-0005-0000-0000-0000B5150000}"/>
    <cellStyle name="Calculation 6 3 7 9" xfId="8325" xr:uid="{00000000-0005-0000-0000-0000B6150000}"/>
    <cellStyle name="Calculation 6 4" xfId="8326" xr:uid="{00000000-0005-0000-0000-0000B7150000}"/>
    <cellStyle name="Calculation 6 4 2" xfId="8327" xr:uid="{00000000-0005-0000-0000-0000B8150000}"/>
    <cellStyle name="Calculation 6 4 2 2" xfId="8328" xr:uid="{00000000-0005-0000-0000-0000B9150000}"/>
    <cellStyle name="Calculation 6 4 2 2 2" xfId="8329" xr:uid="{00000000-0005-0000-0000-0000BA150000}"/>
    <cellStyle name="Calculation 6 4 2 2 2 2" xfId="8330" xr:uid="{00000000-0005-0000-0000-0000BB150000}"/>
    <cellStyle name="Calculation 6 4 2 2 3" xfId="8331" xr:uid="{00000000-0005-0000-0000-0000BC150000}"/>
    <cellStyle name="Calculation 6 4 2 2 3 2" xfId="8332" xr:uid="{00000000-0005-0000-0000-0000BD150000}"/>
    <cellStyle name="Calculation 6 4 2 2 4" xfId="8333" xr:uid="{00000000-0005-0000-0000-0000BE150000}"/>
    <cellStyle name="Calculation 6 4 2 2 4 2" xfId="8334" xr:uid="{00000000-0005-0000-0000-0000BF150000}"/>
    <cellStyle name="Calculation 6 4 2 2 5" xfId="8335" xr:uid="{00000000-0005-0000-0000-0000C0150000}"/>
    <cellStyle name="Calculation 6 4 2 2 5 2" xfId="8336" xr:uid="{00000000-0005-0000-0000-0000C1150000}"/>
    <cellStyle name="Calculation 6 4 2 2 6" xfId="8337" xr:uid="{00000000-0005-0000-0000-0000C2150000}"/>
    <cellStyle name="Calculation 6 4 2 2 6 2" xfId="8338" xr:uid="{00000000-0005-0000-0000-0000C3150000}"/>
    <cellStyle name="Calculation 6 4 2 2 7" xfId="8339" xr:uid="{00000000-0005-0000-0000-0000C4150000}"/>
    <cellStyle name="Calculation 6 4 2 3" xfId="8340" xr:uid="{00000000-0005-0000-0000-0000C5150000}"/>
    <cellStyle name="Calculation 6 4 2 3 2" xfId="8341" xr:uid="{00000000-0005-0000-0000-0000C6150000}"/>
    <cellStyle name="Calculation 6 4 2 4" xfId="8342" xr:uid="{00000000-0005-0000-0000-0000C7150000}"/>
    <cellStyle name="Calculation 6 4 2 4 2" xfId="8343" xr:uid="{00000000-0005-0000-0000-0000C8150000}"/>
    <cellStyle name="Calculation 6 4 2 5" xfId="8344" xr:uid="{00000000-0005-0000-0000-0000C9150000}"/>
    <cellStyle name="Calculation 6 4 2 5 2" xfId="8345" xr:uid="{00000000-0005-0000-0000-0000CA150000}"/>
    <cellStyle name="Calculation 6 4 2 6" xfId="8346" xr:uid="{00000000-0005-0000-0000-0000CB150000}"/>
    <cellStyle name="Calculation 6 4 2 6 2" xfId="8347" xr:uid="{00000000-0005-0000-0000-0000CC150000}"/>
    <cellStyle name="Calculation 6 4 2 7" xfId="8348" xr:uid="{00000000-0005-0000-0000-0000CD150000}"/>
    <cellStyle name="Calculation 6 4 2 7 2" xfId="8349" xr:uid="{00000000-0005-0000-0000-0000CE150000}"/>
    <cellStyle name="Calculation 6 4 2 8" xfId="8350" xr:uid="{00000000-0005-0000-0000-0000CF150000}"/>
    <cellStyle name="Calculation 6 4 3" xfId="8351" xr:uid="{00000000-0005-0000-0000-0000D0150000}"/>
    <cellStyle name="Calculation 6 4 3 2" xfId="8352" xr:uid="{00000000-0005-0000-0000-0000D1150000}"/>
    <cellStyle name="Calculation 6 4 3 2 2" xfId="8353" xr:uid="{00000000-0005-0000-0000-0000D2150000}"/>
    <cellStyle name="Calculation 6 4 3 3" xfId="8354" xr:uid="{00000000-0005-0000-0000-0000D3150000}"/>
    <cellStyle name="Calculation 6 4 3 3 2" xfId="8355" xr:uid="{00000000-0005-0000-0000-0000D4150000}"/>
    <cellStyle name="Calculation 6 4 3 4" xfId="8356" xr:uid="{00000000-0005-0000-0000-0000D5150000}"/>
    <cellStyle name="Calculation 6 4 3 4 2" xfId="8357" xr:uid="{00000000-0005-0000-0000-0000D6150000}"/>
    <cellStyle name="Calculation 6 4 3 5" xfId="8358" xr:uid="{00000000-0005-0000-0000-0000D7150000}"/>
    <cellStyle name="Calculation 6 4 3 5 2" xfId="8359" xr:uid="{00000000-0005-0000-0000-0000D8150000}"/>
    <cellStyle name="Calculation 6 4 3 6" xfId="8360" xr:uid="{00000000-0005-0000-0000-0000D9150000}"/>
    <cellStyle name="Calculation 6 4 3 6 2" xfId="8361" xr:uid="{00000000-0005-0000-0000-0000DA150000}"/>
    <cellStyle name="Calculation 6 4 3 7" xfId="8362" xr:uid="{00000000-0005-0000-0000-0000DB150000}"/>
    <cellStyle name="Calculation 6 4 4" xfId="8363" xr:uid="{00000000-0005-0000-0000-0000DC150000}"/>
    <cellStyle name="Calculation 6 4 4 2" xfId="8364" xr:uid="{00000000-0005-0000-0000-0000DD150000}"/>
    <cellStyle name="Calculation 6 4 5" xfId="8365" xr:uid="{00000000-0005-0000-0000-0000DE150000}"/>
    <cellStyle name="Calculation 6 4 5 2" xfId="8366" xr:uid="{00000000-0005-0000-0000-0000DF150000}"/>
    <cellStyle name="Calculation 6 4 6" xfId="8367" xr:uid="{00000000-0005-0000-0000-0000E0150000}"/>
    <cellStyle name="Calculation 6 4 6 2" xfId="8368" xr:uid="{00000000-0005-0000-0000-0000E1150000}"/>
    <cellStyle name="Calculation 6 4 7" xfId="8369" xr:uid="{00000000-0005-0000-0000-0000E2150000}"/>
    <cellStyle name="Calculation 6 4 7 2" xfId="8370" xr:uid="{00000000-0005-0000-0000-0000E3150000}"/>
    <cellStyle name="Calculation 6 4 8" xfId="8371" xr:uid="{00000000-0005-0000-0000-0000E4150000}"/>
    <cellStyle name="Calculation 6 4 8 2" xfId="8372" xr:uid="{00000000-0005-0000-0000-0000E5150000}"/>
    <cellStyle name="Calculation 6 4 9" xfId="8373" xr:uid="{00000000-0005-0000-0000-0000E6150000}"/>
    <cellStyle name="Calculation 6 5" xfId="8374" xr:uid="{00000000-0005-0000-0000-0000E7150000}"/>
    <cellStyle name="Calculation 7" xfId="8375" xr:uid="{00000000-0005-0000-0000-0000E8150000}"/>
    <cellStyle name="Calculation 7 10" xfId="8376" xr:uid="{00000000-0005-0000-0000-0000E9150000}"/>
    <cellStyle name="Calculation 7 2" xfId="8377" xr:uid="{00000000-0005-0000-0000-0000EA150000}"/>
    <cellStyle name="Calculation 7 2 2" xfId="8378" xr:uid="{00000000-0005-0000-0000-0000EB150000}"/>
    <cellStyle name="Calculation 7 2 2 2" xfId="8379" xr:uid="{00000000-0005-0000-0000-0000EC150000}"/>
    <cellStyle name="Calculation 7 2 2 2 2" xfId="8380" xr:uid="{00000000-0005-0000-0000-0000ED150000}"/>
    <cellStyle name="Calculation 7 2 2 2 2 2" xfId="8381" xr:uid="{00000000-0005-0000-0000-0000EE150000}"/>
    <cellStyle name="Calculation 7 2 2 2 3" xfId="8382" xr:uid="{00000000-0005-0000-0000-0000EF150000}"/>
    <cellStyle name="Calculation 7 2 2 2 3 2" xfId="8383" xr:uid="{00000000-0005-0000-0000-0000F0150000}"/>
    <cellStyle name="Calculation 7 2 2 2 4" xfId="8384" xr:uid="{00000000-0005-0000-0000-0000F1150000}"/>
    <cellStyle name="Calculation 7 2 2 2 4 2" xfId="8385" xr:uid="{00000000-0005-0000-0000-0000F2150000}"/>
    <cellStyle name="Calculation 7 2 2 2 5" xfId="8386" xr:uid="{00000000-0005-0000-0000-0000F3150000}"/>
    <cellStyle name="Calculation 7 2 2 2 5 2" xfId="8387" xr:uid="{00000000-0005-0000-0000-0000F4150000}"/>
    <cellStyle name="Calculation 7 2 2 2 6" xfId="8388" xr:uid="{00000000-0005-0000-0000-0000F5150000}"/>
    <cellStyle name="Calculation 7 2 2 2 6 2" xfId="8389" xr:uid="{00000000-0005-0000-0000-0000F6150000}"/>
    <cellStyle name="Calculation 7 2 2 2 7" xfId="8390" xr:uid="{00000000-0005-0000-0000-0000F7150000}"/>
    <cellStyle name="Calculation 7 2 2 3" xfId="8391" xr:uid="{00000000-0005-0000-0000-0000F8150000}"/>
    <cellStyle name="Calculation 7 2 2 3 2" xfId="8392" xr:uid="{00000000-0005-0000-0000-0000F9150000}"/>
    <cellStyle name="Calculation 7 2 2 4" xfId="8393" xr:uid="{00000000-0005-0000-0000-0000FA150000}"/>
    <cellStyle name="Calculation 7 2 2 4 2" xfId="8394" xr:uid="{00000000-0005-0000-0000-0000FB150000}"/>
    <cellStyle name="Calculation 7 2 2 5" xfId="8395" xr:uid="{00000000-0005-0000-0000-0000FC150000}"/>
    <cellStyle name="Calculation 7 2 2 5 2" xfId="8396" xr:uid="{00000000-0005-0000-0000-0000FD150000}"/>
    <cellStyle name="Calculation 7 2 2 6" xfId="8397" xr:uid="{00000000-0005-0000-0000-0000FE150000}"/>
    <cellStyle name="Calculation 7 2 2 6 2" xfId="8398" xr:uid="{00000000-0005-0000-0000-0000FF150000}"/>
    <cellStyle name="Calculation 7 2 2 7" xfId="8399" xr:uid="{00000000-0005-0000-0000-000000160000}"/>
    <cellStyle name="Calculation 7 2 2 7 2" xfId="8400" xr:uid="{00000000-0005-0000-0000-000001160000}"/>
    <cellStyle name="Calculation 7 2 2 8" xfId="8401" xr:uid="{00000000-0005-0000-0000-000002160000}"/>
    <cellStyle name="Calculation 7 2 3" xfId="8402" xr:uid="{00000000-0005-0000-0000-000003160000}"/>
    <cellStyle name="Calculation 7 2 3 2" xfId="8403" xr:uid="{00000000-0005-0000-0000-000004160000}"/>
    <cellStyle name="Calculation 7 2 3 2 2" xfId="8404" xr:uid="{00000000-0005-0000-0000-000005160000}"/>
    <cellStyle name="Calculation 7 2 3 3" xfId="8405" xr:uid="{00000000-0005-0000-0000-000006160000}"/>
    <cellStyle name="Calculation 7 2 3 3 2" xfId="8406" xr:uid="{00000000-0005-0000-0000-000007160000}"/>
    <cellStyle name="Calculation 7 2 3 4" xfId="8407" xr:uid="{00000000-0005-0000-0000-000008160000}"/>
    <cellStyle name="Calculation 7 2 3 4 2" xfId="8408" xr:uid="{00000000-0005-0000-0000-000009160000}"/>
    <cellStyle name="Calculation 7 2 3 5" xfId="8409" xr:uid="{00000000-0005-0000-0000-00000A160000}"/>
    <cellStyle name="Calculation 7 2 3 5 2" xfId="8410" xr:uid="{00000000-0005-0000-0000-00000B160000}"/>
    <cellStyle name="Calculation 7 2 3 6" xfId="8411" xr:uid="{00000000-0005-0000-0000-00000C160000}"/>
    <cellStyle name="Calculation 7 2 3 6 2" xfId="8412" xr:uid="{00000000-0005-0000-0000-00000D160000}"/>
    <cellStyle name="Calculation 7 2 3 7" xfId="8413" xr:uid="{00000000-0005-0000-0000-00000E160000}"/>
    <cellStyle name="Calculation 7 2 4" xfId="8414" xr:uid="{00000000-0005-0000-0000-00000F160000}"/>
    <cellStyle name="Calculation 7 2 4 2" xfId="8415" xr:uid="{00000000-0005-0000-0000-000010160000}"/>
    <cellStyle name="Calculation 7 2 5" xfId="8416" xr:uid="{00000000-0005-0000-0000-000011160000}"/>
    <cellStyle name="Calculation 7 2 5 2" xfId="8417" xr:uid="{00000000-0005-0000-0000-000012160000}"/>
    <cellStyle name="Calculation 7 2 6" xfId="8418" xr:uid="{00000000-0005-0000-0000-000013160000}"/>
    <cellStyle name="Calculation 7 2 6 2" xfId="8419" xr:uid="{00000000-0005-0000-0000-000014160000}"/>
    <cellStyle name="Calculation 7 2 7" xfId="8420" xr:uid="{00000000-0005-0000-0000-000015160000}"/>
    <cellStyle name="Calculation 7 2 7 2" xfId="8421" xr:uid="{00000000-0005-0000-0000-000016160000}"/>
    <cellStyle name="Calculation 7 2 8" xfId="8422" xr:uid="{00000000-0005-0000-0000-000017160000}"/>
    <cellStyle name="Calculation 7 2 8 2" xfId="8423" xr:uid="{00000000-0005-0000-0000-000018160000}"/>
    <cellStyle name="Calculation 7 2 9" xfId="8424" xr:uid="{00000000-0005-0000-0000-000019160000}"/>
    <cellStyle name="Calculation 7 3" xfId="8425" xr:uid="{00000000-0005-0000-0000-00001A160000}"/>
    <cellStyle name="Calculation 7 3 2" xfId="8426" xr:uid="{00000000-0005-0000-0000-00001B160000}"/>
    <cellStyle name="Calculation 7 3 2 2" xfId="8427" xr:uid="{00000000-0005-0000-0000-00001C160000}"/>
    <cellStyle name="Calculation 7 3 2 2 2" xfId="8428" xr:uid="{00000000-0005-0000-0000-00001D160000}"/>
    <cellStyle name="Calculation 7 3 2 3" xfId="8429" xr:uid="{00000000-0005-0000-0000-00001E160000}"/>
    <cellStyle name="Calculation 7 3 2 3 2" xfId="8430" xr:uid="{00000000-0005-0000-0000-00001F160000}"/>
    <cellStyle name="Calculation 7 3 2 4" xfId="8431" xr:uid="{00000000-0005-0000-0000-000020160000}"/>
    <cellStyle name="Calculation 7 3 2 4 2" xfId="8432" xr:uid="{00000000-0005-0000-0000-000021160000}"/>
    <cellStyle name="Calculation 7 3 2 5" xfId="8433" xr:uid="{00000000-0005-0000-0000-000022160000}"/>
    <cellStyle name="Calculation 7 3 2 5 2" xfId="8434" xr:uid="{00000000-0005-0000-0000-000023160000}"/>
    <cellStyle name="Calculation 7 3 2 6" xfId="8435" xr:uid="{00000000-0005-0000-0000-000024160000}"/>
    <cellStyle name="Calculation 7 3 2 6 2" xfId="8436" xr:uid="{00000000-0005-0000-0000-000025160000}"/>
    <cellStyle name="Calculation 7 3 2 7" xfId="8437" xr:uid="{00000000-0005-0000-0000-000026160000}"/>
    <cellStyle name="Calculation 7 3 3" xfId="8438" xr:uid="{00000000-0005-0000-0000-000027160000}"/>
    <cellStyle name="Calculation 7 3 3 2" xfId="8439" xr:uid="{00000000-0005-0000-0000-000028160000}"/>
    <cellStyle name="Calculation 7 3 4" xfId="8440" xr:uid="{00000000-0005-0000-0000-000029160000}"/>
    <cellStyle name="Calculation 7 3 4 2" xfId="8441" xr:uid="{00000000-0005-0000-0000-00002A160000}"/>
    <cellStyle name="Calculation 7 3 5" xfId="8442" xr:uid="{00000000-0005-0000-0000-00002B160000}"/>
    <cellStyle name="Calculation 7 3 5 2" xfId="8443" xr:uid="{00000000-0005-0000-0000-00002C160000}"/>
    <cellStyle name="Calculation 7 3 6" xfId="8444" xr:uid="{00000000-0005-0000-0000-00002D160000}"/>
    <cellStyle name="Calculation 7 3 6 2" xfId="8445" xr:uid="{00000000-0005-0000-0000-00002E160000}"/>
    <cellStyle name="Calculation 7 3 7" xfId="8446" xr:uid="{00000000-0005-0000-0000-00002F160000}"/>
    <cellStyle name="Calculation 7 3 7 2" xfId="8447" xr:uid="{00000000-0005-0000-0000-000030160000}"/>
    <cellStyle name="Calculation 7 3 8" xfId="8448" xr:uid="{00000000-0005-0000-0000-000031160000}"/>
    <cellStyle name="Calculation 7 4" xfId="8449" xr:uid="{00000000-0005-0000-0000-000032160000}"/>
    <cellStyle name="Calculation 7 4 2" xfId="8450" xr:uid="{00000000-0005-0000-0000-000033160000}"/>
    <cellStyle name="Calculation 7 4 2 2" xfId="8451" xr:uid="{00000000-0005-0000-0000-000034160000}"/>
    <cellStyle name="Calculation 7 4 3" xfId="8452" xr:uid="{00000000-0005-0000-0000-000035160000}"/>
    <cellStyle name="Calculation 7 4 3 2" xfId="8453" xr:uid="{00000000-0005-0000-0000-000036160000}"/>
    <cellStyle name="Calculation 7 4 4" xfId="8454" xr:uid="{00000000-0005-0000-0000-000037160000}"/>
    <cellStyle name="Calculation 7 4 4 2" xfId="8455" xr:uid="{00000000-0005-0000-0000-000038160000}"/>
    <cellStyle name="Calculation 7 4 5" xfId="8456" xr:uid="{00000000-0005-0000-0000-000039160000}"/>
    <cellStyle name="Calculation 7 4 5 2" xfId="8457" xr:uid="{00000000-0005-0000-0000-00003A160000}"/>
    <cellStyle name="Calculation 7 4 6" xfId="8458" xr:uid="{00000000-0005-0000-0000-00003B160000}"/>
    <cellStyle name="Calculation 7 4 6 2" xfId="8459" xr:uid="{00000000-0005-0000-0000-00003C160000}"/>
    <cellStyle name="Calculation 7 4 7" xfId="8460" xr:uid="{00000000-0005-0000-0000-00003D160000}"/>
    <cellStyle name="Calculation 7 5" xfId="8461" xr:uid="{00000000-0005-0000-0000-00003E160000}"/>
    <cellStyle name="Calculation 7 5 2" xfId="8462" xr:uid="{00000000-0005-0000-0000-00003F160000}"/>
    <cellStyle name="Calculation 7 6" xfId="8463" xr:uid="{00000000-0005-0000-0000-000040160000}"/>
    <cellStyle name="Calculation 7 6 2" xfId="8464" xr:uid="{00000000-0005-0000-0000-000041160000}"/>
    <cellStyle name="Calculation 7 7" xfId="8465" xr:uid="{00000000-0005-0000-0000-000042160000}"/>
    <cellStyle name="Calculation 7 7 2" xfId="8466" xr:uid="{00000000-0005-0000-0000-000043160000}"/>
    <cellStyle name="Calculation 7 8" xfId="8467" xr:uid="{00000000-0005-0000-0000-000044160000}"/>
    <cellStyle name="Calculation 7 8 2" xfId="8468" xr:uid="{00000000-0005-0000-0000-000045160000}"/>
    <cellStyle name="Calculation 7 9" xfId="8469" xr:uid="{00000000-0005-0000-0000-000046160000}"/>
    <cellStyle name="Calculation 7 9 2" xfId="8470" xr:uid="{00000000-0005-0000-0000-000047160000}"/>
    <cellStyle name="Calculation 8" xfId="8471" xr:uid="{00000000-0005-0000-0000-000048160000}"/>
    <cellStyle name="Calculation 8 2" xfId="8472" xr:uid="{00000000-0005-0000-0000-000049160000}"/>
    <cellStyle name="Calculation 8 2 2" xfId="8473" xr:uid="{00000000-0005-0000-0000-00004A160000}"/>
    <cellStyle name="Calculation 8 2 2 2" xfId="8474" xr:uid="{00000000-0005-0000-0000-00004B160000}"/>
    <cellStyle name="Calculation 8 2 2 2 2" xfId="8475" xr:uid="{00000000-0005-0000-0000-00004C160000}"/>
    <cellStyle name="Calculation 8 2 2 3" xfId="8476" xr:uid="{00000000-0005-0000-0000-00004D160000}"/>
    <cellStyle name="Calculation 8 2 2 3 2" xfId="8477" xr:uid="{00000000-0005-0000-0000-00004E160000}"/>
    <cellStyle name="Calculation 8 2 2 4" xfId="8478" xr:uid="{00000000-0005-0000-0000-00004F160000}"/>
    <cellStyle name="Calculation 8 2 2 4 2" xfId="8479" xr:uid="{00000000-0005-0000-0000-000050160000}"/>
    <cellStyle name="Calculation 8 2 2 5" xfId="8480" xr:uid="{00000000-0005-0000-0000-000051160000}"/>
    <cellStyle name="Calculation 8 2 2 5 2" xfId="8481" xr:uid="{00000000-0005-0000-0000-000052160000}"/>
    <cellStyle name="Calculation 8 2 2 6" xfId="8482" xr:uid="{00000000-0005-0000-0000-000053160000}"/>
    <cellStyle name="Calculation 8 2 2 6 2" xfId="8483" xr:uid="{00000000-0005-0000-0000-000054160000}"/>
    <cellStyle name="Calculation 8 2 2 7" xfId="8484" xr:uid="{00000000-0005-0000-0000-000055160000}"/>
    <cellStyle name="Calculation 8 2 3" xfId="8485" xr:uid="{00000000-0005-0000-0000-000056160000}"/>
    <cellStyle name="Calculation 8 2 3 2" xfId="8486" xr:uid="{00000000-0005-0000-0000-000057160000}"/>
    <cellStyle name="Calculation 8 2 4" xfId="8487" xr:uid="{00000000-0005-0000-0000-000058160000}"/>
    <cellStyle name="Calculation 8 2 4 2" xfId="8488" xr:uid="{00000000-0005-0000-0000-000059160000}"/>
    <cellStyle name="Calculation 8 2 5" xfId="8489" xr:uid="{00000000-0005-0000-0000-00005A160000}"/>
    <cellStyle name="Calculation 8 2 5 2" xfId="8490" xr:uid="{00000000-0005-0000-0000-00005B160000}"/>
    <cellStyle name="Calculation 8 2 6" xfId="8491" xr:uid="{00000000-0005-0000-0000-00005C160000}"/>
    <cellStyle name="Calculation 8 2 6 2" xfId="8492" xr:uid="{00000000-0005-0000-0000-00005D160000}"/>
    <cellStyle name="Calculation 8 2 7" xfId="8493" xr:uid="{00000000-0005-0000-0000-00005E160000}"/>
    <cellStyle name="Calculation 8 2 7 2" xfId="8494" xr:uid="{00000000-0005-0000-0000-00005F160000}"/>
    <cellStyle name="Calculation 8 2 8" xfId="8495" xr:uid="{00000000-0005-0000-0000-000060160000}"/>
    <cellStyle name="Calculation 8 3" xfId="8496" xr:uid="{00000000-0005-0000-0000-000061160000}"/>
    <cellStyle name="Calculation 8 3 2" xfId="8497" xr:uid="{00000000-0005-0000-0000-000062160000}"/>
    <cellStyle name="Calculation 8 3 2 2" xfId="8498" xr:uid="{00000000-0005-0000-0000-000063160000}"/>
    <cellStyle name="Calculation 8 3 3" xfId="8499" xr:uid="{00000000-0005-0000-0000-000064160000}"/>
    <cellStyle name="Calculation 8 3 3 2" xfId="8500" xr:uid="{00000000-0005-0000-0000-000065160000}"/>
    <cellStyle name="Calculation 8 3 4" xfId="8501" xr:uid="{00000000-0005-0000-0000-000066160000}"/>
    <cellStyle name="Calculation 8 3 4 2" xfId="8502" xr:uid="{00000000-0005-0000-0000-000067160000}"/>
    <cellStyle name="Calculation 8 3 5" xfId="8503" xr:uid="{00000000-0005-0000-0000-000068160000}"/>
    <cellStyle name="Calculation 8 3 5 2" xfId="8504" xr:uid="{00000000-0005-0000-0000-000069160000}"/>
    <cellStyle name="Calculation 8 3 6" xfId="8505" xr:uid="{00000000-0005-0000-0000-00006A160000}"/>
    <cellStyle name="Calculation 8 3 6 2" xfId="8506" xr:uid="{00000000-0005-0000-0000-00006B160000}"/>
    <cellStyle name="Calculation 8 3 7" xfId="8507" xr:uid="{00000000-0005-0000-0000-00006C160000}"/>
    <cellStyle name="Calculation 8 4" xfId="8508" xr:uid="{00000000-0005-0000-0000-00006D160000}"/>
    <cellStyle name="Calculation 8 4 2" xfId="8509" xr:uid="{00000000-0005-0000-0000-00006E160000}"/>
    <cellStyle name="Calculation 8 5" xfId="8510" xr:uid="{00000000-0005-0000-0000-00006F160000}"/>
    <cellStyle name="Calculation 8 5 2" xfId="8511" xr:uid="{00000000-0005-0000-0000-000070160000}"/>
    <cellStyle name="Calculation 8 6" xfId="8512" xr:uid="{00000000-0005-0000-0000-000071160000}"/>
    <cellStyle name="Calculation 8 6 2" xfId="8513" xr:uid="{00000000-0005-0000-0000-000072160000}"/>
    <cellStyle name="Calculation 8 7" xfId="8514" xr:uid="{00000000-0005-0000-0000-000073160000}"/>
    <cellStyle name="Calculation 8 7 2" xfId="8515" xr:uid="{00000000-0005-0000-0000-000074160000}"/>
    <cellStyle name="Calculation 8 8" xfId="8516" xr:uid="{00000000-0005-0000-0000-000075160000}"/>
    <cellStyle name="Calculation 8 8 2" xfId="8517" xr:uid="{00000000-0005-0000-0000-000076160000}"/>
    <cellStyle name="Calculation 8 9" xfId="8518" xr:uid="{00000000-0005-0000-0000-000077160000}"/>
    <cellStyle name="Calculation 9" xfId="8519" xr:uid="{00000000-0005-0000-0000-000078160000}"/>
    <cellStyle name="Calculation 9 2" xfId="8520" xr:uid="{00000000-0005-0000-0000-000079160000}"/>
    <cellStyle name="Calculation 9 2 2" xfId="8521" xr:uid="{00000000-0005-0000-0000-00007A160000}"/>
    <cellStyle name="Calculation 9 2 2 2" xfId="8522" xr:uid="{00000000-0005-0000-0000-00007B160000}"/>
    <cellStyle name="Calculation 9 2 2 2 2" xfId="8523" xr:uid="{00000000-0005-0000-0000-00007C160000}"/>
    <cellStyle name="Calculation 9 2 2 3" xfId="8524" xr:uid="{00000000-0005-0000-0000-00007D160000}"/>
    <cellStyle name="Calculation 9 2 2 3 2" xfId="8525" xr:uid="{00000000-0005-0000-0000-00007E160000}"/>
    <cellStyle name="Calculation 9 2 2 4" xfId="8526" xr:uid="{00000000-0005-0000-0000-00007F160000}"/>
    <cellStyle name="Calculation 9 2 2 4 2" xfId="8527" xr:uid="{00000000-0005-0000-0000-000080160000}"/>
    <cellStyle name="Calculation 9 2 2 5" xfId="8528" xr:uid="{00000000-0005-0000-0000-000081160000}"/>
    <cellStyle name="Calculation 9 2 2 5 2" xfId="8529" xr:uid="{00000000-0005-0000-0000-000082160000}"/>
    <cellStyle name="Calculation 9 2 2 6" xfId="8530" xr:uid="{00000000-0005-0000-0000-000083160000}"/>
    <cellStyle name="Calculation 9 2 2 6 2" xfId="8531" xr:uid="{00000000-0005-0000-0000-000084160000}"/>
    <cellStyle name="Calculation 9 2 2 7" xfId="8532" xr:uid="{00000000-0005-0000-0000-000085160000}"/>
    <cellStyle name="Calculation 9 2 3" xfId="8533" xr:uid="{00000000-0005-0000-0000-000086160000}"/>
    <cellStyle name="Calculation 9 2 3 2" xfId="8534" xr:uid="{00000000-0005-0000-0000-000087160000}"/>
    <cellStyle name="Calculation 9 2 4" xfId="8535" xr:uid="{00000000-0005-0000-0000-000088160000}"/>
    <cellStyle name="Calculation 9 2 4 2" xfId="8536" xr:uid="{00000000-0005-0000-0000-000089160000}"/>
    <cellStyle name="Calculation 9 2 5" xfId="8537" xr:uid="{00000000-0005-0000-0000-00008A160000}"/>
    <cellStyle name="Calculation 9 2 5 2" xfId="8538" xr:uid="{00000000-0005-0000-0000-00008B160000}"/>
    <cellStyle name="Calculation 9 2 6" xfId="8539" xr:uid="{00000000-0005-0000-0000-00008C160000}"/>
    <cellStyle name="Calculation 9 2 6 2" xfId="8540" xr:uid="{00000000-0005-0000-0000-00008D160000}"/>
    <cellStyle name="Calculation 9 2 7" xfId="8541" xr:uid="{00000000-0005-0000-0000-00008E160000}"/>
    <cellStyle name="Calculation 9 2 7 2" xfId="8542" xr:uid="{00000000-0005-0000-0000-00008F160000}"/>
    <cellStyle name="Calculation 9 2 8" xfId="8543" xr:uid="{00000000-0005-0000-0000-000090160000}"/>
    <cellStyle name="Calculation 9 3" xfId="8544" xr:uid="{00000000-0005-0000-0000-000091160000}"/>
    <cellStyle name="Calculation 9 3 2" xfId="8545" xr:uid="{00000000-0005-0000-0000-000092160000}"/>
    <cellStyle name="Calculation 9 3 2 2" xfId="8546" xr:uid="{00000000-0005-0000-0000-000093160000}"/>
    <cellStyle name="Calculation 9 3 3" xfId="8547" xr:uid="{00000000-0005-0000-0000-000094160000}"/>
    <cellStyle name="Calculation 9 3 3 2" xfId="8548" xr:uid="{00000000-0005-0000-0000-000095160000}"/>
    <cellStyle name="Calculation 9 3 4" xfId="8549" xr:uid="{00000000-0005-0000-0000-000096160000}"/>
    <cellStyle name="Calculation 9 3 4 2" xfId="8550" xr:uid="{00000000-0005-0000-0000-000097160000}"/>
    <cellStyle name="Calculation 9 3 5" xfId="8551" xr:uid="{00000000-0005-0000-0000-000098160000}"/>
    <cellStyle name="Calculation 9 3 5 2" xfId="8552" xr:uid="{00000000-0005-0000-0000-000099160000}"/>
    <cellStyle name="Calculation 9 3 6" xfId="8553" xr:uid="{00000000-0005-0000-0000-00009A160000}"/>
    <cellStyle name="Calculation 9 3 6 2" xfId="8554" xr:uid="{00000000-0005-0000-0000-00009B160000}"/>
    <cellStyle name="Calculation 9 3 7" xfId="8555" xr:uid="{00000000-0005-0000-0000-00009C160000}"/>
    <cellStyle name="Calculation 9 4" xfId="8556" xr:uid="{00000000-0005-0000-0000-00009D160000}"/>
    <cellStyle name="Calculation 9 4 2" xfId="8557" xr:uid="{00000000-0005-0000-0000-00009E160000}"/>
    <cellStyle name="Calculation 9 5" xfId="8558" xr:uid="{00000000-0005-0000-0000-00009F160000}"/>
    <cellStyle name="Calculation 9 5 2" xfId="8559" xr:uid="{00000000-0005-0000-0000-0000A0160000}"/>
    <cellStyle name="Calculation 9 6" xfId="8560" xr:uid="{00000000-0005-0000-0000-0000A1160000}"/>
    <cellStyle name="Calculation 9 6 2" xfId="8561" xr:uid="{00000000-0005-0000-0000-0000A2160000}"/>
    <cellStyle name="Calculation 9 7" xfId="8562" xr:uid="{00000000-0005-0000-0000-0000A3160000}"/>
    <cellStyle name="Calculation 9 7 2" xfId="8563" xr:uid="{00000000-0005-0000-0000-0000A4160000}"/>
    <cellStyle name="Calculation 9 8" xfId="8564" xr:uid="{00000000-0005-0000-0000-0000A5160000}"/>
    <cellStyle name="Calculation 9 8 2" xfId="8565" xr:uid="{00000000-0005-0000-0000-0000A6160000}"/>
    <cellStyle name="Calculation 9 9" xfId="8566" xr:uid="{00000000-0005-0000-0000-0000A7160000}"/>
    <cellStyle name="Check Cell 10" xfId="8567" xr:uid="{00000000-0005-0000-0000-0000A8160000}"/>
    <cellStyle name="Check Cell 11" xfId="8568" xr:uid="{00000000-0005-0000-0000-0000A9160000}"/>
    <cellStyle name="Check Cell 2" xfId="104" xr:uid="{00000000-0005-0000-0000-0000AA160000}"/>
    <cellStyle name="Check Cell 2 2" xfId="8569" xr:uid="{00000000-0005-0000-0000-0000AB160000}"/>
    <cellStyle name="Check Cell 2 3" xfId="8570" xr:uid="{00000000-0005-0000-0000-0000AC160000}"/>
    <cellStyle name="Check Cell 3" xfId="8571" xr:uid="{00000000-0005-0000-0000-0000AD160000}"/>
    <cellStyle name="Check Cell 3 2" xfId="8572" xr:uid="{00000000-0005-0000-0000-0000AE160000}"/>
    <cellStyle name="Check Cell 3 2 2" xfId="8573" xr:uid="{00000000-0005-0000-0000-0000AF160000}"/>
    <cellStyle name="Check Cell 3 2 3" xfId="8574" xr:uid="{00000000-0005-0000-0000-0000B0160000}"/>
    <cellStyle name="Check Cell 3 2 4" xfId="8575" xr:uid="{00000000-0005-0000-0000-0000B1160000}"/>
    <cellStyle name="Check Cell 3 2 5" xfId="8576" xr:uid="{00000000-0005-0000-0000-0000B2160000}"/>
    <cellStyle name="Check Cell 3 2 6" xfId="8577" xr:uid="{00000000-0005-0000-0000-0000B3160000}"/>
    <cellStyle name="Check Cell 3 2 7" xfId="8578" xr:uid="{00000000-0005-0000-0000-0000B4160000}"/>
    <cellStyle name="Check Cell 3 3" xfId="8579" xr:uid="{00000000-0005-0000-0000-0000B5160000}"/>
    <cellStyle name="Check Cell 3 3 2" xfId="8580" xr:uid="{00000000-0005-0000-0000-0000B6160000}"/>
    <cellStyle name="Check Cell 3 4" xfId="8581" xr:uid="{00000000-0005-0000-0000-0000B7160000}"/>
    <cellStyle name="Check Cell 3 5" xfId="8582" xr:uid="{00000000-0005-0000-0000-0000B8160000}"/>
    <cellStyle name="Check Cell 4" xfId="8583" xr:uid="{00000000-0005-0000-0000-0000B9160000}"/>
    <cellStyle name="Check Cell 4 2" xfId="8584" xr:uid="{00000000-0005-0000-0000-0000BA160000}"/>
    <cellStyle name="Check Cell 5" xfId="8585" xr:uid="{00000000-0005-0000-0000-0000BB160000}"/>
    <cellStyle name="Check Cell 5 2" xfId="8586" xr:uid="{00000000-0005-0000-0000-0000BC160000}"/>
    <cellStyle name="Check Cell 6" xfId="8587" xr:uid="{00000000-0005-0000-0000-0000BD160000}"/>
    <cellStyle name="Check Cell 6 2" xfId="8588" xr:uid="{00000000-0005-0000-0000-0000BE160000}"/>
    <cellStyle name="Check Cell 7" xfId="8589" xr:uid="{00000000-0005-0000-0000-0000BF160000}"/>
    <cellStyle name="Check Cell 8" xfId="8590" xr:uid="{00000000-0005-0000-0000-0000C0160000}"/>
    <cellStyle name="Check Cell 9" xfId="8591" xr:uid="{00000000-0005-0000-0000-0000C1160000}"/>
    <cellStyle name="Column 4" xfId="145" xr:uid="{00000000-0005-0000-0000-0000C2160000}"/>
    <cellStyle name="Comma" xfId="70" builtinId="3"/>
    <cellStyle name="Comma 10" xfId="146" xr:uid="{00000000-0005-0000-0000-0000C4160000}"/>
    <cellStyle name="Comma 10 10" xfId="8592" xr:uid="{00000000-0005-0000-0000-0000C5160000}"/>
    <cellStyle name="Comma 10 2" xfId="8593" xr:uid="{00000000-0005-0000-0000-0000C6160000}"/>
    <cellStyle name="Comma 10 2 2" xfId="8594" xr:uid="{00000000-0005-0000-0000-0000C7160000}"/>
    <cellStyle name="Comma 10 2 2 2" xfId="8595" xr:uid="{00000000-0005-0000-0000-0000C8160000}"/>
    <cellStyle name="Comma 10 2 2 2 2" xfId="8596" xr:uid="{00000000-0005-0000-0000-0000C9160000}"/>
    <cellStyle name="Comma 10 2 2 3" xfId="8597" xr:uid="{00000000-0005-0000-0000-0000CA160000}"/>
    <cellStyle name="Comma 10 2 2 3 2" xfId="8598" xr:uid="{00000000-0005-0000-0000-0000CB160000}"/>
    <cellStyle name="Comma 10 2 2 3 2 2" xfId="8599" xr:uid="{00000000-0005-0000-0000-0000CC160000}"/>
    <cellStyle name="Comma 10 2 2 3 3" xfId="8600" xr:uid="{00000000-0005-0000-0000-0000CD160000}"/>
    <cellStyle name="Comma 10 2 2 3 3 2" xfId="8601" xr:uid="{00000000-0005-0000-0000-0000CE160000}"/>
    <cellStyle name="Comma 10 2 2 3 4" xfId="8602" xr:uid="{00000000-0005-0000-0000-0000CF160000}"/>
    <cellStyle name="Comma 10 2 2 4" xfId="8603" xr:uid="{00000000-0005-0000-0000-0000D0160000}"/>
    <cellStyle name="Comma 10 2 2 4 2" xfId="8604" xr:uid="{00000000-0005-0000-0000-0000D1160000}"/>
    <cellStyle name="Comma 10 2 2 4 2 2" xfId="8605" xr:uid="{00000000-0005-0000-0000-0000D2160000}"/>
    <cellStyle name="Comma 10 2 2 4 3" xfId="8606" xr:uid="{00000000-0005-0000-0000-0000D3160000}"/>
    <cellStyle name="Comma 10 2 2 4 3 2" xfId="8607" xr:uid="{00000000-0005-0000-0000-0000D4160000}"/>
    <cellStyle name="Comma 10 2 2 4 4" xfId="8608" xr:uid="{00000000-0005-0000-0000-0000D5160000}"/>
    <cellStyle name="Comma 10 2 2 5" xfId="8609" xr:uid="{00000000-0005-0000-0000-0000D6160000}"/>
    <cellStyle name="Comma 10 2 2 5 2" xfId="8610" xr:uid="{00000000-0005-0000-0000-0000D7160000}"/>
    <cellStyle name="Comma 10 2 2 5 2 2" xfId="8611" xr:uid="{00000000-0005-0000-0000-0000D8160000}"/>
    <cellStyle name="Comma 10 2 2 5 3" xfId="8612" xr:uid="{00000000-0005-0000-0000-0000D9160000}"/>
    <cellStyle name="Comma 10 2 2 5 3 2" xfId="8613" xr:uid="{00000000-0005-0000-0000-0000DA160000}"/>
    <cellStyle name="Comma 10 2 2 5 4" xfId="8614" xr:uid="{00000000-0005-0000-0000-0000DB160000}"/>
    <cellStyle name="Comma 10 2 2 6" xfId="8615" xr:uid="{00000000-0005-0000-0000-0000DC160000}"/>
    <cellStyle name="Comma 10 2 2 6 2" xfId="8616" xr:uid="{00000000-0005-0000-0000-0000DD160000}"/>
    <cellStyle name="Comma 10 2 2 6 2 2" xfId="8617" xr:uid="{00000000-0005-0000-0000-0000DE160000}"/>
    <cellStyle name="Comma 10 2 2 6 3" xfId="8618" xr:uid="{00000000-0005-0000-0000-0000DF160000}"/>
    <cellStyle name="Comma 10 2 2 6 3 2" xfId="8619" xr:uid="{00000000-0005-0000-0000-0000E0160000}"/>
    <cellStyle name="Comma 10 2 2 6 4" xfId="8620" xr:uid="{00000000-0005-0000-0000-0000E1160000}"/>
    <cellStyle name="Comma 10 2 2 7" xfId="8621" xr:uid="{00000000-0005-0000-0000-0000E2160000}"/>
    <cellStyle name="Comma 10 2 3" xfId="8622" xr:uid="{00000000-0005-0000-0000-0000E3160000}"/>
    <cellStyle name="Comma 10 2 3 2" xfId="8623" xr:uid="{00000000-0005-0000-0000-0000E4160000}"/>
    <cellStyle name="Comma 10 2 3 2 2" xfId="8624" xr:uid="{00000000-0005-0000-0000-0000E5160000}"/>
    <cellStyle name="Comma 10 2 3 2 2 2" xfId="8625" xr:uid="{00000000-0005-0000-0000-0000E6160000}"/>
    <cellStyle name="Comma 10 2 3 2 3" xfId="8626" xr:uid="{00000000-0005-0000-0000-0000E7160000}"/>
    <cellStyle name="Comma 10 2 3 2 3 2" xfId="8627" xr:uid="{00000000-0005-0000-0000-0000E8160000}"/>
    <cellStyle name="Comma 10 2 3 2 4" xfId="8628" xr:uid="{00000000-0005-0000-0000-0000E9160000}"/>
    <cellStyle name="Comma 10 2 3 3" xfId="8629" xr:uid="{00000000-0005-0000-0000-0000EA160000}"/>
    <cellStyle name="Comma 10 2 4" xfId="8630" xr:uid="{00000000-0005-0000-0000-0000EB160000}"/>
    <cellStyle name="Comma 10 2 4 2" xfId="8631" xr:uid="{00000000-0005-0000-0000-0000EC160000}"/>
    <cellStyle name="Comma 10 2 4 2 2" xfId="8632" xr:uid="{00000000-0005-0000-0000-0000ED160000}"/>
    <cellStyle name="Comma 10 2 4 3" xfId="8633" xr:uid="{00000000-0005-0000-0000-0000EE160000}"/>
    <cellStyle name="Comma 10 2 4 3 2" xfId="8634" xr:uid="{00000000-0005-0000-0000-0000EF160000}"/>
    <cellStyle name="Comma 10 2 4 4" xfId="8635" xr:uid="{00000000-0005-0000-0000-0000F0160000}"/>
    <cellStyle name="Comma 10 2 5" xfId="8636" xr:uid="{00000000-0005-0000-0000-0000F1160000}"/>
    <cellStyle name="Comma 10 2 5 2" xfId="8637" xr:uid="{00000000-0005-0000-0000-0000F2160000}"/>
    <cellStyle name="Comma 10 2 5 2 2" xfId="8638" xr:uid="{00000000-0005-0000-0000-0000F3160000}"/>
    <cellStyle name="Comma 10 2 5 3" xfId="8639" xr:uid="{00000000-0005-0000-0000-0000F4160000}"/>
    <cellStyle name="Comma 10 2 5 3 2" xfId="8640" xr:uid="{00000000-0005-0000-0000-0000F5160000}"/>
    <cellStyle name="Comma 10 2 5 4" xfId="8641" xr:uid="{00000000-0005-0000-0000-0000F6160000}"/>
    <cellStyle name="Comma 10 2 6" xfId="8642" xr:uid="{00000000-0005-0000-0000-0000F7160000}"/>
    <cellStyle name="Comma 10 2 6 2" xfId="8643" xr:uid="{00000000-0005-0000-0000-0000F8160000}"/>
    <cellStyle name="Comma 10 2 7" xfId="8644" xr:uid="{00000000-0005-0000-0000-0000F9160000}"/>
    <cellStyle name="Comma 10 2 7 2" xfId="8645" xr:uid="{00000000-0005-0000-0000-0000FA160000}"/>
    <cellStyle name="Comma 10 2 7 2 2" xfId="8646" xr:uid="{00000000-0005-0000-0000-0000FB160000}"/>
    <cellStyle name="Comma 10 2 7 3" xfId="8647" xr:uid="{00000000-0005-0000-0000-0000FC160000}"/>
    <cellStyle name="Comma 10 2 7 3 2" xfId="8648" xr:uid="{00000000-0005-0000-0000-0000FD160000}"/>
    <cellStyle name="Comma 10 2 7 4" xfId="8649" xr:uid="{00000000-0005-0000-0000-0000FE160000}"/>
    <cellStyle name="Comma 10 2 8" xfId="8650" xr:uid="{00000000-0005-0000-0000-0000FF160000}"/>
    <cellStyle name="Comma 10 2 8 2" xfId="8651" xr:uid="{00000000-0005-0000-0000-000000170000}"/>
    <cellStyle name="Comma 10 2 8 2 2" xfId="8652" xr:uid="{00000000-0005-0000-0000-000001170000}"/>
    <cellStyle name="Comma 10 2 8 3" xfId="8653" xr:uid="{00000000-0005-0000-0000-000002170000}"/>
    <cellStyle name="Comma 10 2 8 3 2" xfId="8654" xr:uid="{00000000-0005-0000-0000-000003170000}"/>
    <cellStyle name="Comma 10 2 8 4" xfId="8655" xr:uid="{00000000-0005-0000-0000-000004170000}"/>
    <cellStyle name="Comma 10 2 9" xfId="8656" xr:uid="{00000000-0005-0000-0000-000005170000}"/>
    <cellStyle name="Comma 10 3" xfId="8657" xr:uid="{00000000-0005-0000-0000-000006170000}"/>
    <cellStyle name="Comma 10 3 2" xfId="8658" xr:uid="{00000000-0005-0000-0000-000007170000}"/>
    <cellStyle name="Comma 10 3 2 2" xfId="8659" xr:uid="{00000000-0005-0000-0000-000008170000}"/>
    <cellStyle name="Comma 10 3 3" xfId="8660" xr:uid="{00000000-0005-0000-0000-000009170000}"/>
    <cellStyle name="Comma 10 3 3 2" xfId="8661" xr:uid="{00000000-0005-0000-0000-00000A170000}"/>
    <cellStyle name="Comma 10 3 3 2 2" xfId="8662" xr:uid="{00000000-0005-0000-0000-00000B170000}"/>
    <cellStyle name="Comma 10 3 3 3" xfId="8663" xr:uid="{00000000-0005-0000-0000-00000C170000}"/>
    <cellStyle name="Comma 10 3 3 3 2" xfId="8664" xr:uid="{00000000-0005-0000-0000-00000D170000}"/>
    <cellStyle name="Comma 10 3 3 4" xfId="8665" xr:uid="{00000000-0005-0000-0000-00000E170000}"/>
    <cellStyle name="Comma 10 3 4" xfId="8666" xr:uid="{00000000-0005-0000-0000-00000F170000}"/>
    <cellStyle name="Comma 10 3 4 2" xfId="8667" xr:uid="{00000000-0005-0000-0000-000010170000}"/>
    <cellStyle name="Comma 10 3 4 2 2" xfId="8668" xr:uid="{00000000-0005-0000-0000-000011170000}"/>
    <cellStyle name="Comma 10 3 4 3" xfId="8669" xr:uid="{00000000-0005-0000-0000-000012170000}"/>
    <cellStyle name="Comma 10 3 4 3 2" xfId="8670" xr:uid="{00000000-0005-0000-0000-000013170000}"/>
    <cellStyle name="Comma 10 3 4 4" xfId="8671" xr:uid="{00000000-0005-0000-0000-000014170000}"/>
    <cellStyle name="Comma 10 3 5" xfId="8672" xr:uid="{00000000-0005-0000-0000-000015170000}"/>
    <cellStyle name="Comma 10 3 5 2" xfId="8673" xr:uid="{00000000-0005-0000-0000-000016170000}"/>
    <cellStyle name="Comma 10 3 5 2 2" xfId="8674" xr:uid="{00000000-0005-0000-0000-000017170000}"/>
    <cellStyle name="Comma 10 3 5 3" xfId="8675" xr:uid="{00000000-0005-0000-0000-000018170000}"/>
    <cellStyle name="Comma 10 3 5 3 2" xfId="8676" xr:uid="{00000000-0005-0000-0000-000019170000}"/>
    <cellStyle name="Comma 10 3 5 4" xfId="8677" xr:uid="{00000000-0005-0000-0000-00001A170000}"/>
    <cellStyle name="Comma 10 3 6" xfId="8678" xr:uid="{00000000-0005-0000-0000-00001B170000}"/>
    <cellStyle name="Comma 10 3 6 2" xfId="8679" xr:uid="{00000000-0005-0000-0000-00001C170000}"/>
    <cellStyle name="Comma 10 3 6 2 2" xfId="8680" xr:uid="{00000000-0005-0000-0000-00001D170000}"/>
    <cellStyle name="Comma 10 3 6 3" xfId="8681" xr:uid="{00000000-0005-0000-0000-00001E170000}"/>
    <cellStyle name="Comma 10 3 6 3 2" xfId="8682" xr:uid="{00000000-0005-0000-0000-00001F170000}"/>
    <cellStyle name="Comma 10 3 6 4" xfId="8683" xr:uid="{00000000-0005-0000-0000-000020170000}"/>
    <cellStyle name="Comma 10 3 7" xfId="8684" xr:uid="{00000000-0005-0000-0000-000021170000}"/>
    <cellStyle name="Comma 10 4" xfId="8685" xr:uid="{00000000-0005-0000-0000-000022170000}"/>
    <cellStyle name="Comma 10 4 2" xfId="8686" xr:uid="{00000000-0005-0000-0000-000023170000}"/>
    <cellStyle name="Comma 10 5" xfId="8687" xr:uid="{00000000-0005-0000-0000-000024170000}"/>
    <cellStyle name="Comma 10 5 2" xfId="8688" xr:uid="{00000000-0005-0000-0000-000025170000}"/>
    <cellStyle name="Comma 10 5 2 2" xfId="8689" xr:uid="{00000000-0005-0000-0000-000026170000}"/>
    <cellStyle name="Comma 10 5 3" xfId="8690" xr:uid="{00000000-0005-0000-0000-000027170000}"/>
    <cellStyle name="Comma 10 5 3 2" xfId="8691" xr:uid="{00000000-0005-0000-0000-000028170000}"/>
    <cellStyle name="Comma 10 5 4" xfId="8692" xr:uid="{00000000-0005-0000-0000-000029170000}"/>
    <cellStyle name="Comma 10 6" xfId="8693" xr:uid="{00000000-0005-0000-0000-00002A170000}"/>
    <cellStyle name="Comma 10 6 2" xfId="8694" xr:uid="{00000000-0005-0000-0000-00002B170000}"/>
    <cellStyle name="Comma 10 6 2 2" xfId="8695" xr:uid="{00000000-0005-0000-0000-00002C170000}"/>
    <cellStyle name="Comma 10 6 3" xfId="8696" xr:uid="{00000000-0005-0000-0000-00002D170000}"/>
    <cellStyle name="Comma 10 6 3 2" xfId="8697" xr:uid="{00000000-0005-0000-0000-00002E170000}"/>
    <cellStyle name="Comma 10 6 4" xfId="8698" xr:uid="{00000000-0005-0000-0000-00002F170000}"/>
    <cellStyle name="Comma 10 7" xfId="8699" xr:uid="{00000000-0005-0000-0000-000030170000}"/>
    <cellStyle name="Comma 10 7 2" xfId="8700" xr:uid="{00000000-0005-0000-0000-000031170000}"/>
    <cellStyle name="Comma 10 8" xfId="8701" xr:uid="{00000000-0005-0000-0000-000032170000}"/>
    <cellStyle name="Comma 10 8 2" xfId="8702" xr:uid="{00000000-0005-0000-0000-000033170000}"/>
    <cellStyle name="Comma 10 8 2 2" xfId="8703" xr:uid="{00000000-0005-0000-0000-000034170000}"/>
    <cellStyle name="Comma 10 8 3" xfId="8704" xr:uid="{00000000-0005-0000-0000-000035170000}"/>
    <cellStyle name="Comma 10 8 3 2" xfId="8705" xr:uid="{00000000-0005-0000-0000-000036170000}"/>
    <cellStyle name="Comma 10 8 4" xfId="8706" xr:uid="{00000000-0005-0000-0000-000037170000}"/>
    <cellStyle name="Comma 10 9" xfId="8707" xr:uid="{00000000-0005-0000-0000-000038170000}"/>
    <cellStyle name="Comma 10 9 2" xfId="8708" xr:uid="{00000000-0005-0000-0000-000039170000}"/>
    <cellStyle name="Comma 10 9 2 2" xfId="8709" xr:uid="{00000000-0005-0000-0000-00003A170000}"/>
    <cellStyle name="Comma 10 9 3" xfId="8710" xr:uid="{00000000-0005-0000-0000-00003B170000}"/>
    <cellStyle name="Comma 10 9 3 2" xfId="8711" xr:uid="{00000000-0005-0000-0000-00003C170000}"/>
    <cellStyle name="Comma 10 9 4" xfId="8712" xr:uid="{00000000-0005-0000-0000-00003D170000}"/>
    <cellStyle name="Comma 11" xfId="8713" xr:uid="{00000000-0005-0000-0000-00003E170000}"/>
    <cellStyle name="Comma 11 2" xfId="8714" xr:uid="{00000000-0005-0000-0000-00003F170000}"/>
    <cellStyle name="Comma 11 2 2" xfId="8715" xr:uid="{00000000-0005-0000-0000-000040170000}"/>
    <cellStyle name="Comma 11 2 2 2" xfId="8716" xr:uid="{00000000-0005-0000-0000-000041170000}"/>
    <cellStyle name="Comma 11 2 3" xfId="8717" xr:uid="{00000000-0005-0000-0000-000042170000}"/>
    <cellStyle name="Comma 11 2 3 2" xfId="8718" xr:uid="{00000000-0005-0000-0000-000043170000}"/>
    <cellStyle name="Comma 11 2 4" xfId="8719" xr:uid="{00000000-0005-0000-0000-000044170000}"/>
    <cellStyle name="Comma 11 3" xfId="8720" xr:uid="{00000000-0005-0000-0000-000045170000}"/>
    <cellStyle name="Comma 11 3 2" xfId="8721" xr:uid="{00000000-0005-0000-0000-000046170000}"/>
    <cellStyle name="Comma 11 4" xfId="8722" xr:uid="{00000000-0005-0000-0000-000047170000}"/>
    <cellStyle name="Comma 11 4 2" xfId="8723" xr:uid="{00000000-0005-0000-0000-000048170000}"/>
    <cellStyle name="Comma 11 4 2 2" xfId="8724" xr:uid="{00000000-0005-0000-0000-000049170000}"/>
    <cellStyle name="Comma 11 4 3" xfId="8725" xr:uid="{00000000-0005-0000-0000-00004A170000}"/>
    <cellStyle name="Comma 11 4 3 2" xfId="8726" xr:uid="{00000000-0005-0000-0000-00004B170000}"/>
    <cellStyle name="Comma 11 4 4" xfId="8727" xr:uid="{00000000-0005-0000-0000-00004C170000}"/>
    <cellStyle name="Comma 11 5" xfId="8728" xr:uid="{00000000-0005-0000-0000-00004D170000}"/>
    <cellStyle name="Comma 12" xfId="8729" xr:uid="{00000000-0005-0000-0000-00004E170000}"/>
    <cellStyle name="Comma 12 2" xfId="8730" xr:uid="{00000000-0005-0000-0000-00004F170000}"/>
    <cellStyle name="Comma 12 2 2" xfId="8731" xr:uid="{00000000-0005-0000-0000-000050170000}"/>
    <cellStyle name="Comma 12 2 2 2" xfId="8732" xr:uid="{00000000-0005-0000-0000-000051170000}"/>
    <cellStyle name="Comma 12 2 3" xfId="8733" xr:uid="{00000000-0005-0000-0000-000052170000}"/>
    <cellStyle name="Comma 12 2 3 2" xfId="8734" xr:uid="{00000000-0005-0000-0000-000053170000}"/>
    <cellStyle name="Comma 12 2 4" xfId="8735" xr:uid="{00000000-0005-0000-0000-000054170000}"/>
    <cellStyle name="Comma 12 3" xfId="8736" xr:uid="{00000000-0005-0000-0000-000055170000}"/>
    <cellStyle name="Comma 12 3 2" xfId="8737" xr:uid="{00000000-0005-0000-0000-000056170000}"/>
    <cellStyle name="Comma 12 4" xfId="8738" xr:uid="{00000000-0005-0000-0000-000057170000}"/>
    <cellStyle name="Comma 12 4 2" xfId="8739" xr:uid="{00000000-0005-0000-0000-000058170000}"/>
    <cellStyle name="Comma 12 4 2 2" xfId="8740" xr:uid="{00000000-0005-0000-0000-000059170000}"/>
    <cellStyle name="Comma 12 4 3" xfId="8741" xr:uid="{00000000-0005-0000-0000-00005A170000}"/>
    <cellStyle name="Comma 12 4 3 2" xfId="8742" xr:uid="{00000000-0005-0000-0000-00005B170000}"/>
    <cellStyle name="Comma 12 4 4" xfId="8743" xr:uid="{00000000-0005-0000-0000-00005C170000}"/>
    <cellStyle name="Comma 12 5" xfId="8744" xr:uid="{00000000-0005-0000-0000-00005D170000}"/>
    <cellStyle name="Comma 13" xfId="8745" xr:uid="{00000000-0005-0000-0000-00005E170000}"/>
    <cellStyle name="Comma 13 2" xfId="8746" xr:uid="{00000000-0005-0000-0000-00005F170000}"/>
    <cellStyle name="Comma 13 2 2" xfId="8747" xr:uid="{00000000-0005-0000-0000-000060170000}"/>
    <cellStyle name="Comma 13 3" xfId="8748" xr:uid="{00000000-0005-0000-0000-000061170000}"/>
    <cellStyle name="Comma 13 3 2" xfId="8749" xr:uid="{00000000-0005-0000-0000-000062170000}"/>
    <cellStyle name="Comma 13 3 2 2" xfId="8750" xr:uid="{00000000-0005-0000-0000-000063170000}"/>
    <cellStyle name="Comma 13 3 3" xfId="8751" xr:uid="{00000000-0005-0000-0000-000064170000}"/>
    <cellStyle name="Comma 13 3 3 2" xfId="8752" xr:uid="{00000000-0005-0000-0000-000065170000}"/>
    <cellStyle name="Comma 13 3 4" xfId="8753" xr:uid="{00000000-0005-0000-0000-000066170000}"/>
    <cellStyle name="Comma 13 4" xfId="8754" xr:uid="{00000000-0005-0000-0000-000067170000}"/>
    <cellStyle name="Comma 14" xfId="8755" xr:uid="{00000000-0005-0000-0000-000068170000}"/>
    <cellStyle name="Comma 14 2" xfId="8756" xr:uid="{00000000-0005-0000-0000-000069170000}"/>
    <cellStyle name="Comma 15" xfId="8757" xr:uid="{00000000-0005-0000-0000-00006A170000}"/>
    <cellStyle name="Comma 15 2" xfId="8758" xr:uid="{00000000-0005-0000-0000-00006B170000}"/>
    <cellStyle name="Comma 16" xfId="8759" xr:uid="{00000000-0005-0000-0000-00006C170000}"/>
    <cellStyle name="Comma 2" xfId="34" xr:uid="{00000000-0005-0000-0000-00006D170000}"/>
    <cellStyle name="Comma 2 10" xfId="147" xr:uid="{00000000-0005-0000-0000-00006E170000}"/>
    <cellStyle name="Comma 2 10 2" xfId="148" xr:uid="{00000000-0005-0000-0000-00006F170000}"/>
    <cellStyle name="Comma 2 10 2 2" xfId="149" xr:uid="{00000000-0005-0000-0000-000070170000}"/>
    <cellStyle name="Comma 2 10 3" xfId="150" xr:uid="{00000000-0005-0000-0000-000071170000}"/>
    <cellStyle name="Comma 2 10 4" xfId="151" xr:uid="{00000000-0005-0000-0000-000072170000}"/>
    <cellStyle name="Comma 2 11" xfId="152" xr:uid="{00000000-0005-0000-0000-000073170000}"/>
    <cellStyle name="Comma 2 11 2" xfId="153" xr:uid="{00000000-0005-0000-0000-000074170000}"/>
    <cellStyle name="Comma 2 11 2 2" xfId="154" xr:uid="{00000000-0005-0000-0000-000075170000}"/>
    <cellStyle name="Comma 2 11 3" xfId="155" xr:uid="{00000000-0005-0000-0000-000076170000}"/>
    <cellStyle name="Comma 2 11 4" xfId="156" xr:uid="{00000000-0005-0000-0000-000077170000}"/>
    <cellStyle name="Comma 2 12" xfId="157" xr:uid="{00000000-0005-0000-0000-000078170000}"/>
    <cellStyle name="Comma 2 12 2" xfId="158" xr:uid="{00000000-0005-0000-0000-000079170000}"/>
    <cellStyle name="Comma 2 12 2 2" xfId="159" xr:uid="{00000000-0005-0000-0000-00007A170000}"/>
    <cellStyle name="Comma 2 12 3" xfId="160" xr:uid="{00000000-0005-0000-0000-00007B170000}"/>
    <cellStyle name="Comma 2 12 4" xfId="161" xr:uid="{00000000-0005-0000-0000-00007C170000}"/>
    <cellStyle name="Comma 2 13" xfId="162" xr:uid="{00000000-0005-0000-0000-00007D170000}"/>
    <cellStyle name="Comma 2 13 2" xfId="163" xr:uid="{00000000-0005-0000-0000-00007E170000}"/>
    <cellStyle name="Comma 2 13 2 2" xfId="164" xr:uid="{00000000-0005-0000-0000-00007F170000}"/>
    <cellStyle name="Comma 2 13 3" xfId="165" xr:uid="{00000000-0005-0000-0000-000080170000}"/>
    <cellStyle name="Comma 2 13 4" xfId="166" xr:uid="{00000000-0005-0000-0000-000081170000}"/>
    <cellStyle name="Comma 2 14" xfId="167" xr:uid="{00000000-0005-0000-0000-000082170000}"/>
    <cellStyle name="Comma 2 14 2" xfId="168" xr:uid="{00000000-0005-0000-0000-000083170000}"/>
    <cellStyle name="Comma 2 14 3" xfId="169" xr:uid="{00000000-0005-0000-0000-000084170000}"/>
    <cellStyle name="Comma 2 15" xfId="170" xr:uid="{00000000-0005-0000-0000-000085170000}"/>
    <cellStyle name="Comma 2 15 2" xfId="171" xr:uid="{00000000-0005-0000-0000-000086170000}"/>
    <cellStyle name="Comma 2 16" xfId="172" xr:uid="{00000000-0005-0000-0000-000087170000}"/>
    <cellStyle name="Comma 2 17" xfId="173" xr:uid="{00000000-0005-0000-0000-000088170000}"/>
    <cellStyle name="Comma 2 18" xfId="174" xr:uid="{00000000-0005-0000-0000-000089170000}"/>
    <cellStyle name="Comma 2 19" xfId="175" xr:uid="{00000000-0005-0000-0000-00008A170000}"/>
    <cellStyle name="Comma 2 2" xfId="176" xr:uid="{00000000-0005-0000-0000-00008B170000}"/>
    <cellStyle name="Comma 2 2 10" xfId="177" xr:uid="{00000000-0005-0000-0000-00008C170000}"/>
    <cellStyle name="Comma 2 2 10 2" xfId="178" xr:uid="{00000000-0005-0000-0000-00008D170000}"/>
    <cellStyle name="Comma 2 2 10 3" xfId="179" xr:uid="{00000000-0005-0000-0000-00008E170000}"/>
    <cellStyle name="Comma 2 2 11" xfId="180" xr:uid="{00000000-0005-0000-0000-00008F170000}"/>
    <cellStyle name="Comma 2 2 11 2" xfId="181" xr:uid="{00000000-0005-0000-0000-000090170000}"/>
    <cellStyle name="Comma 2 2 12" xfId="182" xr:uid="{00000000-0005-0000-0000-000091170000}"/>
    <cellStyle name="Comma 2 2 13" xfId="183" xr:uid="{00000000-0005-0000-0000-000092170000}"/>
    <cellStyle name="Comma 2 2 14" xfId="184" xr:uid="{00000000-0005-0000-0000-000093170000}"/>
    <cellStyle name="Comma 2 2 15" xfId="185" xr:uid="{00000000-0005-0000-0000-000094170000}"/>
    <cellStyle name="Comma 2 2 16" xfId="186" xr:uid="{00000000-0005-0000-0000-000095170000}"/>
    <cellStyle name="Comma 2 2 17" xfId="187" xr:uid="{00000000-0005-0000-0000-000096170000}"/>
    <cellStyle name="Comma 2 2 2" xfId="188" xr:uid="{00000000-0005-0000-0000-000097170000}"/>
    <cellStyle name="Comma 2 2 2 10" xfId="189" xr:uid="{00000000-0005-0000-0000-000098170000}"/>
    <cellStyle name="Comma 2 2 2 11" xfId="190" xr:uid="{00000000-0005-0000-0000-000099170000}"/>
    <cellStyle name="Comma 2 2 2 12" xfId="191" xr:uid="{00000000-0005-0000-0000-00009A170000}"/>
    <cellStyle name="Comma 2 2 2 13" xfId="192" xr:uid="{00000000-0005-0000-0000-00009B170000}"/>
    <cellStyle name="Comma 2 2 2 2" xfId="193" xr:uid="{00000000-0005-0000-0000-00009C170000}"/>
    <cellStyle name="Comma 2 2 2 2 10" xfId="194" xr:uid="{00000000-0005-0000-0000-00009D170000}"/>
    <cellStyle name="Comma 2 2 2 2 11" xfId="195" xr:uid="{00000000-0005-0000-0000-00009E170000}"/>
    <cellStyle name="Comma 2 2 2 2 12" xfId="196" xr:uid="{00000000-0005-0000-0000-00009F170000}"/>
    <cellStyle name="Comma 2 2 2 2 2" xfId="197" xr:uid="{00000000-0005-0000-0000-0000A0170000}"/>
    <cellStyle name="Comma 2 2 2 2 2 2" xfId="198" xr:uid="{00000000-0005-0000-0000-0000A1170000}"/>
    <cellStyle name="Comma 2 2 2 2 2 2 2" xfId="199" xr:uid="{00000000-0005-0000-0000-0000A2170000}"/>
    <cellStyle name="Comma 2 2 2 2 2 2 2 2" xfId="200" xr:uid="{00000000-0005-0000-0000-0000A3170000}"/>
    <cellStyle name="Comma 2 2 2 2 2 2 2 3" xfId="201" xr:uid="{00000000-0005-0000-0000-0000A4170000}"/>
    <cellStyle name="Comma 2 2 2 2 2 2 3" xfId="202" xr:uid="{00000000-0005-0000-0000-0000A5170000}"/>
    <cellStyle name="Comma 2 2 2 2 2 2 4" xfId="203" xr:uid="{00000000-0005-0000-0000-0000A6170000}"/>
    <cellStyle name="Comma 2 2 2 2 2 2 5" xfId="204" xr:uid="{00000000-0005-0000-0000-0000A7170000}"/>
    <cellStyle name="Comma 2 2 2 2 2 3" xfId="205" xr:uid="{00000000-0005-0000-0000-0000A8170000}"/>
    <cellStyle name="Comma 2 2 2 2 2 3 2" xfId="206" xr:uid="{00000000-0005-0000-0000-0000A9170000}"/>
    <cellStyle name="Comma 2 2 2 2 2 3 3" xfId="207" xr:uid="{00000000-0005-0000-0000-0000AA170000}"/>
    <cellStyle name="Comma 2 2 2 2 2 4" xfId="208" xr:uid="{00000000-0005-0000-0000-0000AB170000}"/>
    <cellStyle name="Comma 2 2 2 2 2 5" xfId="209" xr:uid="{00000000-0005-0000-0000-0000AC170000}"/>
    <cellStyle name="Comma 2 2 2 2 2 6" xfId="210" xr:uid="{00000000-0005-0000-0000-0000AD170000}"/>
    <cellStyle name="Comma 2 2 2 2 2 7" xfId="211" xr:uid="{00000000-0005-0000-0000-0000AE170000}"/>
    <cellStyle name="Comma 2 2 2 2 3" xfId="212" xr:uid="{00000000-0005-0000-0000-0000AF170000}"/>
    <cellStyle name="Comma 2 2 2 2 3 2" xfId="213" xr:uid="{00000000-0005-0000-0000-0000B0170000}"/>
    <cellStyle name="Comma 2 2 2 2 3 2 2" xfId="214" xr:uid="{00000000-0005-0000-0000-0000B1170000}"/>
    <cellStyle name="Comma 2 2 2 2 3 2 3" xfId="215" xr:uid="{00000000-0005-0000-0000-0000B2170000}"/>
    <cellStyle name="Comma 2 2 2 2 3 2 4" xfId="216" xr:uid="{00000000-0005-0000-0000-0000B3170000}"/>
    <cellStyle name="Comma 2 2 2 2 3 3" xfId="217" xr:uid="{00000000-0005-0000-0000-0000B4170000}"/>
    <cellStyle name="Comma 2 2 2 2 3 4" xfId="218" xr:uid="{00000000-0005-0000-0000-0000B5170000}"/>
    <cellStyle name="Comma 2 2 2 2 3 5" xfId="219" xr:uid="{00000000-0005-0000-0000-0000B6170000}"/>
    <cellStyle name="Comma 2 2 2 2 3 6" xfId="220" xr:uid="{00000000-0005-0000-0000-0000B7170000}"/>
    <cellStyle name="Comma 2 2 2 2 3 7" xfId="221" xr:uid="{00000000-0005-0000-0000-0000B8170000}"/>
    <cellStyle name="Comma 2 2 2 2 4" xfId="222" xr:uid="{00000000-0005-0000-0000-0000B9170000}"/>
    <cellStyle name="Comma 2 2 2 2 4 2" xfId="223" xr:uid="{00000000-0005-0000-0000-0000BA170000}"/>
    <cellStyle name="Comma 2 2 2 2 4 2 2" xfId="224" xr:uid="{00000000-0005-0000-0000-0000BB170000}"/>
    <cellStyle name="Comma 2 2 2 2 4 3" xfId="225" xr:uid="{00000000-0005-0000-0000-0000BC170000}"/>
    <cellStyle name="Comma 2 2 2 2 4 4" xfId="226" xr:uid="{00000000-0005-0000-0000-0000BD170000}"/>
    <cellStyle name="Comma 2 2 2 2 4 5" xfId="227" xr:uid="{00000000-0005-0000-0000-0000BE170000}"/>
    <cellStyle name="Comma 2 2 2 2 4 6" xfId="228" xr:uid="{00000000-0005-0000-0000-0000BF170000}"/>
    <cellStyle name="Comma 2 2 2 2 5" xfId="229" xr:uid="{00000000-0005-0000-0000-0000C0170000}"/>
    <cellStyle name="Comma 2 2 2 2 5 2" xfId="230" xr:uid="{00000000-0005-0000-0000-0000C1170000}"/>
    <cellStyle name="Comma 2 2 2 2 5 2 2" xfId="231" xr:uid="{00000000-0005-0000-0000-0000C2170000}"/>
    <cellStyle name="Comma 2 2 2 2 5 3" xfId="232" xr:uid="{00000000-0005-0000-0000-0000C3170000}"/>
    <cellStyle name="Comma 2 2 2 2 5 4" xfId="233" xr:uid="{00000000-0005-0000-0000-0000C4170000}"/>
    <cellStyle name="Comma 2 2 2 2 6" xfId="234" xr:uid="{00000000-0005-0000-0000-0000C5170000}"/>
    <cellStyle name="Comma 2 2 2 2 6 2" xfId="235" xr:uid="{00000000-0005-0000-0000-0000C6170000}"/>
    <cellStyle name="Comma 2 2 2 2 6 3" xfId="236" xr:uid="{00000000-0005-0000-0000-0000C7170000}"/>
    <cellStyle name="Comma 2 2 2 2 7" xfId="237" xr:uid="{00000000-0005-0000-0000-0000C8170000}"/>
    <cellStyle name="Comma 2 2 2 2 7 2" xfId="238" xr:uid="{00000000-0005-0000-0000-0000C9170000}"/>
    <cellStyle name="Comma 2 2 2 2 8" xfId="239" xr:uid="{00000000-0005-0000-0000-0000CA170000}"/>
    <cellStyle name="Comma 2 2 2 2 9" xfId="240" xr:uid="{00000000-0005-0000-0000-0000CB170000}"/>
    <cellStyle name="Comma 2 2 2 3" xfId="241" xr:uid="{00000000-0005-0000-0000-0000CC170000}"/>
    <cellStyle name="Comma 2 2 2 3 2" xfId="242" xr:uid="{00000000-0005-0000-0000-0000CD170000}"/>
    <cellStyle name="Comma 2 2 2 3 2 2" xfId="243" xr:uid="{00000000-0005-0000-0000-0000CE170000}"/>
    <cellStyle name="Comma 2 2 2 3 2 2 2" xfId="244" xr:uid="{00000000-0005-0000-0000-0000CF170000}"/>
    <cellStyle name="Comma 2 2 2 3 2 2 3" xfId="245" xr:uid="{00000000-0005-0000-0000-0000D0170000}"/>
    <cellStyle name="Comma 2 2 2 3 2 3" xfId="246" xr:uid="{00000000-0005-0000-0000-0000D1170000}"/>
    <cellStyle name="Comma 2 2 2 3 2 4" xfId="247" xr:uid="{00000000-0005-0000-0000-0000D2170000}"/>
    <cellStyle name="Comma 2 2 2 3 2 5" xfId="248" xr:uid="{00000000-0005-0000-0000-0000D3170000}"/>
    <cellStyle name="Comma 2 2 2 3 3" xfId="249" xr:uid="{00000000-0005-0000-0000-0000D4170000}"/>
    <cellStyle name="Comma 2 2 2 3 3 2" xfId="250" xr:uid="{00000000-0005-0000-0000-0000D5170000}"/>
    <cellStyle name="Comma 2 2 2 3 3 3" xfId="251" xr:uid="{00000000-0005-0000-0000-0000D6170000}"/>
    <cellStyle name="Comma 2 2 2 3 4" xfId="252" xr:uid="{00000000-0005-0000-0000-0000D7170000}"/>
    <cellStyle name="Comma 2 2 2 3 5" xfId="253" xr:uid="{00000000-0005-0000-0000-0000D8170000}"/>
    <cellStyle name="Comma 2 2 2 3 6" xfId="254" xr:uid="{00000000-0005-0000-0000-0000D9170000}"/>
    <cellStyle name="Comma 2 2 2 3 7" xfId="255" xr:uid="{00000000-0005-0000-0000-0000DA170000}"/>
    <cellStyle name="Comma 2 2 2 4" xfId="256" xr:uid="{00000000-0005-0000-0000-0000DB170000}"/>
    <cellStyle name="Comma 2 2 2 4 2" xfId="257" xr:uid="{00000000-0005-0000-0000-0000DC170000}"/>
    <cellStyle name="Comma 2 2 2 4 2 2" xfId="258" xr:uid="{00000000-0005-0000-0000-0000DD170000}"/>
    <cellStyle name="Comma 2 2 2 4 2 3" xfId="259" xr:uid="{00000000-0005-0000-0000-0000DE170000}"/>
    <cellStyle name="Comma 2 2 2 4 2 4" xfId="260" xr:uid="{00000000-0005-0000-0000-0000DF170000}"/>
    <cellStyle name="Comma 2 2 2 4 3" xfId="261" xr:uid="{00000000-0005-0000-0000-0000E0170000}"/>
    <cellStyle name="Comma 2 2 2 4 4" xfId="262" xr:uid="{00000000-0005-0000-0000-0000E1170000}"/>
    <cellStyle name="Comma 2 2 2 4 5" xfId="263" xr:uid="{00000000-0005-0000-0000-0000E2170000}"/>
    <cellStyle name="Comma 2 2 2 4 6" xfId="264" xr:uid="{00000000-0005-0000-0000-0000E3170000}"/>
    <cellStyle name="Comma 2 2 2 4 7" xfId="265" xr:uid="{00000000-0005-0000-0000-0000E4170000}"/>
    <cellStyle name="Comma 2 2 2 5" xfId="266" xr:uid="{00000000-0005-0000-0000-0000E5170000}"/>
    <cellStyle name="Comma 2 2 2 5 2" xfId="267" xr:uid="{00000000-0005-0000-0000-0000E6170000}"/>
    <cellStyle name="Comma 2 2 2 5 2 2" xfId="268" xr:uid="{00000000-0005-0000-0000-0000E7170000}"/>
    <cellStyle name="Comma 2 2 2 5 3" xfId="269" xr:uid="{00000000-0005-0000-0000-0000E8170000}"/>
    <cellStyle name="Comma 2 2 2 5 4" xfId="270" xr:uid="{00000000-0005-0000-0000-0000E9170000}"/>
    <cellStyle name="Comma 2 2 2 5 5" xfId="271" xr:uid="{00000000-0005-0000-0000-0000EA170000}"/>
    <cellStyle name="Comma 2 2 2 5 6" xfId="272" xr:uid="{00000000-0005-0000-0000-0000EB170000}"/>
    <cellStyle name="Comma 2 2 2 6" xfId="273" xr:uid="{00000000-0005-0000-0000-0000EC170000}"/>
    <cellStyle name="Comma 2 2 2 6 2" xfId="274" xr:uid="{00000000-0005-0000-0000-0000ED170000}"/>
    <cellStyle name="Comma 2 2 2 6 2 2" xfId="275" xr:uid="{00000000-0005-0000-0000-0000EE170000}"/>
    <cellStyle name="Comma 2 2 2 6 3" xfId="276" xr:uid="{00000000-0005-0000-0000-0000EF170000}"/>
    <cellStyle name="Comma 2 2 2 6 4" xfId="277" xr:uid="{00000000-0005-0000-0000-0000F0170000}"/>
    <cellStyle name="Comma 2 2 2 7" xfId="278" xr:uid="{00000000-0005-0000-0000-0000F1170000}"/>
    <cellStyle name="Comma 2 2 2 7 2" xfId="279" xr:uid="{00000000-0005-0000-0000-0000F2170000}"/>
    <cellStyle name="Comma 2 2 2 7 3" xfId="280" xr:uid="{00000000-0005-0000-0000-0000F3170000}"/>
    <cellStyle name="Comma 2 2 2 8" xfId="281" xr:uid="{00000000-0005-0000-0000-0000F4170000}"/>
    <cellStyle name="Comma 2 2 2 8 2" xfId="282" xr:uid="{00000000-0005-0000-0000-0000F5170000}"/>
    <cellStyle name="Comma 2 2 2 9" xfId="283" xr:uid="{00000000-0005-0000-0000-0000F6170000}"/>
    <cellStyle name="Comma 2 2 3" xfId="284" xr:uid="{00000000-0005-0000-0000-0000F7170000}"/>
    <cellStyle name="Comma 2 2 3 10" xfId="285" xr:uid="{00000000-0005-0000-0000-0000F8170000}"/>
    <cellStyle name="Comma 2 2 3 11" xfId="286" xr:uid="{00000000-0005-0000-0000-0000F9170000}"/>
    <cellStyle name="Comma 2 2 3 12" xfId="287" xr:uid="{00000000-0005-0000-0000-0000FA170000}"/>
    <cellStyle name="Comma 2 2 3 13" xfId="288" xr:uid="{00000000-0005-0000-0000-0000FB170000}"/>
    <cellStyle name="Comma 2 2 3 2" xfId="289" xr:uid="{00000000-0005-0000-0000-0000FC170000}"/>
    <cellStyle name="Comma 2 2 3 2 10" xfId="290" xr:uid="{00000000-0005-0000-0000-0000FD170000}"/>
    <cellStyle name="Comma 2 2 3 2 11" xfId="291" xr:uid="{00000000-0005-0000-0000-0000FE170000}"/>
    <cellStyle name="Comma 2 2 3 2 12" xfId="292" xr:uid="{00000000-0005-0000-0000-0000FF170000}"/>
    <cellStyle name="Comma 2 2 3 2 2" xfId="293" xr:uid="{00000000-0005-0000-0000-000000180000}"/>
    <cellStyle name="Comma 2 2 3 2 2 2" xfId="294" xr:uid="{00000000-0005-0000-0000-000001180000}"/>
    <cellStyle name="Comma 2 2 3 2 2 2 2" xfId="295" xr:uid="{00000000-0005-0000-0000-000002180000}"/>
    <cellStyle name="Comma 2 2 3 2 2 2 3" xfId="296" xr:uid="{00000000-0005-0000-0000-000003180000}"/>
    <cellStyle name="Comma 2 2 3 2 2 2 4" xfId="297" xr:uid="{00000000-0005-0000-0000-000004180000}"/>
    <cellStyle name="Comma 2 2 3 2 2 3" xfId="298" xr:uid="{00000000-0005-0000-0000-000005180000}"/>
    <cellStyle name="Comma 2 2 3 2 2 4" xfId="299" xr:uid="{00000000-0005-0000-0000-000006180000}"/>
    <cellStyle name="Comma 2 2 3 2 2 5" xfId="300" xr:uid="{00000000-0005-0000-0000-000007180000}"/>
    <cellStyle name="Comma 2 2 3 2 2 6" xfId="301" xr:uid="{00000000-0005-0000-0000-000008180000}"/>
    <cellStyle name="Comma 2 2 3 2 2 7" xfId="302" xr:uid="{00000000-0005-0000-0000-000009180000}"/>
    <cellStyle name="Comma 2 2 3 2 3" xfId="303" xr:uid="{00000000-0005-0000-0000-00000A180000}"/>
    <cellStyle name="Comma 2 2 3 2 3 2" xfId="304" xr:uid="{00000000-0005-0000-0000-00000B180000}"/>
    <cellStyle name="Comma 2 2 3 2 3 2 2" xfId="305" xr:uid="{00000000-0005-0000-0000-00000C180000}"/>
    <cellStyle name="Comma 2 2 3 2 3 3" xfId="306" xr:uid="{00000000-0005-0000-0000-00000D180000}"/>
    <cellStyle name="Comma 2 2 3 2 3 4" xfId="307" xr:uid="{00000000-0005-0000-0000-00000E180000}"/>
    <cellStyle name="Comma 2 2 3 2 3 5" xfId="308" xr:uid="{00000000-0005-0000-0000-00000F180000}"/>
    <cellStyle name="Comma 2 2 3 2 3 6" xfId="309" xr:uid="{00000000-0005-0000-0000-000010180000}"/>
    <cellStyle name="Comma 2 2 3 2 4" xfId="310" xr:uid="{00000000-0005-0000-0000-000011180000}"/>
    <cellStyle name="Comma 2 2 3 2 4 2" xfId="311" xr:uid="{00000000-0005-0000-0000-000012180000}"/>
    <cellStyle name="Comma 2 2 3 2 4 2 2" xfId="312" xr:uid="{00000000-0005-0000-0000-000013180000}"/>
    <cellStyle name="Comma 2 2 3 2 4 3" xfId="313" xr:uid="{00000000-0005-0000-0000-000014180000}"/>
    <cellStyle name="Comma 2 2 3 2 4 4" xfId="314" xr:uid="{00000000-0005-0000-0000-000015180000}"/>
    <cellStyle name="Comma 2 2 3 2 5" xfId="315" xr:uid="{00000000-0005-0000-0000-000016180000}"/>
    <cellStyle name="Comma 2 2 3 2 5 2" xfId="316" xr:uid="{00000000-0005-0000-0000-000017180000}"/>
    <cellStyle name="Comma 2 2 3 2 5 2 2" xfId="317" xr:uid="{00000000-0005-0000-0000-000018180000}"/>
    <cellStyle name="Comma 2 2 3 2 5 3" xfId="318" xr:uid="{00000000-0005-0000-0000-000019180000}"/>
    <cellStyle name="Comma 2 2 3 2 5 4" xfId="319" xr:uid="{00000000-0005-0000-0000-00001A180000}"/>
    <cellStyle name="Comma 2 2 3 2 6" xfId="320" xr:uid="{00000000-0005-0000-0000-00001B180000}"/>
    <cellStyle name="Comma 2 2 3 2 6 2" xfId="321" xr:uid="{00000000-0005-0000-0000-00001C180000}"/>
    <cellStyle name="Comma 2 2 3 2 6 3" xfId="322" xr:uid="{00000000-0005-0000-0000-00001D180000}"/>
    <cellStyle name="Comma 2 2 3 2 7" xfId="323" xr:uid="{00000000-0005-0000-0000-00001E180000}"/>
    <cellStyle name="Comma 2 2 3 2 7 2" xfId="324" xr:uid="{00000000-0005-0000-0000-00001F180000}"/>
    <cellStyle name="Comma 2 2 3 2 8" xfId="325" xr:uid="{00000000-0005-0000-0000-000020180000}"/>
    <cellStyle name="Comma 2 2 3 2 9" xfId="326" xr:uid="{00000000-0005-0000-0000-000021180000}"/>
    <cellStyle name="Comma 2 2 3 3" xfId="327" xr:uid="{00000000-0005-0000-0000-000022180000}"/>
    <cellStyle name="Comma 2 2 3 3 2" xfId="328" xr:uid="{00000000-0005-0000-0000-000023180000}"/>
    <cellStyle name="Comma 2 2 3 3 2 2" xfId="329" xr:uid="{00000000-0005-0000-0000-000024180000}"/>
    <cellStyle name="Comma 2 2 3 3 2 3" xfId="330" xr:uid="{00000000-0005-0000-0000-000025180000}"/>
    <cellStyle name="Comma 2 2 3 3 2 4" xfId="331" xr:uid="{00000000-0005-0000-0000-000026180000}"/>
    <cellStyle name="Comma 2 2 3 3 3" xfId="332" xr:uid="{00000000-0005-0000-0000-000027180000}"/>
    <cellStyle name="Comma 2 2 3 3 4" xfId="333" xr:uid="{00000000-0005-0000-0000-000028180000}"/>
    <cellStyle name="Comma 2 2 3 3 5" xfId="334" xr:uid="{00000000-0005-0000-0000-000029180000}"/>
    <cellStyle name="Comma 2 2 3 3 6" xfId="335" xr:uid="{00000000-0005-0000-0000-00002A180000}"/>
    <cellStyle name="Comma 2 2 3 3 7" xfId="336" xr:uid="{00000000-0005-0000-0000-00002B180000}"/>
    <cellStyle name="Comma 2 2 3 4" xfId="337" xr:uid="{00000000-0005-0000-0000-00002C180000}"/>
    <cellStyle name="Comma 2 2 3 4 2" xfId="338" xr:uid="{00000000-0005-0000-0000-00002D180000}"/>
    <cellStyle name="Comma 2 2 3 4 2 2" xfId="339" xr:uid="{00000000-0005-0000-0000-00002E180000}"/>
    <cellStyle name="Comma 2 2 3 4 3" xfId="340" xr:uid="{00000000-0005-0000-0000-00002F180000}"/>
    <cellStyle name="Comma 2 2 3 4 4" xfId="341" xr:uid="{00000000-0005-0000-0000-000030180000}"/>
    <cellStyle name="Comma 2 2 3 4 5" xfId="342" xr:uid="{00000000-0005-0000-0000-000031180000}"/>
    <cellStyle name="Comma 2 2 3 4 6" xfId="343" xr:uid="{00000000-0005-0000-0000-000032180000}"/>
    <cellStyle name="Comma 2 2 3 5" xfId="344" xr:uid="{00000000-0005-0000-0000-000033180000}"/>
    <cellStyle name="Comma 2 2 3 5 2" xfId="345" xr:uid="{00000000-0005-0000-0000-000034180000}"/>
    <cellStyle name="Comma 2 2 3 5 2 2" xfId="346" xr:uid="{00000000-0005-0000-0000-000035180000}"/>
    <cellStyle name="Comma 2 2 3 5 3" xfId="347" xr:uid="{00000000-0005-0000-0000-000036180000}"/>
    <cellStyle name="Comma 2 2 3 5 4" xfId="348" xr:uid="{00000000-0005-0000-0000-000037180000}"/>
    <cellStyle name="Comma 2 2 3 6" xfId="349" xr:uid="{00000000-0005-0000-0000-000038180000}"/>
    <cellStyle name="Comma 2 2 3 6 2" xfId="350" xr:uid="{00000000-0005-0000-0000-000039180000}"/>
    <cellStyle name="Comma 2 2 3 6 2 2" xfId="351" xr:uid="{00000000-0005-0000-0000-00003A180000}"/>
    <cellStyle name="Comma 2 2 3 6 3" xfId="352" xr:uid="{00000000-0005-0000-0000-00003B180000}"/>
    <cellStyle name="Comma 2 2 3 6 4" xfId="353" xr:uid="{00000000-0005-0000-0000-00003C180000}"/>
    <cellStyle name="Comma 2 2 3 7" xfId="354" xr:uid="{00000000-0005-0000-0000-00003D180000}"/>
    <cellStyle name="Comma 2 2 3 7 2" xfId="355" xr:uid="{00000000-0005-0000-0000-00003E180000}"/>
    <cellStyle name="Comma 2 2 3 7 3" xfId="356" xr:uid="{00000000-0005-0000-0000-00003F180000}"/>
    <cellStyle name="Comma 2 2 3 8" xfId="357" xr:uid="{00000000-0005-0000-0000-000040180000}"/>
    <cellStyle name="Comma 2 2 3 8 2" xfId="358" xr:uid="{00000000-0005-0000-0000-000041180000}"/>
    <cellStyle name="Comma 2 2 3 9" xfId="359" xr:uid="{00000000-0005-0000-0000-000042180000}"/>
    <cellStyle name="Comma 2 2 4" xfId="360" xr:uid="{00000000-0005-0000-0000-000043180000}"/>
    <cellStyle name="Comma 2 2 4 10" xfId="361" xr:uid="{00000000-0005-0000-0000-000044180000}"/>
    <cellStyle name="Comma 2 2 4 11" xfId="362" xr:uid="{00000000-0005-0000-0000-000045180000}"/>
    <cellStyle name="Comma 2 2 4 12" xfId="363" xr:uid="{00000000-0005-0000-0000-000046180000}"/>
    <cellStyle name="Comma 2 2 4 13" xfId="364" xr:uid="{00000000-0005-0000-0000-000047180000}"/>
    <cellStyle name="Comma 2 2 4 2" xfId="365" xr:uid="{00000000-0005-0000-0000-000048180000}"/>
    <cellStyle name="Comma 2 2 4 2 10" xfId="366" xr:uid="{00000000-0005-0000-0000-000049180000}"/>
    <cellStyle name="Comma 2 2 4 2 11" xfId="367" xr:uid="{00000000-0005-0000-0000-00004A180000}"/>
    <cellStyle name="Comma 2 2 4 2 12" xfId="368" xr:uid="{00000000-0005-0000-0000-00004B180000}"/>
    <cellStyle name="Comma 2 2 4 2 2" xfId="369" xr:uid="{00000000-0005-0000-0000-00004C180000}"/>
    <cellStyle name="Comma 2 2 4 2 2 2" xfId="370" xr:uid="{00000000-0005-0000-0000-00004D180000}"/>
    <cellStyle name="Comma 2 2 4 2 2 2 2" xfId="371" xr:uid="{00000000-0005-0000-0000-00004E180000}"/>
    <cellStyle name="Comma 2 2 4 2 2 3" xfId="372" xr:uid="{00000000-0005-0000-0000-00004F180000}"/>
    <cellStyle name="Comma 2 2 4 2 2 4" xfId="373" xr:uid="{00000000-0005-0000-0000-000050180000}"/>
    <cellStyle name="Comma 2 2 4 2 2 5" xfId="374" xr:uid="{00000000-0005-0000-0000-000051180000}"/>
    <cellStyle name="Comma 2 2 4 2 2 6" xfId="375" xr:uid="{00000000-0005-0000-0000-000052180000}"/>
    <cellStyle name="Comma 2 2 4 2 3" xfId="376" xr:uid="{00000000-0005-0000-0000-000053180000}"/>
    <cellStyle name="Comma 2 2 4 2 3 2" xfId="377" xr:uid="{00000000-0005-0000-0000-000054180000}"/>
    <cellStyle name="Comma 2 2 4 2 3 2 2" xfId="378" xr:uid="{00000000-0005-0000-0000-000055180000}"/>
    <cellStyle name="Comma 2 2 4 2 3 3" xfId="379" xr:uid="{00000000-0005-0000-0000-000056180000}"/>
    <cellStyle name="Comma 2 2 4 2 3 4" xfId="380" xr:uid="{00000000-0005-0000-0000-000057180000}"/>
    <cellStyle name="Comma 2 2 4 2 4" xfId="381" xr:uid="{00000000-0005-0000-0000-000058180000}"/>
    <cellStyle name="Comma 2 2 4 2 4 2" xfId="382" xr:uid="{00000000-0005-0000-0000-000059180000}"/>
    <cellStyle name="Comma 2 2 4 2 4 2 2" xfId="383" xr:uid="{00000000-0005-0000-0000-00005A180000}"/>
    <cellStyle name="Comma 2 2 4 2 4 3" xfId="384" xr:uid="{00000000-0005-0000-0000-00005B180000}"/>
    <cellStyle name="Comma 2 2 4 2 4 4" xfId="385" xr:uid="{00000000-0005-0000-0000-00005C180000}"/>
    <cellStyle name="Comma 2 2 4 2 5" xfId="386" xr:uid="{00000000-0005-0000-0000-00005D180000}"/>
    <cellStyle name="Comma 2 2 4 2 5 2" xfId="387" xr:uid="{00000000-0005-0000-0000-00005E180000}"/>
    <cellStyle name="Comma 2 2 4 2 5 2 2" xfId="388" xr:uid="{00000000-0005-0000-0000-00005F180000}"/>
    <cellStyle name="Comma 2 2 4 2 5 3" xfId="389" xr:uid="{00000000-0005-0000-0000-000060180000}"/>
    <cellStyle name="Comma 2 2 4 2 5 4" xfId="390" xr:uid="{00000000-0005-0000-0000-000061180000}"/>
    <cellStyle name="Comma 2 2 4 2 6" xfId="391" xr:uid="{00000000-0005-0000-0000-000062180000}"/>
    <cellStyle name="Comma 2 2 4 2 6 2" xfId="392" xr:uid="{00000000-0005-0000-0000-000063180000}"/>
    <cellStyle name="Comma 2 2 4 2 6 3" xfId="393" xr:uid="{00000000-0005-0000-0000-000064180000}"/>
    <cellStyle name="Comma 2 2 4 2 7" xfId="394" xr:uid="{00000000-0005-0000-0000-000065180000}"/>
    <cellStyle name="Comma 2 2 4 2 7 2" xfId="395" xr:uid="{00000000-0005-0000-0000-000066180000}"/>
    <cellStyle name="Comma 2 2 4 2 8" xfId="396" xr:uid="{00000000-0005-0000-0000-000067180000}"/>
    <cellStyle name="Comma 2 2 4 2 9" xfId="397" xr:uid="{00000000-0005-0000-0000-000068180000}"/>
    <cellStyle name="Comma 2 2 4 3" xfId="398" xr:uid="{00000000-0005-0000-0000-000069180000}"/>
    <cellStyle name="Comma 2 2 4 3 2" xfId="399" xr:uid="{00000000-0005-0000-0000-00006A180000}"/>
    <cellStyle name="Comma 2 2 4 3 2 2" xfId="400" xr:uid="{00000000-0005-0000-0000-00006B180000}"/>
    <cellStyle name="Comma 2 2 4 3 3" xfId="401" xr:uid="{00000000-0005-0000-0000-00006C180000}"/>
    <cellStyle name="Comma 2 2 4 3 4" xfId="402" xr:uid="{00000000-0005-0000-0000-00006D180000}"/>
    <cellStyle name="Comma 2 2 4 3 5" xfId="403" xr:uid="{00000000-0005-0000-0000-00006E180000}"/>
    <cellStyle name="Comma 2 2 4 3 6" xfId="404" xr:uid="{00000000-0005-0000-0000-00006F180000}"/>
    <cellStyle name="Comma 2 2 4 4" xfId="405" xr:uid="{00000000-0005-0000-0000-000070180000}"/>
    <cellStyle name="Comma 2 2 4 4 2" xfId="406" xr:uid="{00000000-0005-0000-0000-000071180000}"/>
    <cellStyle name="Comma 2 2 4 4 2 2" xfId="407" xr:uid="{00000000-0005-0000-0000-000072180000}"/>
    <cellStyle name="Comma 2 2 4 4 3" xfId="408" xr:uid="{00000000-0005-0000-0000-000073180000}"/>
    <cellStyle name="Comma 2 2 4 4 4" xfId="409" xr:uid="{00000000-0005-0000-0000-000074180000}"/>
    <cellStyle name="Comma 2 2 4 5" xfId="410" xr:uid="{00000000-0005-0000-0000-000075180000}"/>
    <cellStyle name="Comma 2 2 4 5 2" xfId="411" xr:uid="{00000000-0005-0000-0000-000076180000}"/>
    <cellStyle name="Comma 2 2 4 5 2 2" xfId="412" xr:uid="{00000000-0005-0000-0000-000077180000}"/>
    <cellStyle name="Comma 2 2 4 5 3" xfId="413" xr:uid="{00000000-0005-0000-0000-000078180000}"/>
    <cellStyle name="Comma 2 2 4 5 4" xfId="414" xr:uid="{00000000-0005-0000-0000-000079180000}"/>
    <cellStyle name="Comma 2 2 4 6" xfId="415" xr:uid="{00000000-0005-0000-0000-00007A180000}"/>
    <cellStyle name="Comma 2 2 4 6 2" xfId="416" xr:uid="{00000000-0005-0000-0000-00007B180000}"/>
    <cellStyle name="Comma 2 2 4 6 2 2" xfId="417" xr:uid="{00000000-0005-0000-0000-00007C180000}"/>
    <cellStyle name="Comma 2 2 4 6 3" xfId="418" xr:uid="{00000000-0005-0000-0000-00007D180000}"/>
    <cellStyle name="Comma 2 2 4 6 4" xfId="419" xr:uid="{00000000-0005-0000-0000-00007E180000}"/>
    <cellStyle name="Comma 2 2 4 7" xfId="420" xr:uid="{00000000-0005-0000-0000-00007F180000}"/>
    <cellStyle name="Comma 2 2 4 7 2" xfId="421" xr:uid="{00000000-0005-0000-0000-000080180000}"/>
    <cellStyle name="Comma 2 2 4 7 3" xfId="422" xr:uid="{00000000-0005-0000-0000-000081180000}"/>
    <cellStyle name="Comma 2 2 4 8" xfId="423" xr:uid="{00000000-0005-0000-0000-000082180000}"/>
    <cellStyle name="Comma 2 2 4 8 2" xfId="424" xr:uid="{00000000-0005-0000-0000-000083180000}"/>
    <cellStyle name="Comma 2 2 4 9" xfId="425" xr:uid="{00000000-0005-0000-0000-000084180000}"/>
    <cellStyle name="Comma 2 2 5" xfId="426" xr:uid="{00000000-0005-0000-0000-000085180000}"/>
    <cellStyle name="Comma 2 2 5 10" xfId="427" xr:uid="{00000000-0005-0000-0000-000086180000}"/>
    <cellStyle name="Comma 2 2 5 11" xfId="428" xr:uid="{00000000-0005-0000-0000-000087180000}"/>
    <cellStyle name="Comma 2 2 5 12" xfId="429" xr:uid="{00000000-0005-0000-0000-000088180000}"/>
    <cellStyle name="Comma 2 2 5 2" xfId="430" xr:uid="{00000000-0005-0000-0000-000089180000}"/>
    <cellStyle name="Comma 2 2 5 2 2" xfId="431" xr:uid="{00000000-0005-0000-0000-00008A180000}"/>
    <cellStyle name="Comma 2 2 5 2 2 2" xfId="432" xr:uid="{00000000-0005-0000-0000-00008B180000}"/>
    <cellStyle name="Comma 2 2 5 2 3" xfId="433" xr:uid="{00000000-0005-0000-0000-00008C180000}"/>
    <cellStyle name="Comma 2 2 5 2 4" xfId="434" xr:uid="{00000000-0005-0000-0000-00008D180000}"/>
    <cellStyle name="Comma 2 2 5 2 5" xfId="435" xr:uid="{00000000-0005-0000-0000-00008E180000}"/>
    <cellStyle name="Comma 2 2 5 2 6" xfId="436" xr:uid="{00000000-0005-0000-0000-00008F180000}"/>
    <cellStyle name="Comma 2 2 5 3" xfId="437" xr:uid="{00000000-0005-0000-0000-000090180000}"/>
    <cellStyle name="Comma 2 2 5 3 2" xfId="438" xr:uid="{00000000-0005-0000-0000-000091180000}"/>
    <cellStyle name="Comma 2 2 5 3 2 2" xfId="439" xr:uid="{00000000-0005-0000-0000-000092180000}"/>
    <cellStyle name="Comma 2 2 5 3 3" xfId="440" xr:uid="{00000000-0005-0000-0000-000093180000}"/>
    <cellStyle name="Comma 2 2 5 3 4" xfId="441" xr:uid="{00000000-0005-0000-0000-000094180000}"/>
    <cellStyle name="Comma 2 2 5 4" xfId="442" xr:uid="{00000000-0005-0000-0000-000095180000}"/>
    <cellStyle name="Comma 2 2 5 4 2" xfId="443" xr:uid="{00000000-0005-0000-0000-000096180000}"/>
    <cellStyle name="Comma 2 2 5 4 2 2" xfId="444" xr:uid="{00000000-0005-0000-0000-000097180000}"/>
    <cellStyle name="Comma 2 2 5 4 3" xfId="445" xr:uid="{00000000-0005-0000-0000-000098180000}"/>
    <cellStyle name="Comma 2 2 5 4 4" xfId="446" xr:uid="{00000000-0005-0000-0000-000099180000}"/>
    <cellStyle name="Comma 2 2 5 5" xfId="447" xr:uid="{00000000-0005-0000-0000-00009A180000}"/>
    <cellStyle name="Comma 2 2 5 5 2" xfId="448" xr:uid="{00000000-0005-0000-0000-00009B180000}"/>
    <cellStyle name="Comma 2 2 5 5 2 2" xfId="449" xr:uid="{00000000-0005-0000-0000-00009C180000}"/>
    <cellStyle name="Comma 2 2 5 5 3" xfId="450" xr:uid="{00000000-0005-0000-0000-00009D180000}"/>
    <cellStyle name="Comma 2 2 5 5 4" xfId="451" xr:uid="{00000000-0005-0000-0000-00009E180000}"/>
    <cellStyle name="Comma 2 2 5 6" xfId="452" xr:uid="{00000000-0005-0000-0000-00009F180000}"/>
    <cellStyle name="Comma 2 2 5 6 2" xfId="453" xr:uid="{00000000-0005-0000-0000-0000A0180000}"/>
    <cellStyle name="Comma 2 2 5 6 3" xfId="454" xr:uid="{00000000-0005-0000-0000-0000A1180000}"/>
    <cellStyle name="Comma 2 2 5 7" xfId="455" xr:uid="{00000000-0005-0000-0000-0000A2180000}"/>
    <cellStyle name="Comma 2 2 5 7 2" xfId="456" xr:uid="{00000000-0005-0000-0000-0000A3180000}"/>
    <cellStyle name="Comma 2 2 5 8" xfId="457" xr:uid="{00000000-0005-0000-0000-0000A4180000}"/>
    <cellStyle name="Comma 2 2 5 9" xfId="458" xr:uid="{00000000-0005-0000-0000-0000A5180000}"/>
    <cellStyle name="Comma 2 2 6" xfId="459" xr:uid="{00000000-0005-0000-0000-0000A6180000}"/>
    <cellStyle name="Comma 2 2 6 2" xfId="460" xr:uid="{00000000-0005-0000-0000-0000A7180000}"/>
    <cellStyle name="Comma 2 2 6 2 2" xfId="461" xr:uid="{00000000-0005-0000-0000-0000A8180000}"/>
    <cellStyle name="Comma 2 2 6 3" xfId="462" xr:uid="{00000000-0005-0000-0000-0000A9180000}"/>
    <cellStyle name="Comma 2 2 6 4" xfId="463" xr:uid="{00000000-0005-0000-0000-0000AA180000}"/>
    <cellStyle name="Comma 2 2 6 5" xfId="464" xr:uid="{00000000-0005-0000-0000-0000AB180000}"/>
    <cellStyle name="Comma 2 2 6 6" xfId="465" xr:uid="{00000000-0005-0000-0000-0000AC180000}"/>
    <cellStyle name="Comma 2 2 7" xfId="466" xr:uid="{00000000-0005-0000-0000-0000AD180000}"/>
    <cellStyle name="Comma 2 2 7 2" xfId="467" xr:uid="{00000000-0005-0000-0000-0000AE180000}"/>
    <cellStyle name="Comma 2 2 7 2 2" xfId="468" xr:uid="{00000000-0005-0000-0000-0000AF180000}"/>
    <cellStyle name="Comma 2 2 7 3" xfId="469" xr:uid="{00000000-0005-0000-0000-0000B0180000}"/>
    <cellStyle name="Comma 2 2 7 4" xfId="470" xr:uid="{00000000-0005-0000-0000-0000B1180000}"/>
    <cellStyle name="Comma 2 2 8" xfId="471" xr:uid="{00000000-0005-0000-0000-0000B2180000}"/>
    <cellStyle name="Comma 2 2 8 2" xfId="472" xr:uid="{00000000-0005-0000-0000-0000B3180000}"/>
    <cellStyle name="Comma 2 2 8 2 2" xfId="473" xr:uid="{00000000-0005-0000-0000-0000B4180000}"/>
    <cellStyle name="Comma 2 2 8 3" xfId="474" xr:uid="{00000000-0005-0000-0000-0000B5180000}"/>
    <cellStyle name="Comma 2 2 8 4" xfId="475" xr:uid="{00000000-0005-0000-0000-0000B6180000}"/>
    <cellStyle name="Comma 2 2 9" xfId="476" xr:uid="{00000000-0005-0000-0000-0000B7180000}"/>
    <cellStyle name="Comma 2 2 9 2" xfId="477" xr:uid="{00000000-0005-0000-0000-0000B8180000}"/>
    <cellStyle name="Comma 2 2 9 2 2" xfId="478" xr:uid="{00000000-0005-0000-0000-0000B9180000}"/>
    <cellStyle name="Comma 2 2 9 3" xfId="479" xr:uid="{00000000-0005-0000-0000-0000BA180000}"/>
    <cellStyle name="Comma 2 2 9 4" xfId="480" xr:uid="{00000000-0005-0000-0000-0000BB180000}"/>
    <cellStyle name="Comma 2 20" xfId="481" xr:uid="{00000000-0005-0000-0000-0000BC180000}"/>
    <cellStyle name="Comma 2 21" xfId="482" xr:uid="{00000000-0005-0000-0000-0000BD180000}"/>
    <cellStyle name="Comma 2 3" xfId="483" xr:uid="{00000000-0005-0000-0000-0000BE180000}"/>
    <cellStyle name="Comma 2 3 10" xfId="484" xr:uid="{00000000-0005-0000-0000-0000BF180000}"/>
    <cellStyle name="Comma 2 3 10 2" xfId="485" xr:uid="{00000000-0005-0000-0000-0000C0180000}"/>
    <cellStyle name="Comma 2 3 10 3" xfId="486" xr:uid="{00000000-0005-0000-0000-0000C1180000}"/>
    <cellStyle name="Comma 2 3 11" xfId="487" xr:uid="{00000000-0005-0000-0000-0000C2180000}"/>
    <cellStyle name="Comma 2 3 11 2" xfId="488" xr:uid="{00000000-0005-0000-0000-0000C3180000}"/>
    <cellStyle name="Comma 2 3 12" xfId="489" xr:uid="{00000000-0005-0000-0000-0000C4180000}"/>
    <cellStyle name="Comma 2 3 13" xfId="490" xr:uid="{00000000-0005-0000-0000-0000C5180000}"/>
    <cellStyle name="Comma 2 3 14" xfId="491" xr:uid="{00000000-0005-0000-0000-0000C6180000}"/>
    <cellStyle name="Comma 2 3 15" xfId="492" xr:uid="{00000000-0005-0000-0000-0000C7180000}"/>
    <cellStyle name="Comma 2 3 16" xfId="493" xr:uid="{00000000-0005-0000-0000-0000C8180000}"/>
    <cellStyle name="Comma 2 3 2" xfId="494" xr:uid="{00000000-0005-0000-0000-0000C9180000}"/>
    <cellStyle name="Comma 2 3 2 10" xfId="495" xr:uid="{00000000-0005-0000-0000-0000CA180000}"/>
    <cellStyle name="Comma 2 3 2 11" xfId="496" xr:uid="{00000000-0005-0000-0000-0000CB180000}"/>
    <cellStyle name="Comma 2 3 2 12" xfId="497" xr:uid="{00000000-0005-0000-0000-0000CC180000}"/>
    <cellStyle name="Comma 2 3 2 13" xfId="498" xr:uid="{00000000-0005-0000-0000-0000CD180000}"/>
    <cellStyle name="Comma 2 3 2 2" xfId="499" xr:uid="{00000000-0005-0000-0000-0000CE180000}"/>
    <cellStyle name="Comma 2 3 2 2 10" xfId="500" xr:uid="{00000000-0005-0000-0000-0000CF180000}"/>
    <cellStyle name="Comma 2 3 2 2 11" xfId="501" xr:uid="{00000000-0005-0000-0000-0000D0180000}"/>
    <cellStyle name="Comma 2 3 2 2 12" xfId="502" xr:uid="{00000000-0005-0000-0000-0000D1180000}"/>
    <cellStyle name="Comma 2 3 2 2 2" xfId="503" xr:uid="{00000000-0005-0000-0000-0000D2180000}"/>
    <cellStyle name="Comma 2 3 2 2 2 2" xfId="504" xr:uid="{00000000-0005-0000-0000-0000D3180000}"/>
    <cellStyle name="Comma 2 3 2 2 2 2 2" xfId="505" xr:uid="{00000000-0005-0000-0000-0000D4180000}"/>
    <cellStyle name="Comma 2 3 2 2 2 2 3" xfId="506" xr:uid="{00000000-0005-0000-0000-0000D5180000}"/>
    <cellStyle name="Comma 2 3 2 2 2 2 4" xfId="507" xr:uid="{00000000-0005-0000-0000-0000D6180000}"/>
    <cellStyle name="Comma 2 3 2 2 2 3" xfId="508" xr:uid="{00000000-0005-0000-0000-0000D7180000}"/>
    <cellStyle name="Comma 2 3 2 2 2 4" xfId="509" xr:uid="{00000000-0005-0000-0000-0000D8180000}"/>
    <cellStyle name="Comma 2 3 2 2 2 5" xfId="510" xr:uid="{00000000-0005-0000-0000-0000D9180000}"/>
    <cellStyle name="Comma 2 3 2 2 2 6" xfId="511" xr:uid="{00000000-0005-0000-0000-0000DA180000}"/>
    <cellStyle name="Comma 2 3 2 2 2 7" xfId="512" xr:uid="{00000000-0005-0000-0000-0000DB180000}"/>
    <cellStyle name="Comma 2 3 2 2 3" xfId="513" xr:uid="{00000000-0005-0000-0000-0000DC180000}"/>
    <cellStyle name="Comma 2 3 2 2 3 2" xfId="514" xr:uid="{00000000-0005-0000-0000-0000DD180000}"/>
    <cellStyle name="Comma 2 3 2 2 3 2 2" xfId="515" xr:uid="{00000000-0005-0000-0000-0000DE180000}"/>
    <cellStyle name="Comma 2 3 2 2 3 3" xfId="516" xr:uid="{00000000-0005-0000-0000-0000DF180000}"/>
    <cellStyle name="Comma 2 3 2 2 3 3 2" xfId="8760" xr:uid="{00000000-0005-0000-0000-0000E0180000}"/>
    <cellStyle name="Comma 2 3 2 2 3 4" xfId="517" xr:uid="{00000000-0005-0000-0000-0000E1180000}"/>
    <cellStyle name="Comma 2 3 2 2 3 5" xfId="518" xr:uid="{00000000-0005-0000-0000-0000E2180000}"/>
    <cellStyle name="Comma 2 3 2 2 3 6" xfId="519" xr:uid="{00000000-0005-0000-0000-0000E3180000}"/>
    <cellStyle name="Comma 2 3 2 2 4" xfId="520" xr:uid="{00000000-0005-0000-0000-0000E4180000}"/>
    <cellStyle name="Comma 2 3 2 2 4 2" xfId="521" xr:uid="{00000000-0005-0000-0000-0000E5180000}"/>
    <cellStyle name="Comma 2 3 2 2 4 2 2" xfId="522" xr:uid="{00000000-0005-0000-0000-0000E6180000}"/>
    <cellStyle name="Comma 2 3 2 2 4 3" xfId="523" xr:uid="{00000000-0005-0000-0000-0000E7180000}"/>
    <cellStyle name="Comma 2 3 2 2 4 3 2" xfId="8761" xr:uid="{00000000-0005-0000-0000-0000E8180000}"/>
    <cellStyle name="Comma 2 3 2 2 4 4" xfId="524" xr:uid="{00000000-0005-0000-0000-0000E9180000}"/>
    <cellStyle name="Comma 2 3 2 2 5" xfId="525" xr:uid="{00000000-0005-0000-0000-0000EA180000}"/>
    <cellStyle name="Comma 2 3 2 2 5 2" xfId="526" xr:uid="{00000000-0005-0000-0000-0000EB180000}"/>
    <cellStyle name="Comma 2 3 2 2 5 2 2" xfId="527" xr:uid="{00000000-0005-0000-0000-0000EC180000}"/>
    <cellStyle name="Comma 2 3 2 2 5 3" xfId="528" xr:uid="{00000000-0005-0000-0000-0000ED180000}"/>
    <cellStyle name="Comma 2 3 2 2 5 3 2" xfId="8762" xr:uid="{00000000-0005-0000-0000-0000EE180000}"/>
    <cellStyle name="Comma 2 3 2 2 5 4" xfId="529" xr:uid="{00000000-0005-0000-0000-0000EF180000}"/>
    <cellStyle name="Comma 2 3 2 2 6" xfId="530" xr:uid="{00000000-0005-0000-0000-0000F0180000}"/>
    <cellStyle name="Comma 2 3 2 2 6 2" xfId="531" xr:uid="{00000000-0005-0000-0000-0000F1180000}"/>
    <cellStyle name="Comma 2 3 2 2 6 2 2" xfId="8763" xr:uid="{00000000-0005-0000-0000-0000F2180000}"/>
    <cellStyle name="Comma 2 3 2 2 6 3" xfId="532" xr:uid="{00000000-0005-0000-0000-0000F3180000}"/>
    <cellStyle name="Comma 2 3 2 2 6 3 2" xfId="8764" xr:uid="{00000000-0005-0000-0000-0000F4180000}"/>
    <cellStyle name="Comma 2 3 2 2 6 4" xfId="8765" xr:uid="{00000000-0005-0000-0000-0000F5180000}"/>
    <cellStyle name="Comma 2 3 2 2 7" xfId="533" xr:uid="{00000000-0005-0000-0000-0000F6180000}"/>
    <cellStyle name="Comma 2 3 2 2 7 2" xfId="534" xr:uid="{00000000-0005-0000-0000-0000F7180000}"/>
    <cellStyle name="Comma 2 3 2 2 8" xfId="535" xr:uid="{00000000-0005-0000-0000-0000F8180000}"/>
    <cellStyle name="Comma 2 3 2 2 9" xfId="536" xr:uid="{00000000-0005-0000-0000-0000F9180000}"/>
    <cellStyle name="Comma 2 3 2 3" xfId="537" xr:uid="{00000000-0005-0000-0000-0000FA180000}"/>
    <cellStyle name="Comma 2 3 2 3 2" xfId="538" xr:uid="{00000000-0005-0000-0000-0000FB180000}"/>
    <cellStyle name="Comma 2 3 2 3 2 2" xfId="539" xr:uid="{00000000-0005-0000-0000-0000FC180000}"/>
    <cellStyle name="Comma 2 3 2 3 2 2 2" xfId="8766" xr:uid="{00000000-0005-0000-0000-0000FD180000}"/>
    <cellStyle name="Comma 2 3 2 3 2 3" xfId="540" xr:uid="{00000000-0005-0000-0000-0000FE180000}"/>
    <cellStyle name="Comma 2 3 2 3 2 3 2" xfId="8767" xr:uid="{00000000-0005-0000-0000-0000FF180000}"/>
    <cellStyle name="Comma 2 3 2 3 2 4" xfId="541" xr:uid="{00000000-0005-0000-0000-000000190000}"/>
    <cellStyle name="Comma 2 3 2 3 3" xfId="542" xr:uid="{00000000-0005-0000-0000-000001190000}"/>
    <cellStyle name="Comma 2 3 2 3 4" xfId="543" xr:uid="{00000000-0005-0000-0000-000002190000}"/>
    <cellStyle name="Comma 2 3 2 3 5" xfId="544" xr:uid="{00000000-0005-0000-0000-000003190000}"/>
    <cellStyle name="Comma 2 3 2 3 6" xfId="545" xr:uid="{00000000-0005-0000-0000-000004190000}"/>
    <cellStyle name="Comma 2 3 2 3 7" xfId="546" xr:uid="{00000000-0005-0000-0000-000005190000}"/>
    <cellStyle name="Comma 2 3 2 4" xfId="547" xr:uid="{00000000-0005-0000-0000-000006190000}"/>
    <cellStyle name="Comma 2 3 2 4 2" xfId="548" xr:uid="{00000000-0005-0000-0000-000007190000}"/>
    <cellStyle name="Comma 2 3 2 4 2 2" xfId="549" xr:uid="{00000000-0005-0000-0000-000008190000}"/>
    <cellStyle name="Comma 2 3 2 4 3" xfId="550" xr:uid="{00000000-0005-0000-0000-000009190000}"/>
    <cellStyle name="Comma 2 3 2 4 3 2" xfId="8768" xr:uid="{00000000-0005-0000-0000-00000A190000}"/>
    <cellStyle name="Comma 2 3 2 4 4" xfId="551" xr:uid="{00000000-0005-0000-0000-00000B190000}"/>
    <cellStyle name="Comma 2 3 2 4 5" xfId="552" xr:uid="{00000000-0005-0000-0000-00000C190000}"/>
    <cellStyle name="Comma 2 3 2 4 6" xfId="553" xr:uid="{00000000-0005-0000-0000-00000D190000}"/>
    <cellStyle name="Comma 2 3 2 5" xfId="554" xr:uid="{00000000-0005-0000-0000-00000E190000}"/>
    <cellStyle name="Comma 2 3 2 5 2" xfId="555" xr:uid="{00000000-0005-0000-0000-00000F190000}"/>
    <cellStyle name="Comma 2 3 2 5 2 2" xfId="556" xr:uid="{00000000-0005-0000-0000-000010190000}"/>
    <cellStyle name="Comma 2 3 2 5 3" xfId="557" xr:uid="{00000000-0005-0000-0000-000011190000}"/>
    <cellStyle name="Comma 2 3 2 5 3 2" xfId="8769" xr:uid="{00000000-0005-0000-0000-000012190000}"/>
    <cellStyle name="Comma 2 3 2 5 4" xfId="558" xr:uid="{00000000-0005-0000-0000-000013190000}"/>
    <cellStyle name="Comma 2 3 2 6" xfId="559" xr:uid="{00000000-0005-0000-0000-000014190000}"/>
    <cellStyle name="Comma 2 3 2 6 2" xfId="560" xr:uid="{00000000-0005-0000-0000-000015190000}"/>
    <cellStyle name="Comma 2 3 2 6 2 2" xfId="561" xr:uid="{00000000-0005-0000-0000-000016190000}"/>
    <cellStyle name="Comma 2 3 2 6 3" xfId="562" xr:uid="{00000000-0005-0000-0000-000017190000}"/>
    <cellStyle name="Comma 2 3 2 6 4" xfId="563" xr:uid="{00000000-0005-0000-0000-000018190000}"/>
    <cellStyle name="Comma 2 3 2 7" xfId="564" xr:uid="{00000000-0005-0000-0000-000019190000}"/>
    <cellStyle name="Comma 2 3 2 7 2" xfId="565" xr:uid="{00000000-0005-0000-0000-00001A190000}"/>
    <cellStyle name="Comma 2 3 2 7 2 2" xfId="8770" xr:uid="{00000000-0005-0000-0000-00001B190000}"/>
    <cellStyle name="Comma 2 3 2 7 3" xfId="566" xr:uid="{00000000-0005-0000-0000-00001C190000}"/>
    <cellStyle name="Comma 2 3 2 7 3 2" xfId="8771" xr:uid="{00000000-0005-0000-0000-00001D190000}"/>
    <cellStyle name="Comma 2 3 2 7 4" xfId="8772" xr:uid="{00000000-0005-0000-0000-00001E190000}"/>
    <cellStyle name="Comma 2 3 2 8" xfId="567" xr:uid="{00000000-0005-0000-0000-00001F190000}"/>
    <cellStyle name="Comma 2 3 2 8 2" xfId="568" xr:uid="{00000000-0005-0000-0000-000020190000}"/>
    <cellStyle name="Comma 2 3 2 8 2 2" xfId="8773" xr:uid="{00000000-0005-0000-0000-000021190000}"/>
    <cellStyle name="Comma 2 3 2 8 3" xfId="8774" xr:uid="{00000000-0005-0000-0000-000022190000}"/>
    <cellStyle name="Comma 2 3 2 8 3 2" xfId="8775" xr:uid="{00000000-0005-0000-0000-000023190000}"/>
    <cellStyle name="Comma 2 3 2 8 4" xfId="8776" xr:uid="{00000000-0005-0000-0000-000024190000}"/>
    <cellStyle name="Comma 2 3 2 9" xfId="569" xr:uid="{00000000-0005-0000-0000-000025190000}"/>
    <cellStyle name="Comma 2 3 3" xfId="570" xr:uid="{00000000-0005-0000-0000-000026190000}"/>
    <cellStyle name="Comma 2 3 3 10" xfId="571" xr:uid="{00000000-0005-0000-0000-000027190000}"/>
    <cellStyle name="Comma 2 3 3 11" xfId="572" xr:uid="{00000000-0005-0000-0000-000028190000}"/>
    <cellStyle name="Comma 2 3 3 12" xfId="573" xr:uid="{00000000-0005-0000-0000-000029190000}"/>
    <cellStyle name="Comma 2 3 3 13" xfId="574" xr:uid="{00000000-0005-0000-0000-00002A190000}"/>
    <cellStyle name="Comma 2 3 3 2" xfId="575" xr:uid="{00000000-0005-0000-0000-00002B190000}"/>
    <cellStyle name="Comma 2 3 3 2 10" xfId="576" xr:uid="{00000000-0005-0000-0000-00002C190000}"/>
    <cellStyle name="Comma 2 3 3 2 11" xfId="577" xr:uid="{00000000-0005-0000-0000-00002D190000}"/>
    <cellStyle name="Comma 2 3 3 2 12" xfId="578" xr:uid="{00000000-0005-0000-0000-00002E190000}"/>
    <cellStyle name="Comma 2 3 3 2 2" xfId="579" xr:uid="{00000000-0005-0000-0000-00002F190000}"/>
    <cellStyle name="Comma 2 3 3 2 2 2" xfId="580" xr:uid="{00000000-0005-0000-0000-000030190000}"/>
    <cellStyle name="Comma 2 3 3 2 2 2 2" xfId="581" xr:uid="{00000000-0005-0000-0000-000031190000}"/>
    <cellStyle name="Comma 2 3 3 2 2 3" xfId="582" xr:uid="{00000000-0005-0000-0000-000032190000}"/>
    <cellStyle name="Comma 2 3 3 2 2 4" xfId="583" xr:uid="{00000000-0005-0000-0000-000033190000}"/>
    <cellStyle name="Comma 2 3 3 2 2 5" xfId="584" xr:uid="{00000000-0005-0000-0000-000034190000}"/>
    <cellStyle name="Comma 2 3 3 2 2 6" xfId="585" xr:uid="{00000000-0005-0000-0000-000035190000}"/>
    <cellStyle name="Comma 2 3 3 2 3" xfId="586" xr:uid="{00000000-0005-0000-0000-000036190000}"/>
    <cellStyle name="Comma 2 3 3 2 3 2" xfId="587" xr:uid="{00000000-0005-0000-0000-000037190000}"/>
    <cellStyle name="Comma 2 3 3 2 3 2 2" xfId="588" xr:uid="{00000000-0005-0000-0000-000038190000}"/>
    <cellStyle name="Comma 2 3 3 2 3 3" xfId="589" xr:uid="{00000000-0005-0000-0000-000039190000}"/>
    <cellStyle name="Comma 2 3 3 2 3 4" xfId="590" xr:uid="{00000000-0005-0000-0000-00003A190000}"/>
    <cellStyle name="Comma 2 3 3 2 4" xfId="591" xr:uid="{00000000-0005-0000-0000-00003B190000}"/>
    <cellStyle name="Comma 2 3 3 2 4 2" xfId="592" xr:uid="{00000000-0005-0000-0000-00003C190000}"/>
    <cellStyle name="Comma 2 3 3 2 4 2 2" xfId="593" xr:uid="{00000000-0005-0000-0000-00003D190000}"/>
    <cellStyle name="Comma 2 3 3 2 4 3" xfId="594" xr:uid="{00000000-0005-0000-0000-00003E190000}"/>
    <cellStyle name="Comma 2 3 3 2 4 4" xfId="595" xr:uid="{00000000-0005-0000-0000-00003F190000}"/>
    <cellStyle name="Comma 2 3 3 2 5" xfId="596" xr:uid="{00000000-0005-0000-0000-000040190000}"/>
    <cellStyle name="Comma 2 3 3 2 5 2" xfId="597" xr:uid="{00000000-0005-0000-0000-000041190000}"/>
    <cellStyle name="Comma 2 3 3 2 5 2 2" xfId="598" xr:uid="{00000000-0005-0000-0000-000042190000}"/>
    <cellStyle name="Comma 2 3 3 2 5 3" xfId="599" xr:uid="{00000000-0005-0000-0000-000043190000}"/>
    <cellStyle name="Comma 2 3 3 2 5 4" xfId="600" xr:uid="{00000000-0005-0000-0000-000044190000}"/>
    <cellStyle name="Comma 2 3 3 2 6" xfId="601" xr:uid="{00000000-0005-0000-0000-000045190000}"/>
    <cellStyle name="Comma 2 3 3 2 6 2" xfId="602" xr:uid="{00000000-0005-0000-0000-000046190000}"/>
    <cellStyle name="Comma 2 3 3 2 6 3" xfId="603" xr:uid="{00000000-0005-0000-0000-000047190000}"/>
    <cellStyle name="Comma 2 3 3 2 7" xfId="604" xr:uid="{00000000-0005-0000-0000-000048190000}"/>
    <cellStyle name="Comma 2 3 3 2 7 2" xfId="605" xr:uid="{00000000-0005-0000-0000-000049190000}"/>
    <cellStyle name="Comma 2 3 3 2 8" xfId="606" xr:uid="{00000000-0005-0000-0000-00004A190000}"/>
    <cellStyle name="Comma 2 3 3 2 9" xfId="607" xr:uid="{00000000-0005-0000-0000-00004B190000}"/>
    <cellStyle name="Comma 2 3 3 3" xfId="608" xr:uid="{00000000-0005-0000-0000-00004C190000}"/>
    <cellStyle name="Comma 2 3 3 3 2" xfId="609" xr:uid="{00000000-0005-0000-0000-00004D190000}"/>
    <cellStyle name="Comma 2 3 3 3 2 2" xfId="610" xr:uid="{00000000-0005-0000-0000-00004E190000}"/>
    <cellStyle name="Comma 2 3 3 3 3" xfId="611" xr:uid="{00000000-0005-0000-0000-00004F190000}"/>
    <cellStyle name="Comma 2 3 3 3 3 2" xfId="8777" xr:uid="{00000000-0005-0000-0000-000050190000}"/>
    <cellStyle name="Comma 2 3 3 3 4" xfId="612" xr:uid="{00000000-0005-0000-0000-000051190000}"/>
    <cellStyle name="Comma 2 3 3 3 5" xfId="613" xr:uid="{00000000-0005-0000-0000-000052190000}"/>
    <cellStyle name="Comma 2 3 3 3 6" xfId="614" xr:uid="{00000000-0005-0000-0000-000053190000}"/>
    <cellStyle name="Comma 2 3 3 4" xfId="615" xr:uid="{00000000-0005-0000-0000-000054190000}"/>
    <cellStyle name="Comma 2 3 3 4 2" xfId="616" xr:uid="{00000000-0005-0000-0000-000055190000}"/>
    <cellStyle name="Comma 2 3 3 4 2 2" xfId="617" xr:uid="{00000000-0005-0000-0000-000056190000}"/>
    <cellStyle name="Comma 2 3 3 4 3" xfId="618" xr:uid="{00000000-0005-0000-0000-000057190000}"/>
    <cellStyle name="Comma 2 3 3 4 3 2" xfId="8778" xr:uid="{00000000-0005-0000-0000-000058190000}"/>
    <cellStyle name="Comma 2 3 3 4 4" xfId="619" xr:uid="{00000000-0005-0000-0000-000059190000}"/>
    <cellStyle name="Comma 2 3 3 5" xfId="620" xr:uid="{00000000-0005-0000-0000-00005A190000}"/>
    <cellStyle name="Comma 2 3 3 5 2" xfId="621" xr:uid="{00000000-0005-0000-0000-00005B190000}"/>
    <cellStyle name="Comma 2 3 3 5 2 2" xfId="622" xr:uid="{00000000-0005-0000-0000-00005C190000}"/>
    <cellStyle name="Comma 2 3 3 5 3" xfId="623" xr:uid="{00000000-0005-0000-0000-00005D190000}"/>
    <cellStyle name="Comma 2 3 3 5 3 2" xfId="8779" xr:uid="{00000000-0005-0000-0000-00005E190000}"/>
    <cellStyle name="Comma 2 3 3 5 4" xfId="624" xr:uid="{00000000-0005-0000-0000-00005F190000}"/>
    <cellStyle name="Comma 2 3 3 6" xfId="625" xr:uid="{00000000-0005-0000-0000-000060190000}"/>
    <cellStyle name="Comma 2 3 3 6 2" xfId="626" xr:uid="{00000000-0005-0000-0000-000061190000}"/>
    <cellStyle name="Comma 2 3 3 6 2 2" xfId="627" xr:uid="{00000000-0005-0000-0000-000062190000}"/>
    <cellStyle name="Comma 2 3 3 6 3" xfId="628" xr:uid="{00000000-0005-0000-0000-000063190000}"/>
    <cellStyle name="Comma 2 3 3 6 3 2" xfId="8780" xr:uid="{00000000-0005-0000-0000-000064190000}"/>
    <cellStyle name="Comma 2 3 3 6 4" xfId="629" xr:uid="{00000000-0005-0000-0000-000065190000}"/>
    <cellStyle name="Comma 2 3 3 7" xfId="630" xr:uid="{00000000-0005-0000-0000-000066190000}"/>
    <cellStyle name="Comma 2 3 3 7 2" xfId="631" xr:uid="{00000000-0005-0000-0000-000067190000}"/>
    <cellStyle name="Comma 2 3 3 7 3" xfId="632" xr:uid="{00000000-0005-0000-0000-000068190000}"/>
    <cellStyle name="Comma 2 3 3 8" xfId="633" xr:uid="{00000000-0005-0000-0000-000069190000}"/>
    <cellStyle name="Comma 2 3 3 8 2" xfId="634" xr:uid="{00000000-0005-0000-0000-00006A190000}"/>
    <cellStyle name="Comma 2 3 3 9" xfId="635" xr:uid="{00000000-0005-0000-0000-00006B190000}"/>
    <cellStyle name="Comma 2 3 4" xfId="636" xr:uid="{00000000-0005-0000-0000-00006C190000}"/>
    <cellStyle name="Comma 2 3 4 10" xfId="637" xr:uid="{00000000-0005-0000-0000-00006D190000}"/>
    <cellStyle name="Comma 2 3 4 11" xfId="638" xr:uid="{00000000-0005-0000-0000-00006E190000}"/>
    <cellStyle name="Comma 2 3 4 12" xfId="639" xr:uid="{00000000-0005-0000-0000-00006F190000}"/>
    <cellStyle name="Comma 2 3 4 13" xfId="640" xr:uid="{00000000-0005-0000-0000-000070190000}"/>
    <cellStyle name="Comma 2 3 4 2" xfId="641" xr:uid="{00000000-0005-0000-0000-000071190000}"/>
    <cellStyle name="Comma 2 3 4 2 10" xfId="642" xr:uid="{00000000-0005-0000-0000-000072190000}"/>
    <cellStyle name="Comma 2 3 4 2 11" xfId="643" xr:uid="{00000000-0005-0000-0000-000073190000}"/>
    <cellStyle name="Comma 2 3 4 2 2" xfId="644" xr:uid="{00000000-0005-0000-0000-000074190000}"/>
    <cellStyle name="Comma 2 3 4 2 2 2" xfId="645" xr:uid="{00000000-0005-0000-0000-000075190000}"/>
    <cellStyle name="Comma 2 3 4 2 2 2 2" xfId="646" xr:uid="{00000000-0005-0000-0000-000076190000}"/>
    <cellStyle name="Comma 2 3 4 2 2 3" xfId="647" xr:uid="{00000000-0005-0000-0000-000077190000}"/>
    <cellStyle name="Comma 2 3 4 2 2 4" xfId="648" xr:uid="{00000000-0005-0000-0000-000078190000}"/>
    <cellStyle name="Comma 2 3 4 2 3" xfId="649" xr:uid="{00000000-0005-0000-0000-000079190000}"/>
    <cellStyle name="Comma 2 3 4 2 3 2" xfId="650" xr:uid="{00000000-0005-0000-0000-00007A190000}"/>
    <cellStyle name="Comma 2 3 4 2 3 2 2" xfId="651" xr:uid="{00000000-0005-0000-0000-00007B190000}"/>
    <cellStyle name="Comma 2 3 4 2 3 3" xfId="652" xr:uid="{00000000-0005-0000-0000-00007C190000}"/>
    <cellStyle name="Comma 2 3 4 2 3 4" xfId="653" xr:uid="{00000000-0005-0000-0000-00007D190000}"/>
    <cellStyle name="Comma 2 3 4 2 4" xfId="654" xr:uid="{00000000-0005-0000-0000-00007E190000}"/>
    <cellStyle name="Comma 2 3 4 2 4 2" xfId="655" xr:uid="{00000000-0005-0000-0000-00007F190000}"/>
    <cellStyle name="Comma 2 3 4 2 4 2 2" xfId="656" xr:uid="{00000000-0005-0000-0000-000080190000}"/>
    <cellStyle name="Comma 2 3 4 2 4 3" xfId="657" xr:uid="{00000000-0005-0000-0000-000081190000}"/>
    <cellStyle name="Comma 2 3 4 2 4 4" xfId="658" xr:uid="{00000000-0005-0000-0000-000082190000}"/>
    <cellStyle name="Comma 2 3 4 2 5" xfId="659" xr:uid="{00000000-0005-0000-0000-000083190000}"/>
    <cellStyle name="Comma 2 3 4 2 5 2" xfId="660" xr:uid="{00000000-0005-0000-0000-000084190000}"/>
    <cellStyle name="Comma 2 3 4 2 5 2 2" xfId="661" xr:uid="{00000000-0005-0000-0000-000085190000}"/>
    <cellStyle name="Comma 2 3 4 2 5 3" xfId="662" xr:uid="{00000000-0005-0000-0000-000086190000}"/>
    <cellStyle name="Comma 2 3 4 2 5 4" xfId="663" xr:uid="{00000000-0005-0000-0000-000087190000}"/>
    <cellStyle name="Comma 2 3 4 2 6" xfId="664" xr:uid="{00000000-0005-0000-0000-000088190000}"/>
    <cellStyle name="Comma 2 3 4 2 6 2" xfId="665" xr:uid="{00000000-0005-0000-0000-000089190000}"/>
    <cellStyle name="Comma 2 3 4 2 6 3" xfId="666" xr:uid="{00000000-0005-0000-0000-00008A190000}"/>
    <cellStyle name="Comma 2 3 4 2 7" xfId="667" xr:uid="{00000000-0005-0000-0000-00008B190000}"/>
    <cellStyle name="Comma 2 3 4 2 7 2" xfId="668" xr:uid="{00000000-0005-0000-0000-00008C190000}"/>
    <cellStyle name="Comma 2 3 4 2 8" xfId="669" xr:uid="{00000000-0005-0000-0000-00008D190000}"/>
    <cellStyle name="Comma 2 3 4 2 9" xfId="670" xr:uid="{00000000-0005-0000-0000-00008E190000}"/>
    <cellStyle name="Comma 2 3 4 3" xfId="671" xr:uid="{00000000-0005-0000-0000-00008F190000}"/>
    <cellStyle name="Comma 2 3 4 3 2" xfId="672" xr:uid="{00000000-0005-0000-0000-000090190000}"/>
    <cellStyle name="Comma 2 3 4 3 2 2" xfId="673" xr:uid="{00000000-0005-0000-0000-000091190000}"/>
    <cellStyle name="Comma 2 3 4 3 3" xfId="674" xr:uid="{00000000-0005-0000-0000-000092190000}"/>
    <cellStyle name="Comma 2 3 4 3 4" xfId="675" xr:uid="{00000000-0005-0000-0000-000093190000}"/>
    <cellStyle name="Comma 2 3 4 4" xfId="676" xr:uid="{00000000-0005-0000-0000-000094190000}"/>
    <cellStyle name="Comma 2 3 4 4 2" xfId="677" xr:uid="{00000000-0005-0000-0000-000095190000}"/>
    <cellStyle name="Comma 2 3 4 4 2 2" xfId="678" xr:uid="{00000000-0005-0000-0000-000096190000}"/>
    <cellStyle name="Comma 2 3 4 4 3" xfId="679" xr:uid="{00000000-0005-0000-0000-000097190000}"/>
    <cellStyle name="Comma 2 3 4 4 4" xfId="680" xr:uid="{00000000-0005-0000-0000-000098190000}"/>
    <cellStyle name="Comma 2 3 4 5" xfId="681" xr:uid="{00000000-0005-0000-0000-000099190000}"/>
    <cellStyle name="Comma 2 3 4 5 2" xfId="682" xr:uid="{00000000-0005-0000-0000-00009A190000}"/>
    <cellStyle name="Comma 2 3 4 5 2 2" xfId="683" xr:uid="{00000000-0005-0000-0000-00009B190000}"/>
    <cellStyle name="Comma 2 3 4 5 3" xfId="684" xr:uid="{00000000-0005-0000-0000-00009C190000}"/>
    <cellStyle name="Comma 2 3 4 5 4" xfId="685" xr:uid="{00000000-0005-0000-0000-00009D190000}"/>
    <cellStyle name="Comma 2 3 4 6" xfId="686" xr:uid="{00000000-0005-0000-0000-00009E190000}"/>
    <cellStyle name="Comma 2 3 4 6 2" xfId="687" xr:uid="{00000000-0005-0000-0000-00009F190000}"/>
    <cellStyle name="Comma 2 3 4 6 2 2" xfId="688" xr:uid="{00000000-0005-0000-0000-0000A0190000}"/>
    <cellStyle name="Comma 2 3 4 6 3" xfId="689" xr:uid="{00000000-0005-0000-0000-0000A1190000}"/>
    <cellStyle name="Comma 2 3 4 6 4" xfId="690" xr:uid="{00000000-0005-0000-0000-0000A2190000}"/>
    <cellStyle name="Comma 2 3 4 7" xfId="691" xr:uid="{00000000-0005-0000-0000-0000A3190000}"/>
    <cellStyle name="Comma 2 3 4 7 2" xfId="692" xr:uid="{00000000-0005-0000-0000-0000A4190000}"/>
    <cellStyle name="Comma 2 3 4 7 3" xfId="693" xr:uid="{00000000-0005-0000-0000-0000A5190000}"/>
    <cellStyle name="Comma 2 3 4 8" xfId="694" xr:uid="{00000000-0005-0000-0000-0000A6190000}"/>
    <cellStyle name="Comma 2 3 4 8 2" xfId="695" xr:uid="{00000000-0005-0000-0000-0000A7190000}"/>
    <cellStyle name="Comma 2 3 4 9" xfId="696" xr:uid="{00000000-0005-0000-0000-0000A8190000}"/>
    <cellStyle name="Comma 2 3 5" xfId="697" xr:uid="{00000000-0005-0000-0000-0000A9190000}"/>
    <cellStyle name="Comma 2 3 5 10" xfId="698" xr:uid="{00000000-0005-0000-0000-0000AA190000}"/>
    <cellStyle name="Comma 2 3 5 11" xfId="699" xr:uid="{00000000-0005-0000-0000-0000AB190000}"/>
    <cellStyle name="Comma 2 3 5 2" xfId="700" xr:uid="{00000000-0005-0000-0000-0000AC190000}"/>
    <cellStyle name="Comma 2 3 5 2 2" xfId="701" xr:uid="{00000000-0005-0000-0000-0000AD190000}"/>
    <cellStyle name="Comma 2 3 5 2 2 2" xfId="702" xr:uid="{00000000-0005-0000-0000-0000AE190000}"/>
    <cellStyle name="Comma 2 3 5 2 3" xfId="703" xr:uid="{00000000-0005-0000-0000-0000AF190000}"/>
    <cellStyle name="Comma 2 3 5 2 4" xfId="704" xr:uid="{00000000-0005-0000-0000-0000B0190000}"/>
    <cellStyle name="Comma 2 3 5 3" xfId="705" xr:uid="{00000000-0005-0000-0000-0000B1190000}"/>
    <cellStyle name="Comma 2 3 5 3 2" xfId="706" xr:uid="{00000000-0005-0000-0000-0000B2190000}"/>
    <cellStyle name="Comma 2 3 5 3 2 2" xfId="707" xr:uid="{00000000-0005-0000-0000-0000B3190000}"/>
    <cellStyle name="Comma 2 3 5 3 3" xfId="708" xr:uid="{00000000-0005-0000-0000-0000B4190000}"/>
    <cellStyle name="Comma 2 3 5 3 4" xfId="709" xr:uid="{00000000-0005-0000-0000-0000B5190000}"/>
    <cellStyle name="Comma 2 3 5 4" xfId="710" xr:uid="{00000000-0005-0000-0000-0000B6190000}"/>
    <cellStyle name="Comma 2 3 5 4 2" xfId="711" xr:uid="{00000000-0005-0000-0000-0000B7190000}"/>
    <cellStyle name="Comma 2 3 5 4 2 2" xfId="712" xr:uid="{00000000-0005-0000-0000-0000B8190000}"/>
    <cellStyle name="Comma 2 3 5 4 3" xfId="713" xr:uid="{00000000-0005-0000-0000-0000B9190000}"/>
    <cellStyle name="Comma 2 3 5 4 4" xfId="714" xr:uid="{00000000-0005-0000-0000-0000BA190000}"/>
    <cellStyle name="Comma 2 3 5 5" xfId="715" xr:uid="{00000000-0005-0000-0000-0000BB190000}"/>
    <cellStyle name="Comma 2 3 5 5 2" xfId="716" xr:uid="{00000000-0005-0000-0000-0000BC190000}"/>
    <cellStyle name="Comma 2 3 5 5 2 2" xfId="717" xr:uid="{00000000-0005-0000-0000-0000BD190000}"/>
    <cellStyle name="Comma 2 3 5 5 3" xfId="718" xr:uid="{00000000-0005-0000-0000-0000BE190000}"/>
    <cellStyle name="Comma 2 3 5 5 4" xfId="719" xr:uid="{00000000-0005-0000-0000-0000BF190000}"/>
    <cellStyle name="Comma 2 3 5 6" xfId="720" xr:uid="{00000000-0005-0000-0000-0000C0190000}"/>
    <cellStyle name="Comma 2 3 5 6 2" xfId="721" xr:uid="{00000000-0005-0000-0000-0000C1190000}"/>
    <cellStyle name="Comma 2 3 5 6 3" xfId="722" xr:uid="{00000000-0005-0000-0000-0000C2190000}"/>
    <cellStyle name="Comma 2 3 5 7" xfId="723" xr:uid="{00000000-0005-0000-0000-0000C3190000}"/>
    <cellStyle name="Comma 2 3 5 7 2" xfId="724" xr:uid="{00000000-0005-0000-0000-0000C4190000}"/>
    <cellStyle name="Comma 2 3 5 8" xfId="725" xr:uid="{00000000-0005-0000-0000-0000C5190000}"/>
    <cellStyle name="Comma 2 3 5 9" xfId="726" xr:uid="{00000000-0005-0000-0000-0000C6190000}"/>
    <cellStyle name="Comma 2 3 6" xfId="727" xr:uid="{00000000-0005-0000-0000-0000C7190000}"/>
    <cellStyle name="Comma 2 3 6 2" xfId="728" xr:uid="{00000000-0005-0000-0000-0000C8190000}"/>
    <cellStyle name="Comma 2 3 6 2 2" xfId="729" xr:uid="{00000000-0005-0000-0000-0000C9190000}"/>
    <cellStyle name="Comma 2 3 6 3" xfId="730" xr:uid="{00000000-0005-0000-0000-0000CA190000}"/>
    <cellStyle name="Comma 2 3 6 3 2" xfId="8781" xr:uid="{00000000-0005-0000-0000-0000CB190000}"/>
    <cellStyle name="Comma 2 3 6 4" xfId="731" xr:uid="{00000000-0005-0000-0000-0000CC190000}"/>
    <cellStyle name="Comma 2 3 7" xfId="732" xr:uid="{00000000-0005-0000-0000-0000CD190000}"/>
    <cellStyle name="Comma 2 3 7 2" xfId="733" xr:uid="{00000000-0005-0000-0000-0000CE190000}"/>
    <cellStyle name="Comma 2 3 7 2 2" xfId="734" xr:uid="{00000000-0005-0000-0000-0000CF190000}"/>
    <cellStyle name="Comma 2 3 7 3" xfId="735" xr:uid="{00000000-0005-0000-0000-0000D0190000}"/>
    <cellStyle name="Comma 2 3 7 4" xfId="736" xr:uid="{00000000-0005-0000-0000-0000D1190000}"/>
    <cellStyle name="Comma 2 3 8" xfId="737" xr:uid="{00000000-0005-0000-0000-0000D2190000}"/>
    <cellStyle name="Comma 2 3 8 2" xfId="738" xr:uid="{00000000-0005-0000-0000-0000D3190000}"/>
    <cellStyle name="Comma 2 3 8 2 2" xfId="739" xr:uid="{00000000-0005-0000-0000-0000D4190000}"/>
    <cellStyle name="Comma 2 3 8 3" xfId="740" xr:uid="{00000000-0005-0000-0000-0000D5190000}"/>
    <cellStyle name="Comma 2 3 8 3 2" xfId="8782" xr:uid="{00000000-0005-0000-0000-0000D6190000}"/>
    <cellStyle name="Comma 2 3 8 4" xfId="741" xr:uid="{00000000-0005-0000-0000-0000D7190000}"/>
    <cellStyle name="Comma 2 3 9" xfId="742" xr:uid="{00000000-0005-0000-0000-0000D8190000}"/>
    <cellStyle name="Comma 2 3 9 2" xfId="743" xr:uid="{00000000-0005-0000-0000-0000D9190000}"/>
    <cellStyle name="Comma 2 3 9 2 2" xfId="744" xr:uid="{00000000-0005-0000-0000-0000DA190000}"/>
    <cellStyle name="Comma 2 3 9 3" xfId="745" xr:uid="{00000000-0005-0000-0000-0000DB190000}"/>
    <cellStyle name="Comma 2 3 9 3 2" xfId="8783" xr:uid="{00000000-0005-0000-0000-0000DC190000}"/>
    <cellStyle name="Comma 2 3 9 4" xfId="746" xr:uid="{00000000-0005-0000-0000-0000DD190000}"/>
    <cellStyle name="Comma 2 4" xfId="747" xr:uid="{00000000-0005-0000-0000-0000DE190000}"/>
    <cellStyle name="Comma 2 4 10" xfId="748" xr:uid="{00000000-0005-0000-0000-0000DF190000}"/>
    <cellStyle name="Comma 2 4 10 2" xfId="749" xr:uid="{00000000-0005-0000-0000-0000E0190000}"/>
    <cellStyle name="Comma 2 4 10 3" xfId="750" xr:uid="{00000000-0005-0000-0000-0000E1190000}"/>
    <cellStyle name="Comma 2 4 11" xfId="751" xr:uid="{00000000-0005-0000-0000-0000E2190000}"/>
    <cellStyle name="Comma 2 4 11 2" xfId="752" xr:uid="{00000000-0005-0000-0000-0000E3190000}"/>
    <cellStyle name="Comma 2 4 12" xfId="753" xr:uid="{00000000-0005-0000-0000-0000E4190000}"/>
    <cellStyle name="Comma 2 4 13" xfId="754" xr:uid="{00000000-0005-0000-0000-0000E5190000}"/>
    <cellStyle name="Comma 2 4 14" xfId="755" xr:uid="{00000000-0005-0000-0000-0000E6190000}"/>
    <cellStyle name="Comma 2 4 15" xfId="756" xr:uid="{00000000-0005-0000-0000-0000E7190000}"/>
    <cellStyle name="Comma 2 4 16" xfId="757" xr:uid="{00000000-0005-0000-0000-0000E8190000}"/>
    <cellStyle name="Comma 2 4 2" xfId="758" xr:uid="{00000000-0005-0000-0000-0000E9190000}"/>
    <cellStyle name="Comma 2 4 2 10" xfId="759" xr:uid="{00000000-0005-0000-0000-0000EA190000}"/>
    <cellStyle name="Comma 2 4 2 11" xfId="760" xr:uid="{00000000-0005-0000-0000-0000EB190000}"/>
    <cellStyle name="Comma 2 4 2 12" xfId="761" xr:uid="{00000000-0005-0000-0000-0000EC190000}"/>
    <cellStyle name="Comma 2 4 2 13" xfId="762" xr:uid="{00000000-0005-0000-0000-0000ED190000}"/>
    <cellStyle name="Comma 2 4 2 2" xfId="763" xr:uid="{00000000-0005-0000-0000-0000EE190000}"/>
    <cellStyle name="Comma 2 4 2 2 10" xfId="764" xr:uid="{00000000-0005-0000-0000-0000EF190000}"/>
    <cellStyle name="Comma 2 4 2 2 11" xfId="765" xr:uid="{00000000-0005-0000-0000-0000F0190000}"/>
    <cellStyle name="Comma 2 4 2 2 12" xfId="766" xr:uid="{00000000-0005-0000-0000-0000F1190000}"/>
    <cellStyle name="Comma 2 4 2 2 2" xfId="767" xr:uid="{00000000-0005-0000-0000-0000F2190000}"/>
    <cellStyle name="Comma 2 4 2 2 2 2" xfId="768" xr:uid="{00000000-0005-0000-0000-0000F3190000}"/>
    <cellStyle name="Comma 2 4 2 2 2 2 2" xfId="769" xr:uid="{00000000-0005-0000-0000-0000F4190000}"/>
    <cellStyle name="Comma 2 4 2 2 2 3" xfId="770" xr:uid="{00000000-0005-0000-0000-0000F5190000}"/>
    <cellStyle name="Comma 2 4 2 2 2 4" xfId="771" xr:uid="{00000000-0005-0000-0000-0000F6190000}"/>
    <cellStyle name="Comma 2 4 2 2 2 5" xfId="772" xr:uid="{00000000-0005-0000-0000-0000F7190000}"/>
    <cellStyle name="Comma 2 4 2 2 2 6" xfId="773" xr:uid="{00000000-0005-0000-0000-0000F8190000}"/>
    <cellStyle name="Comma 2 4 2 2 3" xfId="774" xr:uid="{00000000-0005-0000-0000-0000F9190000}"/>
    <cellStyle name="Comma 2 4 2 2 3 2" xfId="775" xr:uid="{00000000-0005-0000-0000-0000FA190000}"/>
    <cellStyle name="Comma 2 4 2 2 3 2 2" xfId="776" xr:uid="{00000000-0005-0000-0000-0000FB190000}"/>
    <cellStyle name="Comma 2 4 2 2 3 3" xfId="777" xr:uid="{00000000-0005-0000-0000-0000FC190000}"/>
    <cellStyle name="Comma 2 4 2 2 3 4" xfId="778" xr:uid="{00000000-0005-0000-0000-0000FD190000}"/>
    <cellStyle name="Comma 2 4 2 2 4" xfId="779" xr:uid="{00000000-0005-0000-0000-0000FE190000}"/>
    <cellStyle name="Comma 2 4 2 2 4 2" xfId="780" xr:uid="{00000000-0005-0000-0000-0000FF190000}"/>
    <cellStyle name="Comma 2 4 2 2 4 2 2" xfId="781" xr:uid="{00000000-0005-0000-0000-0000001A0000}"/>
    <cellStyle name="Comma 2 4 2 2 4 3" xfId="782" xr:uid="{00000000-0005-0000-0000-0000011A0000}"/>
    <cellStyle name="Comma 2 4 2 2 4 4" xfId="783" xr:uid="{00000000-0005-0000-0000-0000021A0000}"/>
    <cellStyle name="Comma 2 4 2 2 5" xfId="784" xr:uid="{00000000-0005-0000-0000-0000031A0000}"/>
    <cellStyle name="Comma 2 4 2 2 5 2" xfId="785" xr:uid="{00000000-0005-0000-0000-0000041A0000}"/>
    <cellStyle name="Comma 2 4 2 2 5 2 2" xfId="786" xr:uid="{00000000-0005-0000-0000-0000051A0000}"/>
    <cellStyle name="Comma 2 4 2 2 5 3" xfId="787" xr:uid="{00000000-0005-0000-0000-0000061A0000}"/>
    <cellStyle name="Comma 2 4 2 2 5 4" xfId="788" xr:uid="{00000000-0005-0000-0000-0000071A0000}"/>
    <cellStyle name="Comma 2 4 2 2 6" xfId="789" xr:uid="{00000000-0005-0000-0000-0000081A0000}"/>
    <cellStyle name="Comma 2 4 2 2 6 2" xfId="790" xr:uid="{00000000-0005-0000-0000-0000091A0000}"/>
    <cellStyle name="Comma 2 4 2 2 6 3" xfId="791" xr:uid="{00000000-0005-0000-0000-00000A1A0000}"/>
    <cellStyle name="Comma 2 4 2 2 7" xfId="792" xr:uid="{00000000-0005-0000-0000-00000B1A0000}"/>
    <cellStyle name="Comma 2 4 2 2 7 2" xfId="793" xr:uid="{00000000-0005-0000-0000-00000C1A0000}"/>
    <cellStyle name="Comma 2 4 2 2 8" xfId="794" xr:uid="{00000000-0005-0000-0000-00000D1A0000}"/>
    <cellStyle name="Comma 2 4 2 2 9" xfId="795" xr:uid="{00000000-0005-0000-0000-00000E1A0000}"/>
    <cellStyle name="Comma 2 4 2 3" xfId="796" xr:uid="{00000000-0005-0000-0000-00000F1A0000}"/>
    <cellStyle name="Comma 2 4 2 3 2" xfId="797" xr:uid="{00000000-0005-0000-0000-0000101A0000}"/>
    <cellStyle name="Comma 2 4 2 3 2 2" xfId="798" xr:uid="{00000000-0005-0000-0000-0000111A0000}"/>
    <cellStyle name="Comma 2 4 2 3 3" xfId="799" xr:uid="{00000000-0005-0000-0000-0000121A0000}"/>
    <cellStyle name="Comma 2 4 2 3 3 2" xfId="8784" xr:uid="{00000000-0005-0000-0000-0000131A0000}"/>
    <cellStyle name="Comma 2 4 2 3 4" xfId="800" xr:uid="{00000000-0005-0000-0000-0000141A0000}"/>
    <cellStyle name="Comma 2 4 2 3 5" xfId="801" xr:uid="{00000000-0005-0000-0000-0000151A0000}"/>
    <cellStyle name="Comma 2 4 2 3 6" xfId="802" xr:uid="{00000000-0005-0000-0000-0000161A0000}"/>
    <cellStyle name="Comma 2 4 2 4" xfId="803" xr:uid="{00000000-0005-0000-0000-0000171A0000}"/>
    <cellStyle name="Comma 2 4 2 4 2" xfId="804" xr:uid="{00000000-0005-0000-0000-0000181A0000}"/>
    <cellStyle name="Comma 2 4 2 4 2 2" xfId="805" xr:uid="{00000000-0005-0000-0000-0000191A0000}"/>
    <cellStyle name="Comma 2 4 2 4 3" xfId="806" xr:uid="{00000000-0005-0000-0000-00001A1A0000}"/>
    <cellStyle name="Comma 2 4 2 4 4" xfId="807" xr:uid="{00000000-0005-0000-0000-00001B1A0000}"/>
    <cellStyle name="Comma 2 4 2 5" xfId="808" xr:uid="{00000000-0005-0000-0000-00001C1A0000}"/>
    <cellStyle name="Comma 2 4 2 5 2" xfId="809" xr:uid="{00000000-0005-0000-0000-00001D1A0000}"/>
    <cellStyle name="Comma 2 4 2 5 2 2" xfId="810" xr:uid="{00000000-0005-0000-0000-00001E1A0000}"/>
    <cellStyle name="Comma 2 4 2 5 3" xfId="811" xr:uid="{00000000-0005-0000-0000-00001F1A0000}"/>
    <cellStyle name="Comma 2 4 2 5 4" xfId="812" xr:uid="{00000000-0005-0000-0000-0000201A0000}"/>
    <cellStyle name="Comma 2 4 2 6" xfId="813" xr:uid="{00000000-0005-0000-0000-0000211A0000}"/>
    <cellStyle name="Comma 2 4 2 6 2" xfId="814" xr:uid="{00000000-0005-0000-0000-0000221A0000}"/>
    <cellStyle name="Comma 2 4 2 6 2 2" xfId="815" xr:uid="{00000000-0005-0000-0000-0000231A0000}"/>
    <cellStyle name="Comma 2 4 2 6 3" xfId="816" xr:uid="{00000000-0005-0000-0000-0000241A0000}"/>
    <cellStyle name="Comma 2 4 2 6 4" xfId="817" xr:uid="{00000000-0005-0000-0000-0000251A0000}"/>
    <cellStyle name="Comma 2 4 2 7" xfId="818" xr:uid="{00000000-0005-0000-0000-0000261A0000}"/>
    <cellStyle name="Comma 2 4 2 7 2" xfId="819" xr:uid="{00000000-0005-0000-0000-0000271A0000}"/>
    <cellStyle name="Comma 2 4 2 7 3" xfId="820" xr:uid="{00000000-0005-0000-0000-0000281A0000}"/>
    <cellStyle name="Comma 2 4 2 8" xfId="821" xr:uid="{00000000-0005-0000-0000-0000291A0000}"/>
    <cellStyle name="Comma 2 4 2 8 2" xfId="822" xr:uid="{00000000-0005-0000-0000-00002A1A0000}"/>
    <cellStyle name="Comma 2 4 2 9" xfId="823" xr:uid="{00000000-0005-0000-0000-00002B1A0000}"/>
    <cellStyle name="Comma 2 4 3" xfId="824" xr:uid="{00000000-0005-0000-0000-00002C1A0000}"/>
    <cellStyle name="Comma 2 4 3 10" xfId="825" xr:uid="{00000000-0005-0000-0000-00002D1A0000}"/>
    <cellStyle name="Comma 2 4 3 11" xfId="826" xr:uid="{00000000-0005-0000-0000-00002E1A0000}"/>
    <cellStyle name="Comma 2 4 3 12" xfId="827" xr:uid="{00000000-0005-0000-0000-00002F1A0000}"/>
    <cellStyle name="Comma 2 4 3 13" xfId="828" xr:uid="{00000000-0005-0000-0000-0000301A0000}"/>
    <cellStyle name="Comma 2 4 3 2" xfId="829" xr:uid="{00000000-0005-0000-0000-0000311A0000}"/>
    <cellStyle name="Comma 2 4 3 2 10" xfId="830" xr:uid="{00000000-0005-0000-0000-0000321A0000}"/>
    <cellStyle name="Comma 2 4 3 2 11" xfId="831" xr:uid="{00000000-0005-0000-0000-0000331A0000}"/>
    <cellStyle name="Comma 2 4 3 2 2" xfId="832" xr:uid="{00000000-0005-0000-0000-0000341A0000}"/>
    <cellStyle name="Comma 2 4 3 2 2 2" xfId="833" xr:uid="{00000000-0005-0000-0000-0000351A0000}"/>
    <cellStyle name="Comma 2 4 3 2 2 2 2" xfId="834" xr:uid="{00000000-0005-0000-0000-0000361A0000}"/>
    <cellStyle name="Comma 2 4 3 2 2 3" xfId="835" xr:uid="{00000000-0005-0000-0000-0000371A0000}"/>
    <cellStyle name="Comma 2 4 3 2 2 4" xfId="836" xr:uid="{00000000-0005-0000-0000-0000381A0000}"/>
    <cellStyle name="Comma 2 4 3 2 3" xfId="837" xr:uid="{00000000-0005-0000-0000-0000391A0000}"/>
    <cellStyle name="Comma 2 4 3 2 3 2" xfId="838" xr:uid="{00000000-0005-0000-0000-00003A1A0000}"/>
    <cellStyle name="Comma 2 4 3 2 3 2 2" xfId="839" xr:uid="{00000000-0005-0000-0000-00003B1A0000}"/>
    <cellStyle name="Comma 2 4 3 2 3 3" xfId="840" xr:uid="{00000000-0005-0000-0000-00003C1A0000}"/>
    <cellStyle name="Comma 2 4 3 2 3 4" xfId="841" xr:uid="{00000000-0005-0000-0000-00003D1A0000}"/>
    <cellStyle name="Comma 2 4 3 2 4" xfId="842" xr:uid="{00000000-0005-0000-0000-00003E1A0000}"/>
    <cellStyle name="Comma 2 4 3 2 4 2" xfId="843" xr:uid="{00000000-0005-0000-0000-00003F1A0000}"/>
    <cellStyle name="Comma 2 4 3 2 4 2 2" xfId="844" xr:uid="{00000000-0005-0000-0000-0000401A0000}"/>
    <cellStyle name="Comma 2 4 3 2 4 3" xfId="845" xr:uid="{00000000-0005-0000-0000-0000411A0000}"/>
    <cellStyle name="Comma 2 4 3 2 4 4" xfId="846" xr:uid="{00000000-0005-0000-0000-0000421A0000}"/>
    <cellStyle name="Comma 2 4 3 2 5" xfId="847" xr:uid="{00000000-0005-0000-0000-0000431A0000}"/>
    <cellStyle name="Comma 2 4 3 2 5 2" xfId="848" xr:uid="{00000000-0005-0000-0000-0000441A0000}"/>
    <cellStyle name="Comma 2 4 3 2 5 2 2" xfId="849" xr:uid="{00000000-0005-0000-0000-0000451A0000}"/>
    <cellStyle name="Comma 2 4 3 2 5 3" xfId="850" xr:uid="{00000000-0005-0000-0000-0000461A0000}"/>
    <cellStyle name="Comma 2 4 3 2 5 4" xfId="851" xr:uid="{00000000-0005-0000-0000-0000471A0000}"/>
    <cellStyle name="Comma 2 4 3 2 6" xfId="852" xr:uid="{00000000-0005-0000-0000-0000481A0000}"/>
    <cellStyle name="Comma 2 4 3 2 6 2" xfId="853" xr:uid="{00000000-0005-0000-0000-0000491A0000}"/>
    <cellStyle name="Comma 2 4 3 2 6 3" xfId="854" xr:uid="{00000000-0005-0000-0000-00004A1A0000}"/>
    <cellStyle name="Comma 2 4 3 2 7" xfId="855" xr:uid="{00000000-0005-0000-0000-00004B1A0000}"/>
    <cellStyle name="Comma 2 4 3 2 7 2" xfId="856" xr:uid="{00000000-0005-0000-0000-00004C1A0000}"/>
    <cellStyle name="Comma 2 4 3 2 8" xfId="857" xr:uid="{00000000-0005-0000-0000-00004D1A0000}"/>
    <cellStyle name="Comma 2 4 3 2 9" xfId="858" xr:uid="{00000000-0005-0000-0000-00004E1A0000}"/>
    <cellStyle name="Comma 2 4 3 3" xfId="859" xr:uid="{00000000-0005-0000-0000-00004F1A0000}"/>
    <cellStyle name="Comma 2 4 3 3 2" xfId="860" xr:uid="{00000000-0005-0000-0000-0000501A0000}"/>
    <cellStyle name="Comma 2 4 3 3 2 2" xfId="861" xr:uid="{00000000-0005-0000-0000-0000511A0000}"/>
    <cellStyle name="Comma 2 4 3 3 3" xfId="862" xr:uid="{00000000-0005-0000-0000-0000521A0000}"/>
    <cellStyle name="Comma 2 4 3 3 4" xfId="863" xr:uid="{00000000-0005-0000-0000-0000531A0000}"/>
    <cellStyle name="Comma 2 4 3 4" xfId="864" xr:uid="{00000000-0005-0000-0000-0000541A0000}"/>
    <cellStyle name="Comma 2 4 3 4 2" xfId="865" xr:uid="{00000000-0005-0000-0000-0000551A0000}"/>
    <cellStyle name="Comma 2 4 3 4 2 2" xfId="866" xr:uid="{00000000-0005-0000-0000-0000561A0000}"/>
    <cellStyle name="Comma 2 4 3 4 3" xfId="867" xr:uid="{00000000-0005-0000-0000-0000571A0000}"/>
    <cellStyle name="Comma 2 4 3 4 4" xfId="868" xr:uid="{00000000-0005-0000-0000-0000581A0000}"/>
    <cellStyle name="Comma 2 4 3 5" xfId="869" xr:uid="{00000000-0005-0000-0000-0000591A0000}"/>
    <cellStyle name="Comma 2 4 3 5 2" xfId="870" xr:uid="{00000000-0005-0000-0000-00005A1A0000}"/>
    <cellStyle name="Comma 2 4 3 5 2 2" xfId="871" xr:uid="{00000000-0005-0000-0000-00005B1A0000}"/>
    <cellStyle name="Comma 2 4 3 5 3" xfId="872" xr:uid="{00000000-0005-0000-0000-00005C1A0000}"/>
    <cellStyle name="Comma 2 4 3 5 4" xfId="873" xr:uid="{00000000-0005-0000-0000-00005D1A0000}"/>
    <cellStyle name="Comma 2 4 3 6" xfId="874" xr:uid="{00000000-0005-0000-0000-00005E1A0000}"/>
    <cellStyle name="Comma 2 4 3 6 2" xfId="875" xr:uid="{00000000-0005-0000-0000-00005F1A0000}"/>
    <cellStyle name="Comma 2 4 3 6 2 2" xfId="876" xr:uid="{00000000-0005-0000-0000-0000601A0000}"/>
    <cellStyle name="Comma 2 4 3 6 3" xfId="877" xr:uid="{00000000-0005-0000-0000-0000611A0000}"/>
    <cellStyle name="Comma 2 4 3 6 4" xfId="878" xr:uid="{00000000-0005-0000-0000-0000621A0000}"/>
    <cellStyle name="Comma 2 4 3 7" xfId="879" xr:uid="{00000000-0005-0000-0000-0000631A0000}"/>
    <cellStyle name="Comma 2 4 3 7 2" xfId="880" xr:uid="{00000000-0005-0000-0000-0000641A0000}"/>
    <cellStyle name="Comma 2 4 3 7 3" xfId="881" xr:uid="{00000000-0005-0000-0000-0000651A0000}"/>
    <cellStyle name="Comma 2 4 3 8" xfId="882" xr:uid="{00000000-0005-0000-0000-0000661A0000}"/>
    <cellStyle name="Comma 2 4 3 8 2" xfId="883" xr:uid="{00000000-0005-0000-0000-0000671A0000}"/>
    <cellStyle name="Comma 2 4 3 9" xfId="884" xr:uid="{00000000-0005-0000-0000-0000681A0000}"/>
    <cellStyle name="Comma 2 4 4" xfId="885" xr:uid="{00000000-0005-0000-0000-0000691A0000}"/>
    <cellStyle name="Comma 2 4 4 10" xfId="886" xr:uid="{00000000-0005-0000-0000-00006A1A0000}"/>
    <cellStyle name="Comma 2 4 4 11" xfId="887" xr:uid="{00000000-0005-0000-0000-00006B1A0000}"/>
    <cellStyle name="Comma 2 4 4 12" xfId="888" xr:uid="{00000000-0005-0000-0000-00006C1A0000}"/>
    <cellStyle name="Comma 2 4 4 2" xfId="889" xr:uid="{00000000-0005-0000-0000-00006D1A0000}"/>
    <cellStyle name="Comma 2 4 4 2 2" xfId="890" xr:uid="{00000000-0005-0000-0000-00006E1A0000}"/>
    <cellStyle name="Comma 2 4 4 2 2 2" xfId="891" xr:uid="{00000000-0005-0000-0000-00006F1A0000}"/>
    <cellStyle name="Comma 2 4 4 2 2 2 2" xfId="892" xr:uid="{00000000-0005-0000-0000-0000701A0000}"/>
    <cellStyle name="Comma 2 4 4 2 2 3" xfId="893" xr:uid="{00000000-0005-0000-0000-0000711A0000}"/>
    <cellStyle name="Comma 2 4 4 2 2 4" xfId="894" xr:uid="{00000000-0005-0000-0000-0000721A0000}"/>
    <cellStyle name="Comma 2 4 4 2 3" xfId="895" xr:uid="{00000000-0005-0000-0000-0000731A0000}"/>
    <cellStyle name="Comma 2 4 4 2 3 2" xfId="896" xr:uid="{00000000-0005-0000-0000-0000741A0000}"/>
    <cellStyle name="Comma 2 4 4 2 3 2 2" xfId="897" xr:uid="{00000000-0005-0000-0000-0000751A0000}"/>
    <cellStyle name="Comma 2 4 4 2 3 3" xfId="898" xr:uid="{00000000-0005-0000-0000-0000761A0000}"/>
    <cellStyle name="Comma 2 4 4 2 3 4" xfId="899" xr:uid="{00000000-0005-0000-0000-0000771A0000}"/>
    <cellStyle name="Comma 2 4 4 2 4" xfId="900" xr:uid="{00000000-0005-0000-0000-0000781A0000}"/>
    <cellStyle name="Comma 2 4 4 2 4 2" xfId="901" xr:uid="{00000000-0005-0000-0000-0000791A0000}"/>
    <cellStyle name="Comma 2 4 4 2 4 2 2" xfId="902" xr:uid="{00000000-0005-0000-0000-00007A1A0000}"/>
    <cellStyle name="Comma 2 4 4 2 4 3" xfId="903" xr:uid="{00000000-0005-0000-0000-00007B1A0000}"/>
    <cellStyle name="Comma 2 4 4 2 4 4" xfId="904" xr:uid="{00000000-0005-0000-0000-00007C1A0000}"/>
    <cellStyle name="Comma 2 4 4 2 5" xfId="905" xr:uid="{00000000-0005-0000-0000-00007D1A0000}"/>
    <cellStyle name="Comma 2 4 4 2 5 2" xfId="906" xr:uid="{00000000-0005-0000-0000-00007E1A0000}"/>
    <cellStyle name="Comma 2 4 4 2 5 2 2" xfId="907" xr:uid="{00000000-0005-0000-0000-00007F1A0000}"/>
    <cellStyle name="Comma 2 4 4 2 5 3" xfId="908" xr:uid="{00000000-0005-0000-0000-0000801A0000}"/>
    <cellStyle name="Comma 2 4 4 2 5 4" xfId="909" xr:uid="{00000000-0005-0000-0000-0000811A0000}"/>
    <cellStyle name="Comma 2 4 4 2 6" xfId="910" xr:uid="{00000000-0005-0000-0000-0000821A0000}"/>
    <cellStyle name="Comma 2 4 4 2 6 2" xfId="911" xr:uid="{00000000-0005-0000-0000-0000831A0000}"/>
    <cellStyle name="Comma 2 4 4 2 6 3" xfId="912" xr:uid="{00000000-0005-0000-0000-0000841A0000}"/>
    <cellStyle name="Comma 2 4 4 2 7" xfId="913" xr:uid="{00000000-0005-0000-0000-0000851A0000}"/>
    <cellStyle name="Comma 2 4 4 2 7 2" xfId="914" xr:uid="{00000000-0005-0000-0000-0000861A0000}"/>
    <cellStyle name="Comma 2 4 4 2 8" xfId="915" xr:uid="{00000000-0005-0000-0000-0000871A0000}"/>
    <cellStyle name="Comma 2 4 4 2 9" xfId="916" xr:uid="{00000000-0005-0000-0000-0000881A0000}"/>
    <cellStyle name="Comma 2 4 4 3" xfId="917" xr:uid="{00000000-0005-0000-0000-0000891A0000}"/>
    <cellStyle name="Comma 2 4 4 3 2" xfId="918" xr:uid="{00000000-0005-0000-0000-00008A1A0000}"/>
    <cellStyle name="Comma 2 4 4 3 2 2" xfId="919" xr:uid="{00000000-0005-0000-0000-00008B1A0000}"/>
    <cellStyle name="Comma 2 4 4 3 3" xfId="920" xr:uid="{00000000-0005-0000-0000-00008C1A0000}"/>
    <cellStyle name="Comma 2 4 4 3 4" xfId="921" xr:uid="{00000000-0005-0000-0000-00008D1A0000}"/>
    <cellStyle name="Comma 2 4 4 4" xfId="922" xr:uid="{00000000-0005-0000-0000-00008E1A0000}"/>
    <cellStyle name="Comma 2 4 4 4 2" xfId="923" xr:uid="{00000000-0005-0000-0000-00008F1A0000}"/>
    <cellStyle name="Comma 2 4 4 4 2 2" xfId="924" xr:uid="{00000000-0005-0000-0000-0000901A0000}"/>
    <cellStyle name="Comma 2 4 4 4 3" xfId="925" xr:uid="{00000000-0005-0000-0000-0000911A0000}"/>
    <cellStyle name="Comma 2 4 4 4 4" xfId="926" xr:uid="{00000000-0005-0000-0000-0000921A0000}"/>
    <cellStyle name="Comma 2 4 4 5" xfId="927" xr:uid="{00000000-0005-0000-0000-0000931A0000}"/>
    <cellStyle name="Comma 2 4 4 5 2" xfId="928" xr:uid="{00000000-0005-0000-0000-0000941A0000}"/>
    <cellStyle name="Comma 2 4 4 5 2 2" xfId="929" xr:uid="{00000000-0005-0000-0000-0000951A0000}"/>
    <cellStyle name="Comma 2 4 4 5 3" xfId="930" xr:uid="{00000000-0005-0000-0000-0000961A0000}"/>
    <cellStyle name="Comma 2 4 4 5 4" xfId="931" xr:uid="{00000000-0005-0000-0000-0000971A0000}"/>
    <cellStyle name="Comma 2 4 4 6" xfId="932" xr:uid="{00000000-0005-0000-0000-0000981A0000}"/>
    <cellStyle name="Comma 2 4 4 6 2" xfId="933" xr:uid="{00000000-0005-0000-0000-0000991A0000}"/>
    <cellStyle name="Comma 2 4 4 6 2 2" xfId="934" xr:uid="{00000000-0005-0000-0000-00009A1A0000}"/>
    <cellStyle name="Comma 2 4 4 6 3" xfId="935" xr:uid="{00000000-0005-0000-0000-00009B1A0000}"/>
    <cellStyle name="Comma 2 4 4 6 4" xfId="936" xr:uid="{00000000-0005-0000-0000-00009C1A0000}"/>
    <cellStyle name="Comma 2 4 4 7" xfId="937" xr:uid="{00000000-0005-0000-0000-00009D1A0000}"/>
    <cellStyle name="Comma 2 4 4 7 2" xfId="938" xr:uid="{00000000-0005-0000-0000-00009E1A0000}"/>
    <cellStyle name="Comma 2 4 4 7 3" xfId="939" xr:uid="{00000000-0005-0000-0000-00009F1A0000}"/>
    <cellStyle name="Comma 2 4 4 8" xfId="940" xr:uid="{00000000-0005-0000-0000-0000A01A0000}"/>
    <cellStyle name="Comma 2 4 4 8 2" xfId="941" xr:uid="{00000000-0005-0000-0000-0000A11A0000}"/>
    <cellStyle name="Comma 2 4 4 9" xfId="942" xr:uid="{00000000-0005-0000-0000-0000A21A0000}"/>
    <cellStyle name="Comma 2 4 5" xfId="943" xr:uid="{00000000-0005-0000-0000-0000A31A0000}"/>
    <cellStyle name="Comma 2 4 5 2" xfId="944" xr:uid="{00000000-0005-0000-0000-0000A41A0000}"/>
    <cellStyle name="Comma 2 4 5 2 2" xfId="945" xr:uid="{00000000-0005-0000-0000-0000A51A0000}"/>
    <cellStyle name="Comma 2 4 5 2 2 2" xfId="946" xr:uid="{00000000-0005-0000-0000-0000A61A0000}"/>
    <cellStyle name="Comma 2 4 5 2 3" xfId="947" xr:uid="{00000000-0005-0000-0000-0000A71A0000}"/>
    <cellStyle name="Comma 2 4 5 2 4" xfId="948" xr:uid="{00000000-0005-0000-0000-0000A81A0000}"/>
    <cellStyle name="Comma 2 4 5 3" xfId="949" xr:uid="{00000000-0005-0000-0000-0000A91A0000}"/>
    <cellStyle name="Comma 2 4 5 3 2" xfId="950" xr:uid="{00000000-0005-0000-0000-0000AA1A0000}"/>
    <cellStyle name="Comma 2 4 5 3 2 2" xfId="951" xr:uid="{00000000-0005-0000-0000-0000AB1A0000}"/>
    <cellStyle name="Comma 2 4 5 3 3" xfId="952" xr:uid="{00000000-0005-0000-0000-0000AC1A0000}"/>
    <cellStyle name="Comma 2 4 5 3 4" xfId="953" xr:uid="{00000000-0005-0000-0000-0000AD1A0000}"/>
    <cellStyle name="Comma 2 4 5 4" xfId="954" xr:uid="{00000000-0005-0000-0000-0000AE1A0000}"/>
    <cellStyle name="Comma 2 4 5 4 2" xfId="955" xr:uid="{00000000-0005-0000-0000-0000AF1A0000}"/>
    <cellStyle name="Comma 2 4 5 4 2 2" xfId="956" xr:uid="{00000000-0005-0000-0000-0000B01A0000}"/>
    <cellStyle name="Comma 2 4 5 4 3" xfId="957" xr:uid="{00000000-0005-0000-0000-0000B11A0000}"/>
    <cellStyle name="Comma 2 4 5 4 4" xfId="958" xr:uid="{00000000-0005-0000-0000-0000B21A0000}"/>
    <cellStyle name="Comma 2 4 5 5" xfId="959" xr:uid="{00000000-0005-0000-0000-0000B31A0000}"/>
    <cellStyle name="Comma 2 4 5 5 2" xfId="960" xr:uid="{00000000-0005-0000-0000-0000B41A0000}"/>
    <cellStyle name="Comma 2 4 5 5 2 2" xfId="961" xr:uid="{00000000-0005-0000-0000-0000B51A0000}"/>
    <cellStyle name="Comma 2 4 5 5 3" xfId="962" xr:uid="{00000000-0005-0000-0000-0000B61A0000}"/>
    <cellStyle name="Comma 2 4 5 5 4" xfId="963" xr:uid="{00000000-0005-0000-0000-0000B71A0000}"/>
    <cellStyle name="Comma 2 4 5 6" xfId="964" xr:uid="{00000000-0005-0000-0000-0000B81A0000}"/>
    <cellStyle name="Comma 2 4 5 6 2" xfId="965" xr:uid="{00000000-0005-0000-0000-0000B91A0000}"/>
    <cellStyle name="Comma 2 4 5 6 3" xfId="966" xr:uid="{00000000-0005-0000-0000-0000BA1A0000}"/>
    <cellStyle name="Comma 2 4 5 7" xfId="967" xr:uid="{00000000-0005-0000-0000-0000BB1A0000}"/>
    <cellStyle name="Comma 2 4 5 7 2" xfId="968" xr:uid="{00000000-0005-0000-0000-0000BC1A0000}"/>
    <cellStyle name="Comma 2 4 5 8" xfId="969" xr:uid="{00000000-0005-0000-0000-0000BD1A0000}"/>
    <cellStyle name="Comma 2 4 5 9" xfId="970" xr:uid="{00000000-0005-0000-0000-0000BE1A0000}"/>
    <cellStyle name="Comma 2 4 6" xfId="971" xr:uid="{00000000-0005-0000-0000-0000BF1A0000}"/>
    <cellStyle name="Comma 2 4 6 2" xfId="972" xr:uid="{00000000-0005-0000-0000-0000C01A0000}"/>
    <cellStyle name="Comma 2 4 6 2 2" xfId="973" xr:uid="{00000000-0005-0000-0000-0000C11A0000}"/>
    <cellStyle name="Comma 2 4 6 3" xfId="974" xr:uid="{00000000-0005-0000-0000-0000C21A0000}"/>
    <cellStyle name="Comma 2 4 6 4" xfId="975" xr:uid="{00000000-0005-0000-0000-0000C31A0000}"/>
    <cellStyle name="Comma 2 4 7" xfId="976" xr:uid="{00000000-0005-0000-0000-0000C41A0000}"/>
    <cellStyle name="Comma 2 4 7 2" xfId="977" xr:uid="{00000000-0005-0000-0000-0000C51A0000}"/>
    <cellStyle name="Comma 2 4 7 2 2" xfId="978" xr:uid="{00000000-0005-0000-0000-0000C61A0000}"/>
    <cellStyle name="Comma 2 4 7 3" xfId="979" xr:uid="{00000000-0005-0000-0000-0000C71A0000}"/>
    <cellStyle name="Comma 2 4 7 4" xfId="980" xr:uid="{00000000-0005-0000-0000-0000C81A0000}"/>
    <cellStyle name="Comma 2 4 8" xfId="981" xr:uid="{00000000-0005-0000-0000-0000C91A0000}"/>
    <cellStyle name="Comma 2 4 8 2" xfId="982" xr:uid="{00000000-0005-0000-0000-0000CA1A0000}"/>
    <cellStyle name="Comma 2 4 8 2 2" xfId="983" xr:uid="{00000000-0005-0000-0000-0000CB1A0000}"/>
    <cellStyle name="Comma 2 4 8 3" xfId="984" xr:uid="{00000000-0005-0000-0000-0000CC1A0000}"/>
    <cellStyle name="Comma 2 4 8 4" xfId="985" xr:uid="{00000000-0005-0000-0000-0000CD1A0000}"/>
    <cellStyle name="Comma 2 4 9" xfId="986" xr:uid="{00000000-0005-0000-0000-0000CE1A0000}"/>
    <cellStyle name="Comma 2 4 9 2" xfId="987" xr:uid="{00000000-0005-0000-0000-0000CF1A0000}"/>
    <cellStyle name="Comma 2 4 9 2 2" xfId="988" xr:uid="{00000000-0005-0000-0000-0000D01A0000}"/>
    <cellStyle name="Comma 2 4 9 3" xfId="989" xr:uid="{00000000-0005-0000-0000-0000D11A0000}"/>
    <cellStyle name="Comma 2 4 9 4" xfId="990" xr:uid="{00000000-0005-0000-0000-0000D21A0000}"/>
    <cellStyle name="Comma 2 5" xfId="991" xr:uid="{00000000-0005-0000-0000-0000D31A0000}"/>
    <cellStyle name="Comma 2 5 10" xfId="992" xr:uid="{00000000-0005-0000-0000-0000D41A0000}"/>
    <cellStyle name="Comma 2 5 10 2" xfId="993" xr:uid="{00000000-0005-0000-0000-0000D51A0000}"/>
    <cellStyle name="Comma 2 5 10 3" xfId="994" xr:uid="{00000000-0005-0000-0000-0000D61A0000}"/>
    <cellStyle name="Comma 2 5 11" xfId="995" xr:uid="{00000000-0005-0000-0000-0000D71A0000}"/>
    <cellStyle name="Comma 2 5 11 2" xfId="996" xr:uid="{00000000-0005-0000-0000-0000D81A0000}"/>
    <cellStyle name="Comma 2 5 12" xfId="997" xr:uid="{00000000-0005-0000-0000-0000D91A0000}"/>
    <cellStyle name="Comma 2 5 13" xfId="998" xr:uid="{00000000-0005-0000-0000-0000DA1A0000}"/>
    <cellStyle name="Comma 2 5 14" xfId="999" xr:uid="{00000000-0005-0000-0000-0000DB1A0000}"/>
    <cellStyle name="Comma 2 5 15" xfId="1000" xr:uid="{00000000-0005-0000-0000-0000DC1A0000}"/>
    <cellStyle name="Comma 2 5 16" xfId="1001" xr:uid="{00000000-0005-0000-0000-0000DD1A0000}"/>
    <cellStyle name="Comma 2 5 2" xfId="1002" xr:uid="{00000000-0005-0000-0000-0000DE1A0000}"/>
    <cellStyle name="Comma 2 5 2 10" xfId="1003" xr:uid="{00000000-0005-0000-0000-0000DF1A0000}"/>
    <cellStyle name="Comma 2 5 2 11" xfId="1004" xr:uid="{00000000-0005-0000-0000-0000E01A0000}"/>
    <cellStyle name="Comma 2 5 2 12" xfId="1005" xr:uid="{00000000-0005-0000-0000-0000E11A0000}"/>
    <cellStyle name="Comma 2 5 2 13" xfId="1006" xr:uid="{00000000-0005-0000-0000-0000E21A0000}"/>
    <cellStyle name="Comma 2 5 2 2" xfId="1007" xr:uid="{00000000-0005-0000-0000-0000E31A0000}"/>
    <cellStyle name="Comma 2 5 2 2 10" xfId="1008" xr:uid="{00000000-0005-0000-0000-0000E41A0000}"/>
    <cellStyle name="Comma 2 5 2 2 11" xfId="1009" xr:uid="{00000000-0005-0000-0000-0000E51A0000}"/>
    <cellStyle name="Comma 2 5 2 2 2" xfId="1010" xr:uid="{00000000-0005-0000-0000-0000E61A0000}"/>
    <cellStyle name="Comma 2 5 2 2 2 2" xfId="1011" xr:uid="{00000000-0005-0000-0000-0000E71A0000}"/>
    <cellStyle name="Comma 2 5 2 2 2 2 2" xfId="1012" xr:uid="{00000000-0005-0000-0000-0000E81A0000}"/>
    <cellStyle name="Comma 2 5 2 2 2 3" xfId="1013" xr:uid="{00000000-0005-0000-0000-0000E91A0000}"/>
    <cellStyle name="Comma 2 5 2 2 2 4" xfId="1014" xr:uid="{00000000-0005-0000-0000-0000EA1A0000}"/>
    <cellStyle name="Comma 2 5 2 2 3" xfId="1015" xr:uid="{00000000-0005-0000-0000-0000EB1A0000}"/>
    <cellStyle name="Comma 2 5 2 2 3 2" xfId="1016" xr:uid="{00000000-0005-0000-0000-0000EC1A0000}"/>
    <cellStyle name="Comma 2 5 2 2 3 2 2" xfId="1017" xr:uid="{00000000-0005-0000-0000-0000ED1A0000}"/>
    <cellStyle name="Comma 2 5 2 2 3 3" xfId="1018" xr:uid="{00000000-0005-0000-0000-0000EE1A0000}"/>
    <cellStyle name="Comma 2 5 2 2 3 3 2" xfId="8785" xr:uid="{00000000-0005-0000-0000-0000EF1A0000}"/>
    <cellStyle name="Comma 2 5 2 2 3 4" xfId="1019" xr:uid="{00000000-0005-0000-0000-0000F01A0000}"/>
    <cellStyle name="Comma 2 5 2 2 4" xfId="1020" xr:uid="{00000000-0005-0000-0000-0000F11A0000}"/>
    <cellStyle name="Comma 2 5 2 2 4 2" xfId="1021" xr:uid="{00000000-0005-0000-0000-0000F21A0000}"/>
    <cellStyle name="Comma 2 5 2 2 4 2 2" xfId="1022" xr:uid="{00000000-0005-0000-0000-0000F31A0000}"/>
    <cellStyle name="Comma 2 5 2 2 4 3" xfId="1023" xr:uid="{00000000-0005-0000-0000-0000F41A0000}"/>
    <cellStyle name="Comma 2 5 2 2 4 3 2" xfId="8786" xr:uid="{00000000-0005-0000-0000-0000F51A0000}"/>
    <cellStyle name="Comma 2 5 2 2 4 4" xfId="1024" xr:uid="{00000000-0005-0000-0000-0000F61A0000}"/>
    <cellStyle name="Comma 2 5 2 2 5" xfId="1025" xr:uid="{00000000-0005-0000-0000-0000F71A0000}"/>
    <cellStyle name="Comma 2 5 2 2 5 2" xfId="1026" xr:uid="{00000000-0005-0000-0000-0000F81A0000}"/>
    <cellStyle name="Comma 2 5 2 2 5 2 2" xfId="1027" xr:uid="{00000000-0005-0000-0000-0000F91A0000}"/>
    <cellStyle name="Comma 2 5 2 2 5 3" xfId="1028" xr:uid="{00000000-0005-0000-0000-0000FA1A0000}"/>
    <cellStyle name="Comma 2 5 2 2 5 3 2" xfId="8787" xr:uid="{00000000-0005-0000-0000-0000FB1A0000}"/>
    <cellStyle name="Comma 2 5 2 2 5 4" xfId="1029" xr:uid="{00000000-0005-0000-0000-0000FC1A0000}"/>
    <cellStyle name="Comma 2 5 2 2 6" xfId="1030" xr:uid="{00000000-0005-0000-0000-0000FD1A0000}"/>
    <cellStyle name="Comma 2 5 2 2 6 2" xfId="1031" xr:uid="{00000000-0005-0000-0000-0000FE1A0000}"/>
    <cellStyle name="Comma 2 5 2 2 6 2 2" xfId="8788" xr:uid="{00000000-0005-0000-0000-0000FF1A0000}"/>
    <cellStyle name="Comma 2 5 2 2 6 3" xfId="1032" xr:uid="{00000000-0005-0000-0000-0000001B0000}"/>
    <cellStyle name="Comma 2 5 2 2 6 3 2" xfId="8789" xr:uid="{00000000-0005-0000-0000-0000011B0000}"/>
    <cellStyle name="Comma 2 5 2 2 6 4" xfId="8790" xr:uid="{00000000-0005-0000-0000-0000021B0000}"/>
    <cellStyle name="Comma 2 5 2 2 7" xfId="1033" xr:uid="{00000000-0005-0000-0000-0000031B0000}"/>
    <cellStyle name="Comma 2 5 2 2 7 2" xfId="1034" xr:uid="{00000000-0005-0000-0000-0000041B0000}"/>
    <cellStyle name="Comma 2 5 2 2 8" xfId="1035" xr:uid="{00000000-0005-0000-0000-0000051B0000}"/>
    <cellStyle name="Comma 2 5 2 2 9" xfId="1036" xr:uid="{00000000-0005-0000-0000-0000061B0000}"/>
    <cellStyle name="Comma 2 5 2 3" xfId="1037" xr:uid="{00000000-0005-0000-0000-0000071B0000}"/>
    <cellStyle name="Comma 2 5 2 3 2" xfId="1038" xr:uid="{00000000-0005-0000-0000-0000081B0000}"/>
    <cellStyle name="Comma 2 5 2 3 2 2" xfId="1039" xr:uid="{00000000-0005-0000-0000-0000091B0000}"/>
    <cellStyle name="Comma 2 5 2 3 2 2 2" xfId="8791" xr:uid="{00000000-0005-0000-0000-00000A1B0000}"/>
    <cellStyle name="Comma 2 5 2 3 2 3" xfId="8792" xr:uid="{00000000-0005-0000-0000-00000B1B0000}"/>
    <cellStyle name="Comma 2 5 2 3 2 3 2" xfId="8793" xr:uid="{00000000-0005-0000-0000-00000C1B0000}"/>
    <cellStyle name="Comma 2 5 2 3 2 4" xfId="8794" xr:uid="{00000000-0005-0000-0000-00000D1B0000}"/>
    <cellStyle name="Comma 2 5 2 3 3" xfId="1040" xr:uid="{00000000-0005-0000-0000-00000E1B0000}"/>
    <cellStyle name="Comma 2 5 2 3 4" xfId="1041" xr:uid="{00000000-0005-0000-0000-00000F1B0000}"/>
    <cellStyle name="Comma 2 5 2 4" xfId="1042" xr:uid="{00000000-0005-0000-0000-0000101B0000}"/>
    <cellStyle name="Comma 2 5 2 4 2" xfId="1043" xr:uid="{00000000-0005-0000-0000-0000111B0000}"/>
    <cellStyle name="Comma 2 5 2 4 2 2" xfId="1044" xr:uid="{00000000-0005-0000-0000-0000121B0000}"/>
    <cellStyle name="Comma 2 5 2 4 3" xfId="1045" xr:uid="{00000000-0005-0000-0000-0000131B0000}"/>
    <cellStyle name="Comma 2 5 2 4 3 2" xfId="8795" xr:uid="{00000000-0005-0000-0000-0000141B0000}"/>
    <cellStyle name="Comma 2 5 2 4 4" xfId="1046" xr:uid="{00000000-0005-0000-0000-0000151B0000}"/>
    <cellStyle name="Comma 2 5 2 5" xfId="1047" xr:uid="{00000000-0005-0000-0000-0000161B0000}"/>
    <cellStyle name="Comma 2 5 2 5 2" xfId="1048" xr:uid="{00000000-0005-0000-0000-0000171B0000}"/>
    <cellStyle name="Comma 2 5 2 5 2 2" xfId="1049" xr:uid="{00000000-0005-0000-0000-0000181B0000}"/>
    <cellStyle name="Comma 2 5 2 5 3" xfId="1050" xr:uid="{00000000-0005-0000-0000-0000191B0000}"/>
    <cellStyle name="Comma 2 5 2 5 3 2" xfId="8796" xr:uid="{00000000-0005-0000-0000-00001A1B0000}"/>
    <cellStyle name="Comma 2 5 2 5 4" xfId="1051" xr:uid="{00000000-0005-0000-0000-00001B1B0000}"/>
    <cellStyle name="Comma 2 5 2 6" xfId="1052" xr:uid="{00000000-0005-0000-0000-00001C1B0000}"/>
    <cellStyle name="Comma 2 5 2 6 2" xfId="1053" xr:uid="{00000000-0005-0000-0000-00001D1B0000}"/>
    <cellStyle name="Comma 2 5 2 6 2 2" xfId="1054" xr:uid="{00000000-0005-0000-0000-00001E1B0000}"/>
    <cellStyle name="Comma 2 5 2 6 3" xfId="1055" xr:uid="{00000000-0005-0000-0000-00001F1B0000}"/>
    <cellStyle name="Comma 2 5 2 6 4" xfId="1056" xr:uid="{00000000-0005-0000-0000-0000201B0000}"/>
    <cellStyle name="Comma 2 5 2 7" xfId="1057" xr:uid="{00000000-0005-0000-0000-0000211B0000}"/>
    <cellStyle name="Comma 2 5 2 7 2" xfId="1058" xr:uid="{00000000-0005-0000-0000-0000221B0000}"/>
    <cellStyle name="Comma 2 5 2 7 2 2" xfId="8797" xr:uid="{00000000-0005-0000-0000-0000231B0000}"/>
    <cellStyle name="Comma 2 5 2 7 3" xfId="1059" xr:uid="{00000000-0005-0000-0000-0000241B0000}"/>
    <cellStyle name="Comma 2 5 2 7 3 2" xfId="8798" xr:uid="{00000000-0005-0000-0000-0000251B0000}"/>
    <cellStyle name="Comma 2 5 2 7 4" xfId="8799" xr:uid="{00000000-0005-0000-0000-0000261B0000}"/>
    <cellStyle name="Comma 2 5 2 8" xfId="1060" xr:uid="{00000000-0005-0000-0000-0000271B0000}"/>
    <cellStyle name="Comma 2 5 2 8 2" xfId="1061" xr:uid="{00000000-0005-0000-0000-0000281B0000}"/>
    <cellStyle name="Comma 2 5 2 8 2 2" xfId="8800" xr:uid="{00000000-0005-0000-0000-0000291B0000}"/>
    <cellStyle name="Comma 2 5 2 8 3" xfId="8801" xr:uid="{00000000-0005-0000-0000-00002A1B0000}"/>
    <cellStyle name="Comma 2 5 2 8 3 2" xfId="8802" xr:uid="{00000000-0005-0000-0000-00002B1B0000}"/>
    <cellStyle name="Comma 2 5 2 8 4" xfId="8803" xr:uid="{00000000-0005-0000-0000-00002C1B0000}"/>
    <cellStyle name="Comma 2 5 2 9" xfId="1062" xr:uid="{00000000-0005-0000-0000-00002D1B0000}"/>
    <cellStyle name="Comma 2 5 3" xfId="1063" xr:uid="{00000000-0005-0000-0000-00002E1B0000}"/>
    <cellStyle name="Comma 2 5 3 10" xfId="1064" xr:uid="{00000000-0005-0000-0000-00002F1B0000}"/>
    <cellStyle name="Comma 2 5 3 11" xfId="1065" xr:uid="{00000000-0005-0000-0000-0000301B0000}"/>
    <cellStyle name="Comma 2 5 3 12" xfId="1066" xr:uid="{00000000-0005-0000-0000-0000311B0000}"/>
    <cellStyle name="Comma 2 5 3 2" xfId="1067" xr:uid="{00000000-0005-0000-0000-0000321B0000}"/>
    <cellStyle name="Comma 2 5 3 2 2" xfId="1068" xr:uid="{00000000-0005-0000-0000-0000331B0000}"/>
    <cellStyle name="Comma 2 5 3 2 2 2" xfId="1069" xr:uid="{00000000-0005-0000-0000-0000341B0000}"/>
    <cellStyle name="Comma 2 5 3 2 2 2 2" xfId="1070" xr:uid="{00000000-0005-0000-0000-0000351B0000}"/>
    <cellStyle name="Comma 2 5 3 2 2 3" xfId="1071" xr:uid="{00000000-0005-0000-0000-0000361B0000}"/>
    <cellStyle name="Comma 2 5 3 2 2 4" xfId="1072" xr:uid="{00000000-0005-0000-0000-0000371B0000}"/>
    <cellStyle name="Comma 2 5 3 2 3" xfId="1073" xr:uid="{00000000-0005-0000-0000-0000381B0000}"/>
    <cellStyle name="Comma 2 5 3 2 3 2" xfId="1074" xr:uid="{00000000-0005-0000-0000-0000391B0000}"/>
    <cellStyle name="Comma 2 5 3 2 3 2 2" xfId="1075" xr:uid="{00000000-0005-0000-0000-00003A1B0000}"/>
    <cellStyle name="Comma 2 5 3 2 3 3" xfId="1076" xr:uid="{00000000-0005-0000-0000-00003B1B0000}"/>
    <cellStyle name="Comma 2 5 3 2 3 4" xfId="1077" xr:uid="{00000000-0005-0000-0000-00003C1B0000}"/>
    <cellStyle name="Comma 2 5 3 2 4" xfId="1078" xr:uid="{00000000-0005-0000-0000-00003D1B0000}"/>
    <cellStyle name="Comma 2 5 3 2 4 2" xfId="1079" xr:uid="{00000000-0005-0000-0000-00003E1B0000}"/>
    <cellStyle name="Comma 2 5 3 2 4 2 2" xfId="1080" xr:uid="{00000000-0005-0000-0000-00003F1B0000}"/>
    <cellStyle name="Comma 2 5 3 2 4 3" xfId="1081" xr:uid="{00000000-0005-0000-0000-0000401B0000}"/>
    <cellStyle name="Comma 2 5 3 2 4 4" xfId="1082" xr:uid="{00000000-0005-0000-0000-0000411B0000}"/>
    <cellStyle name="Comma 2 5 3 2 5" xfId="1083" xr:uid="{00000000-0005-0000-0000-0000421B0000}"/>
    <cellStyle name="Comma 2 5 3 2 5 2" xfId="1084" xr:uid="{00000000-0005-0000-0000-0000431B0000}"/>
    <cellStyle name="Comma 2 5 3 2 5 2 2" xfId="1085" xr:uid="{00000000-0005-0000-0000-0000441B0000}"/>
    <cellStyle name="Comma 2 5 3 2 5 3" xfId="1086" xr:uid="{00000000-0005-0000-0000-0000451B0000}"/>
    <cellStyle name="Comma 2 5 3 2 5 4" xfId="1087" xr:uid="{00000000-0005-0000-0000-0000461B0000}"/>
    <cellStyle name="Comma 2 5 3 2 6" xfId="1088" xr:uid="{00000000-0005-0000-0000-0000471B0000}"/>
    <cellStyle name="Comma 2 5 3 2 6 2" xfId="1089" xr:uid="{00000000-0005-0000-0000-0000481B0000}"/>
    <cellStyle name="Comma 2 5 3 2 6 3" xfId="1090" xr:uid="{00000000-0005-0000-0000-0000491B0000}"/>
    <cellStyle name="Comma 2 5 3 2 7" xfId="1091" xr:uid="{00000000-0005-0000-0000-00004A1B0000}"/>
    <cellStyle name="Comma 2 5 3 2 7 2" xfId="1092" xr:uid="{00000000-0005-0000-0000-00004B1B0000}"/>
    <cellStyle name="Comma 2 5 3 2 8" xfId="1093" xr:uid="{00000000-0005-0000-0000-00004C1B0000}"/>
    <cellStyle name="Comma 2 5 3 2 9" xfId="1094" xr:uid="{00000000-0005-0000-0000-00004D1B0000}"/>
    <cellStyle name="Comma 2 5 3 3" xfId="1095" xr:uid="{00000000-0005-0000-0000-00004E1B0000}"/>
    <cellStyle name="Comma 2 5 3 3 2" xfId="1096" xr:uid="{00000000-0005-0000-0000-00004F1B0000}"/>
    <cellStyle name="Comma 2 5 3 3 2 2" xfId="1097" xr:uid="{00000000-0005-0000-0000-0000501B0000}"/>
    <cellStyle name="Comma 2 5 3 3 3" xfId="1098" xr:uid="{00000000-0005-0000-0000-0000511B0000}"/>
    <cellStyle name="Comma 2 5 3 3 3 2" xfId="8804" xr:uid="{00000000-0005-0000-0000-0000521B0000}"/>
    <cellStyle name="Comma 2 5 3 3 4" xfId="1099" xr:uid="{00000000-0005-0000-0000-0000531B0000}"/>
    <cellStyle name="Comma 2 5 3 4" xfId="1100" xr:uid="{00000000-0005-0000-0000-0000541B0000}"/>
    <cellStyle name="Comma 2 5 3 4 2" xfId="1101" xr:uid="{00000000-0005-0000-0000-0000551B0000}"/>
    <cellStyle name="Comma 2 5 3 4 2 2" xfId="1102" xr:uid="{00000000-0005-0000-0000-0000561B0000}"/>
    <cellStyle name="Comma 2 5 3 4 3" xfId="1103" xr:uid="{00000000-0005-0000-0000-0000571B0000}"/>
    <cellStyle name="Comma 2 5 3 4 3 2" xfId="8805" xr:uid="{00000000-0005-0000-0000-0000581B0000}"/>
    <cellStyle name="Comma 2 5 3 4 4" xfId="1104" xr:uid="{00000000-0005-0000-0000-0000591B0000}"/>
    <cellStyle name="Comma 2 5 3 5" xfId="1105" xr:uid="{00000000-0005-0000-0000-00005A1B0000}"/>
    <cellStyle name="Comma 2 5 3 5 2" xfId="1106" xr:uid="{00000000-0005-0000-0000-00005B1B0000}"/>
    <cellStyle name="Comma 2 5 3 5 2 2" xfId="1107" xr:uid="{00000000-0005-0000-0000-00005C1B0000}"/>
    <cellStyle name="Comma 2 5 3 5 3" xfId="1108" xr:uid="{00000000-0005-0000-0000-00005D1B0000}"/>
    <cellStyle name="Comma 2 5 3 5 3 2" xfId="8806" xr:uid="{00000000-0005-0000-0000-00005E1B0000}"/>
    <cellStyle name="Comma 2 5 3 5 4" xfId="1109" xr:uid="{00000000-0005-0000-0000-00005F1B0000}"/>
    <cellStyle name="Comma 2 5 3 6" xfId="1110" xr:uid="{00000000-0005-0000-0000-0000601B0000}"/>
    <cellStyle name="Comma 2 5 3 6 2" xfId="1111" xr:uid="{00000000-0005-0000-0000-0000611B0000}"/>
    <cellStyle name="Comma 2 5 3 6 2 2" xfId="1112" xr:uid="{00000000-0005-0000-0000-0000621B0000}"/>
    <cellStyle name="Comma 2 5 3 6 3" xfId="1113" xr:uid="{00000000-0005-0000-0000-0000631B0000}"/>
    <cellStyle name="Comma 2 5 3 6 3 2" xfId="8807" xr:uid="{00000000-0005-0000-0000-0000641B0000}"/>
    <cellStyle name="Comma 2 5 3 6 4" xfId="1114" xr:uid="{00000000-0005-0000-0000-0000651B0000}"/>
    <cellStyle name="Comma 2 5 3 7" xfId="1115" xr:uid="{00000000-0005-0000-0000-0000661B0000}"/>
    <cellStyle name="Comma 2 5 3 7 2" xfId="1116" xr:uid="{00000000-0005-0000-0000-0000671B0000}"/>
    <cellStyle name="Comma 2 5 3 7 3" xfId="1117" xr:uid="{00000000-0005-0000-0000-0000681B0000}"/>
    <cellStyle name="Comma 2 5 3 8" xfId="1118" xr:uid="{00000000-0005-0000-0000-0000691B0000}"/>
    <cellStyle name="Comma 2 5 3 8 2" xfId="1119" xr:uid="{00000000-0005-0000-0000-00006A1B0000}"/>
    <cellStyle name="Comma 2 5 3 9" xfId="1120" xr:uid="{00000000-0005-0000-0000-00006B1B0000}"/>
    <cellStyle name="Comma 2 5 4" xfId="1121" xr:uid="{00000000-0005-0000-0000-00006C1B0000}"/>
    <cellStyle name="Comma 2 5 4 10" xfId="1122" xr:uid="{00000000-0005-0000-0000-00006D1B0000}"/>
    <cellStyle name="Comma 2 5 4 2" xfId="1123" xr:uid="{00000000-0005-0000-0000-00006E1B0000}"/>
    <cellStyle name="Comma 2 5 4 2 2" xfId="1124" xr:uid="{00000000-0005-0000-0000-00006F1B0000}"/>
    <cellStyle name="Comma 2 5 4 2 2 2" xfId="1125" xr:uid="{00000000-0005-0000-0000-0000701B0000}"/>
    <cellStyle name="Comma 2 5 4 2 2 2 2" xfId="1126" xr:uid="{00000000-0005-0000-0000-0000711B0000}"/>
    <cellStyle name="Comma 2 5 4 2 2 3" xfId="1127" xr:uid="{00000000-0005-0000-0000-0000721B0000}"/>
    <cellStyle name="Comma 2 5 4 2 2 4" xfId="1128" xr:uid="{00000000-0005-0000-0000-0000731B0000}"/>
    <cellStyle name="Comma 2 5 4 2 3" xfId="1129" xr:uid="{00000000-0005-0000-0000-0000741B0000}"/>
    <cellStyle name="Comma 2 5 4 2 3 2" xfId="1130" xr:uid="{00000000-0005-0000-0000-0000751B0000}"/>
    <cellStyle name="Comma 2 5 4 2 3 2 2" xfId="1131" xr:uid="{00000000-0005-0000-0000-0000761B0000}"/>
    <cellStyle name="Comma 2 5 4 2 3 3" xfId="1132" xr:uid="{00000000-0005-0000-0000-0000771B0000}"/>
    <cellStyle name="Comma 2 5 4 2 3 4" xfId="1133" xr:uid="{00000000-0005-0000-0000-0000781B0000}"/>
    <cellStyle name="Comma 2 5 4 2 4" xfId="1134" xr:uid="{00000000-0005-0000-0000-0000791B0000}"/>
    <cellStyle name="Comma 2 5 4 2 4 2" xfId="1135" xr:uid="{00000000-0005-0000-0000-00007A1B0000}"/>
    <cellStyle name="Comma 2 5 4 2 4 2 2" xfId="1136" xr:uid="{00000000-0005-0000-0000-00007B1B0000}"/>
    <cellStyle name="Comma 2 5 4 2 4 3" xfId="1137" xr:uid="{00000000-0005-0000-0000-00007C1B0000}"/>
    <cellStyle name="Comma 2 5 4 2 4 4" xfId="1138" xr:uid="{00000000-0005-0000-0000-00007D1B0000}"/>
    <cellStyle name="Comma 2 5 4 2 5" xfId="1139" xr:uid="{00000000-0005-0000-0000-00007E1B0000}"/>
    <cellStyle name="Comma 2 5 4 2 5 2" xfId="1140" xr:uid="{00000000-0005-0000-0000-00007F1B0000}"/>
    <cellStyle name="Comma 2 5 4 2 5 2 2" xfId="1141" xr:uid="{00000000-0005-0000-0000-0000801B0000}"/>
    <cellStyle name="Comma 2 5 4 2 5 3" xfId="1142" xr:uid="{00000000-0005-0000-0000-0000811B0000}"/>
    <cellStyle name="Comma 2 5 4 2 5 4" xfId="1143" xr:uid="{00000000-0005-0000-0000-0000821B0000}"/>
    <cellStyle name="Comma 2 5 4 2 6" xfId="1144" xr:uid="{00000000-0005-0000-0000-0000831B0000}"/>
    <cellStyle name="Comma 2 5 4 2 6 2" xfId="1145" xr:uid="{00000000-0005-0000-0000-0000841B0000}"/>
    <cellStyle name="Comma 2 5 4 2 6 3" xfId="1146" xr:uid="{00000000-0005-0000-0000-0000851B0000}"/>
    <cellStyle name="Comma 2 5 4 2 7" xfId="1147" xr:uid="{00000000-0005-0000-0000-0000861B0000}"/>
    <cellStyle name="Comma 2 5 4 2 7 2" xfId="1148" xr:uid="{00000000-0005-0000-0000-0000871B0000}"/>
    <cellStyle name="Comma 2 5 4 2 8" xfId="1149" xr:uid="{00000000-0005-0000-0000-0000881B0000}"/>
    <cellStyle name="Comma 2 5 4 2 9" xfId="1150" xr:uid="{00000000-0005-0000-0000-0000891B0000}"/>
    <cellStyle name="Comma 2 5 4 3" xfId="1151" xr:uid="{00000000-0005-0000-0000-00008A1B0000}"/>
    <cellStyle name="Comma 2 5 4 3 2" xfId="1152" xr:uid="{00000000-0005-0000-0000-00008B1B0000}"/>
    <cellStyle name="Comma 2 5 4 3 2 2" xfId="1153" xr:uid="{00000000-0005-0000-0000-00008C1B0000}"/>
    <cellStyle name="Comma 2 5 4 3 3" xfId="1154" xr:uid="{00000000-0005-0000-0000-00008D1B0000}"/>
    <cellStyle name="Comma 2 5 4 3 4" xfId="1155" xr:uid="{00000000-0005-0000-0000-00008E1B0000}"/>
    <cellStyle name="Comma 2 5 4 4" xfId="1156" xr:uid="{00000000-0005-0000-0000-00008F1B0000}"/>
    <cellStyle name="Comma 2 5 4 4 2" xfId="1157" xr:uid="{00000000-0005-0000-0000-0000901B0000}"/>
    <cellStyle name="Comma 2 5 4 4 2 2" xfId="1158" xr:uid="{00000000-0005-0000-0000-0000911B0000}"/>
    <cellStyle name="Comma 2 5 4 4 3" xfId="1159" xr:uid="{00000000-0005-0000-0000-0000921B0000}"/>
    <cellStyle name="Comma 2 5 4 4 4" xfId="1160" xr:uid="{00000000-0005-0000-0000-0000931B0000}"/>
    <cellStyle name="Comma 2 5 4 5" xfId="1161" xr:uid="{00000000-0005-0000-0000-0000941B0000}"/>
    <cellStyle name="Comma 2 5 4 5 2" xfId="1162" xr:uid="{00000000-0005-0000-0000-0000951B0000}"/>
    <cellStyle name="Comma 2 5 4 5 2 2" xfId="1163" xr:uid="{00000000-0005-0000-0000-0000961B0000}"/>
    <cellStyle name="Comma 2 5 4 5 3" xfId="1164" xr:uid="{00000000-0005-0000-0000-0000971B0000}"/>
    <cellStyle name="Comma 2 5 4 5 4" xfId="1165" xr:uid="{00000000-0005-0000-0000-0000981B0000}"/>
    <cellStyle name="Comma 2 5 4 6" xfId="1166" xr:uid="{00000000-0005-0000-0000-0000991B0000}"/>
    <cellStyle name="Comma 2 5 4 6 2" xfId="1167" xr:uid="{00000000-0005-0000-0000-00009A1B0000}"/>
    <cellStyle name="Comma 2 5 4 6 2 2" xfId="1168" xr:uid="{00000000-0005-0000-0000-00009B1B0000}"/>
    <cellStyle name="Comma 2 5 4 6 3" xfId="1169" xr:uid="{00000000-0005-0000-0000-00009C1B0000}"/>
    <cellStyle name="Comma 2 5 4 6 4" xfId="1170" xr:uid="{00000000-0005-0000-0000-00009D1B0000}"/>
    <cellStyle name="Comma 2 5 4 7" xfId="1171" xr:uid="{00000000-0005-0000-0000-00009E1B0000}"/>
    <cellStyle name="Comma 2 5 4 7 2" xfId="1172" xr:uid="{00000000-0005-0000-0000-00009F1B0000}"/>
    <cellStyle name="Comma 2 5 4 7 3" xfId="1173" xr:uid="{00000000-0005-0000-0000-0000A01B0000}"/>
    <cellStyle name="Comma 2 5 4 8" xfId="1174" xr:uid="{00000000-0005-0000-0000-0000A11B0000}"/>
    <cellStyle name="Comma 2 5 4 8 2" xfId="1175" xr:uid="{00000000-0005-0000-0000-0000A21B0000}"/>
    <cellStyle name="Comma 2 5 4 9" xfId="1176" xr:uid="{00000000-0005-0000-0000-0000A31B0000}"/>
    <cellStyle name="Comma 2 5 5" xfId="1177" xr:uid="{00000000-0005-0000-0000-0000A41B0000}"/>
    <cellStyle name="Comma 2 5 5 2" xfId="1178" xr:uid="{00000000-0005-0000-0000-0000A51B0000}"/>
    <cellStyle name="Comma 2 5 5 2 2" xfId="1179" xr:uid="{00000000-0005-0000-0000-0000A61B0000}"/>
    <cellStyle name="Comma 2 5 5 2 2 2" xfId="1180" xr:uid="{00000000-0005-0000-0000-0000A71B0000}"/>
    <cellStyle name="Comma 2 5 5 2 3" xfId="1181" xr:uid="{00000000-0005-0000-0000-0000A81B0000}"/>
    <cellStyle name="Comma 2 5 5 2 4" xfId="1182" xr:uid="{00000000-0005-0000-0000-0000A91B0000}"/>
    <cellStyle name="Comma 2 5 5 3" xfId="1183" xr:uid="{00000000-0005-0000-0000-0000AA1B0000}"/>
    <cellStyle name="Comma 2 5 5 3 2" xfId="1184" xr:uid="{00000000-0005-0000-0000-0000AB1B0000}"/>
    <cellStyle name="Comma 2 5 5 3 2 2" xfId="1185" xr:uid="{00000000-0005-0000-0000-0000AC1B0000}"/>
    <cellStyle name="Comma 2 5 5 3 3" xfId="1186" xr:uid="{00000000-0005-0000-0000-0000AD1B0000}"/>
    <cellStyle name="Comma 2 5 5 3 4" xfId="1187" xr:uid="{00000000-0005-0000-0000-0000AE1B0000}"/>
    <cellStyle name="Comma 2 5 5 4" xfId="1188" xr:uid="{00000000-0005-0000-0000-0000AF1B0000}"/>
    <cellStyle name="Comma 2 5 5 4 2" xfId="1189" xr:uid="{00000000-0005-0000-0000-0000B01B0000}"/>
    <cellStyle name="Comma 2 5 5 4 2 2" xfId="1190" xr:uid="{00000000-0005-0000-0000-0000B11B0000}"/>
    <cellStyle name="Comma 2 5 5 4 3" xfId="1191" xr:uid="{00000000-0005-0000-0000-0000B21B0000}"/>
    <cellStyle name="Comma 2 5 5 4 4" xfId="1192" xr:uid="{00000000-0005-0000-0000-0000B31B0000}"/>
    <cellStyle name="Comma 2 5 5 5" xfId="1193" xr:uid="{00000000-0005-0000-0000-0000B41B0000}"/>
    <cellStyle name="Comma 2 5 5 5 2" xfId="1194" xr:uid="{00000000-0005-0000-0000-0000B51B0000}"/>
    <cellStyle name="Comma 2 5 5 5 2 2" xfId="1195" xr:uid="{00000000-0005-0000-0000-0000B61B0000}"/>
    <cellStyle name="Comma 2 5 5 5 3" xfId="1196" xr:uid="{00000000-0005-0000-0000-0000B71B0000}"/>
    <cellStyle name="Comma 2 5 5 5 4" xfId="1197" xr:uid="{00000000-0005-0000-0000-0000B81B0000}"/>
    <cellStyle name="Comma 2 5 5 6" xfId="1198" xr:uid="{00000000-0005-0000-0000-0000B91B0000}"/>
    <cellStyle name="Comma 2 5 5 6 2" xfId="1199" xr:uid="{00000000-0005-0000-0000-0000BA1B0000}"/>
    <cellStyle name="Comma 2 5 5 6 3" xfId="1200" xr:uid="{00000000-0005-0000-0000-0000BB1B0000}"/>
    <cellStyle name="Comma 2 5 5 7" xfId="1201" xr:uid="{00000000-0005-0000-0000-0000BC1B0000}"/>
    <cellStyle name="Comma 2 5 5 7 2" xfId="1202" xr:uid="{00000000-0005-0000-0000-0000BD1B0000}"/>
    <cellStyle name="Comma 2 5 5 8" xfId="1203" xr:uid="{00000000-0005-0000-0000-0000BE1B0000}"/>
    <cellStyle name="Comma 2 5 5 9" xfId="1204" xr:uid="{00000000-0005-0000-0000-0000BF1B0000}"/>
    <cellStyle name="Comma 2 5 6" xfId="1205" xr:uid="{00000000-0005-0000-0000-0000C01B0000}"/>
    <cellStyle name="Comma 2 5 6 2" xfId="1206" xr:uid="{00000000-0005-0000-0000-0000C11B0000}"/>
    <cellStyle name="Comma 2 5 6 2 2" xfId="1207" xr:uid="{00000000-0005-0000-0000-0000C21B0000}"/>
    <cellStyle name="Comma 2 5 6 3" xfId="1208" xr:uid="{00000000-0005-0000-0000-0000C31B0000}"/>
    <cellStyle name="Comma 2 5 6 3 2" xfId="8808" xr:uid="{00000000-0005-0000-0000-0000C41B0000}"/>
    <cellStyle name="Comma 2 5 6 4" xfId="1209" xr:uid="{00000000-0005-0000-0000-0000C51B0000}"/>
    <cellStyle name="Comma 2 5 7" xfId="1210" xr:uid="{00000000-0005-0000-0000-0000C61B0000}"/>
    <cellStyle name="Comma 2 5 7 2" xfId="1211" xr:uid="{00000000-0005-0000-0000-0000C71B0000}"/>
    <cellStyle name="Comma 2 5 7 2 2" xfId="1212" xr:uid="{00000000-0005-0000-0000-0000C81B0000}"/>
    <cellStyle name="Comma 2 5 7 3" xfId="1213" xr:uid="{00000000-0005-0000-0000-0000C91B0000}"/>
    <cellStyle name="Comma 2 5 7 4" xfId="1214" xr:uid="{00000000-0005-0000-0000-0000CA1B0000}"/>
    <cellStyle name="Comma 2 5 8" xfId="1215" xr:uid="{00000000-0005-0000-0000-0000CB1B0000}"/>
    <cellStyle name="Comma 2 5 8 2" xfId="1216" xr:uid="{00000000-0005-0000-0000-0000CC1B0000}"/>
    <cellStyle name="Comma 2 5 8 2 2" xfId="1217" xr:uid="{00000000-0005-0000-0000-0000CD1B0000}"/>
    <cellStyle name="Comma 2 5 8 3" xfId="1218" xr:uid="{00000000-0005-0000-0000-0000CE1B0000}"/>
    <cellStyle name="Comma 2 5 8 3 2" xfId="8809" xr:uid="{00000000-0005-0000-0000-0000CF1B0000}"/>
    <cellStyle name="Comma 2 5 8 4" xfId="1219" xr:uid="{00000000-0005-0000-0000-0000D01B0000}"/>
    <cellStyle name="Comma 2 5 9" xfId="1220" xr:uid="{00000000-0005-0000-0000-0000D11B0000}"/>
    <cellStyle name="Comma 2 5 9 2" xfId="1221" xr:uid="{00000000-0005-0000-0000-0000D21B0000}"/>
    <cellStyle name="Comma 2 5 9 2 2" xfId="1222" xr:uid="{00000000-0005-0000-0000-0000D31B0000}"/>
    <cellStyle name="Comma 2 5 9 3" xfId="1223" xr:uid="{00000000-0005-0000-0000-0000D41B0000}"/>
    <cellStyle name="Comma 2 5 9 3 2" xfId="8810" xr:uid="{00000000-0005-0000-0000-0000D51B0000}"/>
    <cellStyle name="Comma 2 5 9 4" xfId="1224" xr:uid="{00000000-0005-0000-0000-0000D61B0000}"/>
    <cellStyle name="Comma 2 6" xfId="1225" xr:uid="{00000000-0005-0000-0000-0000D71B0000}"/>
    <cellStyle name="Comma 2 6 10" xfId="1226" xr:uid="{00000000-0005-0000-0000-0000D81B0000}"/>
    <cellStyle name="Comma 2 6 10 2" xfId="8811" xr:uid="{00000000-0005-0000-0000-0000D91B0000}"/>
    <cellStyle name="Comma 2 6 11" xfId="1227" xr:uid="{00000000-0005-0000-0000-0000DA1B0000}"/>
    <cellStyle name="Comma 2 6 12" xfId="1228" xr:uid="{00000000-0005-0000-0000-0000DB1B0000}"/>
    <cellStyle name="Comma 2 6 13" xfId="1229" xr:uid="{00000000-0005-0000-0000-0000DC1B0000}"/>
    <cellStyle name="Comma 2 6 2" xfId="1230" xr:uid="{00000000-0005-0000-0000-0000DD1B0000}"/>
    <cellStyle name="Comma 2 6 2 10" xfId="1231" xr:uid="{00000000-0005-0000-0000-0000DE1B0000}"/>
    <cellStyle name="Comma 2 6 2 11" xfId="1232" xr:uid="{00000000-0005-0000-0000-0000DF1B0000}"/>
    <cellStyle name="Comma 2 6 2 2" xfId="1233" xr:uid="{00000000-0005-0000-0000-0000E01B0000}"/>
    <cellStyle name="Comma 2 6 2 2 2" xfId="1234" xr:uid="{00000000-0005-0000-0000-0000E11B0000}"/>
    <cellStyle name="Comma 2 6 2 2 2 2" xfId="1235" xr:uid="{00000000-0005-0000-0000-0000E21B0000}"/>
    <cellStyle name="Comma 2 6 2 2 3" xfId="1236" xr:uid="{00000000-0005-0000-0000-0000E31B0000}"/>
    <cellStyle name="Comma 2 6 2 2 3 2" xfId="8812" xr:uid="{00000000-0005-0000-0000-0000E41B0000}"/>
    <cellStyle name="Comma 2 6 2 2 3 2 2" xfId="8813" xr:uid="{00000000-0005-0000-0000-0000E51B0000}"/>
    <cellStyle name="Comma 2 6 2 2 3 3" xfId="8814" xr:uid="{00000000-0005-0000-0000-0000E61B0000}"/>
    <cellStyle name="Comma 2 6 2 2 3 3 2" xfId="8815" xr:uid="{00000000-0005-0000-0000-0000E71B0000}"/>
    <cellStyle name="Comma 2 6 2 2 3 4" xfId="8816" xr:uid="{00000000-0005-0000-0000-0000E81B0000}"/>
    <cellStyle name="Comma 2 6 2 2 4" xfId="1237" xr:uid="{00000000-0005-0000-0000-0000E91B0000}"/>
    <cellStyle name="Comma 2 6 2 2 4 2" xfId="8817" xr:uid="{00000000-0005-0000-0000-0000EA1B0000}"/>
    <cellStyle name="Comma 2 6 2 2 4 2 2" xfId="8818" xr:uid="{00000000-0005-0000-0000-0000EB1B0000}"/>
    <cellStyle name="Comma 2 6 2 2 4 3" xfId="8819" xr:uid="{00000000-0005-0000-0000-0000EC1B0000}"/>
    <cellStyle name="Comma 2 6 2 2 4 3 2" xfId="8820" xr:uid="{00000000-0005-0000-0000-0000ED1B0000}"/>
    <cellStyle name="Comma 2 6 2 2 4 4" xfId="8821" xr:uid="{00000000-0005-0000-0000-0000EE1B0000}"/>
    <cellStyle name="Comma 2 6 2 2 5" xfId="8822" xr:uid="{00000000-0005-0000-0000-0000EF1B0000}"/>
    <cellStyle name="Comma 2 6 2 2 5 2" xfId="8823" xr:uid="{00000000-0005-0000-0000-0000F01B0000}"/>
    <cellStyle name="Comma 2 6 2 2 5 2 2" xfId="8824" xr:uid="{00000000-0005-0000-0000-0000F11B0000}"/>
    <cellStyle name="Comma 2 6 2 2 5 3" xfId="8825" xr:uid="{00000000-0005-0000-0000-0000F21B0000}"/>
    <cellStyle name="Comma 2 6 2 2 5 3 2" xfId="8826" xr:uid="{00000000-0005-0000-0000-0000F31B0000}"/>
    <cellStyle name="Comma 2 6 2 2 5 4" xfId="8827" xr:uid="{00000000-0005-0000-0000-0000F41B0000}"/>
    <cellStyle name="Comma 2 6 2 2 6" xfId="8828" xr:uid="{00000000-0005-0000-0000-0000F51B0000}"/>
    <cellStyle name="Comma 2 6 2 2 6 2" xfId="8829" xr:uid="{00000000-0005-0000-0000-0000F61B0000}"/>
    <cellStyle name="Comma 2 6 2 2 6 2 2" xfId="8830" xr:uid="{00000000-0005-0000-0000-0000F71B0000}"/>
    <cellStyle name="Comma 2 6 2 2 6 3" xfId="8831" xr:uid="{00000000-0005-0000-0000-0000F81B0000}"/>
    <cellStyle name="Comma 2 6 2 2 6 3 2" xfId="8832" xr:uid="{00000000-0005-0000-0000-0000F91B0000}"/>
    <cellStyle name="Comma 2 6 2 2 6 4" xfId="8833" xr:uid="{00000000-0005-0000-0000-0000FA1B0000}"/>
    <cellStyle name="Comma 2 6 2 2 7" xfId="8834" xr:uid="{00000000-0005-0000-0000-0000FB1B0000}"/>
    <cellStyle name="Comma 2 6 2 3" xfId="1238" xr:uid="{00000000-0005-0000-0000-0000FC1B0000}"/>
    <cellStyle name="Comma 2 6 2 3 2" xfId="1239" xr:uid="{00000000-0005-0000-0000-0000FD1B0000}"/>
    <cellStyle name="Comma 2 6 2 3 2 2" xfId="1240" xr:uid="{00000000-0005-0000-0000-0000FE1B0000}"/>
    <cellStyle name="Comma 2 6 2 3 2 2 2" xfId="8835" xr:uid="{00000000-0005-0000-0000-0000FF1B0000}"/>
    <cellStyle name="Comma 2 6 2 3 2 3" xfId="8836" xr:uid="{00000000-0005-0000-0000-0000001C0000}"/>
    <cellStyle name="Comma 2 6 2 3 2 3 2" xfId="8837" xr:uid="{00000000-0005-0000-0000-0000011C0000}"/>
    <cellStyle name="Comma 2 6 2 3 2 4" xfId="8838" xr:uid="{00000000-0005-0000-0000-0000021C0000}"/>
    <cellStyle name="Comma 2 6 2 3 3" xfId="1241" xr:uid="{00000000-0005-0000-0000-0000031C0000}"/>
    <cellStyle name="Comma 2 6 2 3 4" xfId="1242" xr:uid="{00000000-0005-0000-0000-0000041C0000}"/>
    <cellStyle name="Comma 2 6 2 4" xfId="1243" xr:uid="{00000000-0005-0000-0000-0000051C0000}"/>
    <cellStyle name="Comma 2 6 2 4 2" xfId="1244" xr:uid="{00000000-0005-0000-0000-0000061C0000}"/>
    <cellStyle name="Comma 2 6 2 4 2 2" xfId="1245" xr:uid="{00000000-0005-0000-0000-0000071C0000}"/>
    <cellStyle name="Comma 2 6 2 4 3" xfId="1246" xr:uid="{00000000-0005-0000-0000-0000081C0000}"/>
    <cellStyle name="Comma 2 6 2 4 3 2" xfId="8839" xr:uid="{00000000-0005-0000-0000-0000091C0000}"/>
    <cellStyle name="Comma 2 6 2 4 4" xfId="1247" xr:uid="{00000000-0005-0000-0000-00000A1C0000}"/>
    <cellStyle name="Comma 2 6 2 5" xfId="1248" xr:uid="{00000000-0005-0000-0000-00000B1C0000}"/>
    <cellStyle name="Comma 2 6 2 5 2" xfId="1249" xr:uid="{00000000-0005-0000-0000-00000C1C0000}"/>
    <cellStyle name="Comma 2 6 2 5 2 2" xfId="1250" xr:uid="{00000000-0005-0000-0000-00000D1C0000}"/>
    <cellStyle name="Comma 2 6 2 5 3" xfId="1251" xr:uid="{00000000-0005-0000-0000-00000E1C0000}"/>
    <cellStyle name="Comma 2 6 2 5 3 2" xfId="8840" xr:uid="{00000000-0005-0000-0000-00000F1C0000}"/>
    <cellStyle name="Comma 2 6 2 5 4" xfId="1252" xr:uid="{00000000-0005-0000-0000-0000101C0000}"/>
    <cellStyle name="Comma 2 6 2 6" xfId="1253" xr:uid="{00000000-0005-0000-0000-0000111C0000}"/>
    <cellStyle name="Comma 2 6 2 6 2" xfId="1254" xr:uid="{00000000-0005-0000-0000-0000121C0000}"/>
    <cellStyle name="Comma 2 6 2 6 3" xfId="1255" xr:uid="{00000000-0005-0000-0000-0000131C0000}"/>
    <cellStyle name="Comma 2 6 2 7" xfId="1256" xr:uid="{00000000-0005-0000-0000-0000141C0000}"/>
    <cellStyle name="Comma 2 6 2 7 2" xfId="1257" xr:uid="{00000000-0005-0000-0000-0000151C0000}"/>
    <cellStyle name="Comma 2 6 2 7 2 2" xfId="8841" xr:uid="{00000000-0005-0000-0000-0000161C0000}"/>
    <cellStyle name="Comma 2 6 2 7 3" xfId="8842" xr:uid="{00000000-0005-0000-0000-0000171C0000}"/>
    <cellStyle name="Comma 2 6 2 7 3 2" xfId="8843" xr:uid="{00000000-0005-0000-0000-0000181C0000}"/>
    <cellStyle name="Comma 2 6 2 7 4" xfId="8844" xr:uid="{00000000-0005-0000-0000-0000191C0000}"/>
    <cellStyle name="Comma 2 6 2 8" xfId="1258" xr:uid="{00000000-0005-0000-0000-00001A1C0000}"/>
    <cellStyle name="Comma 2 6 2 8 2" xfId="8845" xr:uid="{00000000-0005-0000-0000-00001B1C0000}"/>
    <cellStyle name="Comma 2 6 2 8 2 2" xfId="8846" xr:uid="{00000000-0005-0000-0000-00001C1C0000}"/>
    <cellStyle name="Comma 2 6 2 8 3" xfId="8847" xr:uid="{00000000-0005-0000-0000-00001D1C0000}"/>
    <cellStyle name="Comma 2 6 2 8 3 2" xfId="8848" xr:uid="{00000000-0005-0000-0000-00001E1C0000}"/>
    <cellStyle name="Comma 2 6 2 8 4" xfId="8849" xr:uid="{00000000-0005-0000-0000-00001F1C0000}"/>
    <cellStyle name="Comma 2 6 2 9" xfId="1259" xr:uid="{00000000-0005-0000-0000-0000201C0000}"/>
    <cellStyle name="Comma 2 6 3" xfId="1260" xr:uid="{00000000-0005-0000-0000-0000211C0000}"/>
    <cellStyle name="Comma 2 6 3 2" xfId="1261" xr:uid="{00000000-0005-0000-0000-0000221C0000}"/>
    <cellStyle name="Comma 2 6 3 2 2" xfId="1262" xr:uid="{00000000-0005-0000-0000-0000231C0000}"/>
    <cellStyle name="Comma 2 6 3 3" xfId="1263" xr:uid="{00000000-0005-0000-0000-0000241C0000}"/>
    <cellStyle name="Comma 2 6 3 3 2" xfId="8850" xr:uid="{00000000-0005-0000-0000-0000251C0000}"/>
    <cellStyle name="Comma 2 6 3 3 2 2" xfId="8851" xr:uid="{00000000-0005-0000-0000-0000261C0000}"/>
    <cellStyle name="Comma 2 6 3 3 3" xfId="8852" xr:uid="{00000000-0005-0000-0000-0000271C0000}"/>
    <cellStyle name="Comma 2 6 3 3 3 2" xfId="8853" xr:uid="{00000000-0005-0000-0000-0000281C0000}"/>
    <cellStyle name="Comma 2 6 3 3 4" xfId="8854" xr:uid="{00000000-0005-0000-0000-0000291C0000}"/>
    <cellStyle name="Comma 2 6 3 4" xfId="1264" xr:uid="{00000000-0005-0000-0000-00002A1C0000}"/>
    <cellStyle name="Comma 2 6 3 4 2" xfId="8855" xr:uid="{00000000-0005-0000-0000-00002B1C0000}"/>
    <cellStyle name="Comma 2 6 3 4 2 2" xfId="8856" xr:uid="{00000000-0005-0000-0000-00002C1C0000}"/>
    <cellStyle name="Comma 2 6 3 4 3" xfId="8857" xr:uid="{00000000-0005-0000-0000-00002D1C0000}"/>
    <cellStyle name="Comma 2 6 3 4 3 2" xfId="8858" xr:uid="{00000000-0005-0000-0000-00002E1C0000}"/>
    <cellStyle name="Comma 2 6 3 4 4" xfId="8859" xr:uid="{00000000-0005-0000-0000-00002F1C0000}"/>
    <cellStyle name="Comma 2 6 3 5" xfId="8860" xr:uid="{00000000-0005-0000-0000-0000301C0000}"/>
    <cellStyle name="Comma 2 6 3 5 2" xfId="8861" xr:uid="{00000000-0005-0000-0000-0000311C0000}"/>
    <cellStyle name="Comma 2 6 3 5 2 2" xfId="8862" xr:uid="{00000000-0005-0000-0000-0000321C0000}"/>
    <cellStyle name="Comma 2 6 3 5 3" xfId="8863" xr:uid="{00000000-0005-0000-0000-0000331C0000}"/>
    <cellStyle name="Comma 2 6 3 5 3 2" xfId="8864" xr:uid="{00000000-0005-0000-0000-0000341C0000}"/>
    <cellStyle name="Comma 2 6 3 5 4" xfId="8865" xr:uid="{00000000-0005-0000-0000-0000351C0000}"/>
    <cellStyle name="Comma 2 6 3 6" xfId="8866" xr:uid="{00000000-0005-0000-0000-0000361C0000}"/>
    <cellStyle name="Comma 2 6 3 6 2" xfId="8867" xr:uid="{00000000-0005-0000-0000-0000371C0000}"/>
    <cellStyle name="Comma 2 6 3 6 2 2" xfId="8868" xr:uid="{00000000-0005-0000-0000-0000381C0000}"/>
    <cellStyle name="Comma 2 6 3 6 3" xfId="8869" xr:uid="{00000000-0005-0000-0000-0000391C0000}"/>
    <cellStyle name="Comma 2 6 3 6 3 2" xfId="8870" xr:uid="{00000000-0005-0000-0000-00003A1C0000}"/>
    <cellStyle name="Comma 2 6 3 6 4" xfId="8871" xr:uid="{00000000-0005-0000-0000-00003B1C0000}"/>
    <cellStyle name="Comma 2 6 3 7" xfId="8872" xr:uid="{00000000-0005-0000-0000-00003C1C0000}"/>
    <cellStyle name="Comma 2 6 4" xfId="1265" xr:uid="{00000000-0005-0000-0000-00003D1C0000}"/>
    <cellStyle name="Comma 2 6 4 2" xfId="1266" xr:uid="{00000000-0005-0000-0000-00003E1C0000}"/>
    <cellStyle name="Comma 2 6 4 2 2" xfId="1267" xr:uid="{00000000-0005-0000-0000-00003F1C0000}"/>
    <cellStyle name="Comma 2 6 4 3" xfId="1268" xr:uid="{00000000-0005-0000-0000-0000401C0000}"/>
    <cellStyle name="Comma 2 6 4 4" xfId="1269" xr:uid="{00000000-0005-0000-0000-0000411C0000}"/>
    <cellStyle name="Comma 2 6 5" xfId="1270" xr:uid="{00000000-0005-0000-0000-0000421C0000}"/>
    <cellStyle name="Comma 2 6 5 2" xfId="1271" xr:uid="{00000000-0005-0000-0000-0000431C0000}"/>
    <cellStyle name="Comma 2 6 5 2 2" xfId="1272" xr:uid="{00000000-0005-0000-0000-0000441C0000}"/>
    <cellStyle name="Comma 2 6 5 3" xfId="1273" xr:uid="{00000000-0005-0000-0000-0000451C0000}"/>
    <cellStyle name="Comma 2 6 5 3 2" xfId="8873" xr:uid="{00000000-0005-0000-0000-0000461C0000}"/>
    <cellStyle name="Comma 2 6 5 4" xfId="1274" xr:uid="{00000000-0005-0000-0000-0000471C0000}"/>
    <cellStyle name="Comma 2 6 6" xfId="1275" xr:uid="{00000000-0005-0000-0000-0000481C0000}"/>
    <cellStyle name="Comma 2 6 6 2" xfId="1276" xr:uid="{00000000-0005-0000-0000-0000491C0000}"/>
    <cellStyle name="Comma 2 6 6 2 2" xfId="1277" xr:uid="{00000000-0005-0000-0000-00004A1C0000}"/>
    <cellStyle name="Comma 2 6 6 3" xfId="1278" xr:uid="{00000000-0005-0000-0000-00004B1C0000}"/>
    <cellStyle name="Comma 2 6 6 3 2" xfId="8874" xr:uid="{00000000-0005-0000-0000-00004C1C0000}"/>
    <cellStyle name="Comma 2 6 6 4" xfId="1279" xr:uid="{00000000-0005-0000-0000-00004D1C0000}"/>
    <cellStyle name="Comma 2 6 7" xfId="1280" xr:uid="{00000000-0005-0000-0000-00004E1C0000}"/>
    <cellStyle name="Comma 2 6 7 2" xfId="1281" xr:uid="{00000000-0005-0000-0000-00004F1C0000}"/>
    <cellStyle name="Comma 2 6 7 3" xfId="1282" xr:uid="{00000000-0005-0000-0000-0000501C0000}"/>
    <cellStyle name="Comma 2 6 8" xfId="1283" xr:uid="{00000000-0005-0000-0000-0000511C0000}"/>
    <cellStyle name="Comma 2 6 8 2" xfId="1284" xr:uid="{00000000-0005-0000-0000-0000521C0000}"/>
    <cellStyle name="Comma 2 6 8 2 2" xfId="8875" xr:uid="{00000000-0005-0000-0000-0000531C0000}"/>
    <cellStyle name="Comma 2 6 8 3" xfId="8876" xr:uid="{00000000-0005-0000-0000-0000541C0000}"/>
    <cellStyle name="Comma 2 6 8 3 2" xfId="8877" xr:uid="{00000000-0005-0000-0000-0000551C0000}"/>
    <cellStyle name="Comma 2 6 8 4" xfId="8878" xr:uid="{00000000-0005-0000-0000-0000561C0000}"/>
    <cellStyle name="Comma 2 6 9" xfId="1285" xr:uid="{00000000-0005-0000-0000-0000571C0000}"/>
    <cellStyle name="Comma 2 6 9 2" xfId="8879" xr:uid="{00000000-0005-0000-0000-0000581C0000}"/>
    <cellStyle name="Comma 2 6 9 2 2" xfId="8880" xr:uid="{00000000-0005-0000-0000-0000591C0000}"/>
    <cellStyle name="Comma 2 6 9 3" xfId="8881" xr:uid="{00000000-0005-0000-0000-00005A1C0000}"/>
    <cellStyle name="Comma 2 6 9 3 2" xfId="8882" xr:uid="{00000000-0005-0000-0000-00005B1C0000}"/>
    <cellStyle name="Comma 2 6 9 4" xfId="8883" xr:uid="{00000000-0005-0000-0000-00005C1C0000}"/>
    <cellStyle name="Comma 2 7" xfId="1286" xr:uid="{00000000-0005-0000-0000-00005D1C0000}"/>
    <cellStyle name="Comma 2 7 10" xfId="1287" xr:uid="{00000000-0005-0000-0000-00005E1C0000}"/>
    <cellStyle name="Comma 2 7 11" xfId="1288" xr:uid="{00000000-0005-0000-0000-00005F1C0000}"/>
    <cellStyle name="Comma 2 7 12" xfId="1289" xr:uid="{00000000-0005-0000-0000-0000601C0000}"/>
    <cellStyle name="Comma 2 7 2" xfId="1290" xr:uid="{00000000-0005-0000-0000-0000611C0000}"/>
    <cellStyle name="Comma 2 7 2 2" xfId="1291" xr:uid="{00000000-0005-0000-0000-0000621C0000}"/>
    <cellStyle name="Comma 2 7 2 2 2" xfId="1292" xr:uid="{00000000-0005-0000-0000-0000631C0000}"/>
    <cellStyle name="Comma 2 7 2 2 2 2" xfId="1293" xr:uid="{00000000-0005-0000-0000-0000641C0000}"/>
    <cellStyle name="Comma 2 7 2 2 3" xfId="1294" xr:uid="{00000000-0005-0000-0000-0000651C0000}"/>
    <cellStyle name="Comma 2 7 2 2 4" xfId="1295" xr:uid="{00000000-0005-0000-0000-0000661C0000}"/>
    <cellStyle name="Comma 2 7 2 3" xfId="1296" xr:uid="{00000000-0005-0000-0000-0000671C0000}"/>
    <cellStyle name="Comma 2 7 2 3 2" xfId="1297" xr:uid="{00000000-0005-0000-0000-0000681C0000}"/>
    <cellStyle name="Comma 2 7 2 3 2 2" xfId="1298" xr:uid="{00000000-0005-0000-0000-0000691C0000}"/>
    <cellStyle name="Comma 2 7 2 3 3" xfId="1299" xr:uid="{00000000-0005-0000-0000-00006A1C0000}"/>
    <cellStyle name="Comma 2 7 2 3 4" xfId="1300" xr:uid="{00000000-0005-0000-0000-00006B1C0000}"/>
    <cellStyle name="Comma 2 7 2 4" xfId="1301" xr:uid="{00000000-0005-0000-0000-00006C1C0000}"/>
    <cellStyle name="Comma 2 7 2 4 2" xfId="1302" xr:uid="{00000000-0005-0000-0000-00006D1C0000}"/>
    <cellStyle name="Comma 2 7 2 4 2 2" xfId="1303" xr:uid="{00000000-0005-0000-0000-00006E1C0000}"/>
    <cellStyle name="Comma 2 7 2 4 3" xfId="1304" xr:uid="{00000000-0005-0000-0000-00006F1C0000}"/>
    <cellStyle name="Comma 2 7 2 4 4" xfId="1305" xr:uid="{00000000-0005-0000-0000-0000701C0000}"/>
    <cellStyle name="Comma 2 7 2 5" xfId="1306" xr:uid="{00000000-0005-0000-0000-0000711C0000}"/>
    <cellStyle name="Comma 2 7 2 5 2" xfId="1307" xr:uid="{00000000-0005-0000-0000-0000721C0000}"/>
    <cellStyle name="Comma 2 7 2 5 2 2" xfId="1308" xr:uid="{00000000-0005-0000-0000-0000731C0000}"/>
    <cellStyle name="Comma 2 7 2 5 3" xfId="1309" xr:uid="{00000000-0005-0000-0000-0000741C0000}"/>
    <cellStyle name="Comma 2 7 2 5 4" xfId="1310" xr:uid="{00000000-0005-0000-0000-0000751C0000}"/>
    <cellStyle name="Comma 2 7 2 6" xfId="1311" xr:uid="{00000000-0005-0000-0000-0000761C0000}"/>
    <cellStyle name="Comma 2 7 2 6 2" xfId="1312" xr:uid="{00000000-0005-0000-0000-0000771C0000}"/>
    <cellStyle name="Comma 2 7 2 6 3" xfId="1313" xr:uid="{00000000-0005-0000-0000-0000781C0000}"/>
    <cellStyle name="Comma 2 7 2 7" xfId="1314" xr:uid="{00000000-0005-0000-0000-0000791C0000}"/>
    <cellStyle name="Comma 2 7 2 7 2" xfId="1315" xr:uid="{00000000-0005-0000-0000-00007A1C0000}"/>
    <cellStyle name="Comma 2 7 2 8" xfId="1316" xr:uid="{00000000-0005-0000-0000-00007B1C0000}"/>
    <cellStyle name="Comma 2 7 2 9" xfId="1317" xr:uid="{00000000-0005-0000-0000-00007C1C0000}"/>
    <cellStyle name="Comma 2 7 3" xfId="1318" xr:uid="{00000000-0005-0000-0000-00007D1C0000}"/>
    <cellStyle name="Comma 2 7 3 2" xfId="1319" xr:uid="{00000000-0005-0000-0000-00007E1C0000}"/>
    <cellStyle name="Comma 2 7 3 2 2" xfId="1320" xr:uid="{00000000-0005-0000-0000-00007F1C0000}"/>
    <cellStyle name="Comma 2 7 3 3" xfId="1321" xr:uid="{00000000-0005-0000-0000-0000801C0000}"/>
    <cellStyle name="Comma 2 7 3 4" xfId="1322" xr:uid="{00000000-0005-0000-0000-0000811C0000}"/>
    <cellStyle name="Comma 2 7 4" xfId="1323" xr:uid="{00000000-0005-0000-0000-0000821C0000}"/>
    <cellStyle name="Comma 2 7 4 2" xfId="1324" xr:uid="{00000000-0005-0000-0000-0000831C0000}"/>
    <cellStyle name="Comma 2 7 4 2 2" xfId="1325" xr:uid="{00000000-0005-0000-0000-0000841C0000}"/>
    <cellStyle name="Comma 2 7 4 3" xfId="1326" xr:uid="{00000000-0005-0000-0000-0000851C0000}"/>
    <cellStyle name="Comma 2 7 4 4" xfId="1327" xr:uid="{00000000-0005-0000-0000-0000861C0000}"/>
    <cellStyle name="Comma 2 7 5" xfId="1328" xr:uid="{00000000-0005-0000-0000-0000871C0000}"/>
    <cellStyle name="Comma 2 7 5 2" xfId="1329" xr:uid="{00000000-0005-0000-0000-0000881C0000}"/>
    <cellStyle name="Comma 2 7 5 2 2" xfId="1330" xr:uid="{00000000-0005-0000-0000-0000891C0000}"/>
    <cellStyle name="Comma 2 7 5 3" xfId="1331" xr:uid="{00000000-0005-0000-0000-00008A1C0000}"/>
    <cellStyle name="Comma 2 7 5 4" xfId="1332" xr:uid="{00000000-0005-0000-0000-00008B1C0000}"/>
    <cellStyle name="Comma 2 7 6" xfId="1333" xr:uid="{00000000-0005-0000-0000-00008C1C0000}"/>
    <cellStyle name="Comma 2 7 6 2" xfId="1334" xr:uid="{00000000-0005-0000-0000-00008D1C0000}"/>
    <cellStyle name="Comma 2 7 6 2 2" xfId="1335" xr:uid="{00000000-0005-0000-0000-00008E1C0000}"/>
    <cellStyle name="Comma 2 7 6 3" xfId="1336" xr:uid="{00000000-0005-0000-0000-00008F1C0000}"/>
    <cellStyle name="Comma 2 7 6 4" xfId="1337" xr:uid="{00000000-0005-0000-0000-0000901C0000}"/>
    <cellStyle name="Comma 2 7 7" xfId="1338" xr:uid="{00000000-0005-0000-0000-0000911C0000}"/>
    <cellStyle name="Comma 2 7 7 2" xfId="1339" xr:uid="{00000000-0005-0000-0000-0000921C0000}"/>
    <cellStyle name="Comma 2 7 7 3" xfId="1340" xr:uid="{00000000-0005-0000-0000-0000931C0000}"/>
    <cellStyle name="Comma 2 7 8" xfId="1341" xr:uid="{00000000-0005-0000-0000-0000941C0000}"/>
    <cellStyle name="Comma 2 7 8 2" xfId="1342" xr:uid="{00000000-0005-0000-0000-0000951C0000}"/>
    <cellStyle name="Comma 2 7 9" xfId="1343" xr:uid="{00000000-0005-0000-0000-0000961C0000}"/>
    <cellStyle name="Comma 2 8" xfId="1344" xr:uid="{00000000-0005-0000-0000-0000971C0000}"/>
    <cellStyle name="Comma 2 8 10" xfId="1345" xr:uid="{00000000-0005-0000-0000-0000981C0000}"/>
    <cellStyle name="Comma 2 8 2" xfId="1346" xr:uid="{00000000-0005-0000-0000-0000991C0000}"/>
    <cellStyle name="Comma 2 8 2 2" xfId="1347" xr:uid="{00000000-0005-0000-0000-00009A1C0000}"/>
    <cellStyle name="Comma 2 8 2 2 2" xfId="1348" xr:uid="{00000000-0005-0000-0000-00009B1C0000}"/>
    <cellStyle name="Comma 2 8 2 2 2 2" xfId="1349" xr:uid="{00000000-0005-0000-0000-00009C1C0000}"/>
    <cellStyle name="Comma 2 8 2 2 3" xfId="1350" xr:uid="{00000000-0005-0000-0000-00009D1C0000}"/>
    <cellStyle name="Comma 2 8 2 2 4" xfId="1351" xr:uid="{00000000-0005-0000-0000-00009E1C0000}"/>
    <cellStyle name="Comma 2 8 2 3" xfId="1352" xr:uid="{00000000-0005-0000-0000-00009F1C0000}"/>
    <cellStyle name="Comma 2 8 2 3 2" xfId="1353" xr:uid="{00000000-0005-0000-0000-0000A01C0000}"/>
    <cellStyle name="Comma 2 8 2 3 2 2" xfId="1354" xr:uid="{00000000-0005-0000-0000-0000A11C0000}"/>
    <cellStyle name="Comma 2 8 2 3 3" xfId="1355" xr:uid="{00000000-0005-0000-0000-0000A21C0000}"/>
    <cellStyle name="Comma 2 8 2 3 4" xfId="1356" xr:uid="{00000000-0005-0000-0000-0000A31C0000}"/>
    <cellStyle name="Comma 2 8 2 4" xfId="1357" xr:uid="{00000000-0005-0000-0000-0000A41C0000}"/>
    <cellStyle name="Comma 2 8 2 4 2" xfId="1358" xr:uid="{00000000-0005-0000-0000-0000A51C0000}"/>
    <cellStyle name="Comma 2 8 2 4 2 2" xfId="1359" xr:uid="{00000000-0005-0000-0000-0000A61C0000}"/>
    <cellStyle name="Comma 2 8 2 4 3" xfId="1360" xr:uid="{00000000-0005-0000-0000-0000A71C0000}"/>
    <cellStyle name="Comma 2 8 2 4 4" xfId="1361" xr:uid="{00000000-0005-0000-0000-0000A81C0000}"/>
    <cellStyle name="Comma 2 8 2 5" xfId="1362" xr:uid="{00000000-0005-0000-0000-0000A91C0000}"/>
    <cellStyle name="Comma 2 8 2 5 2" xfId="1363" xr:uid="{00000000-0005-0000-0000-0000AA1C0000}"/>
    <cellStyle name="Comma 2 8 2 5 2 2" xfId="1364" xr:uid="{00000000-0005-0000-0000-0000AB1C0000}"/>
    <cellStyle name="Comma 2 8 2 5 3" xfId="1365" xr:uid="{00000000-0005-0000-0000-0000AC1C0000}"/>
    <cellStyle name="Comma 2 8 2 5 4" xfId="1366" xr:uid="{00000000-0005-0000-0000-0000AD1C0000}"/>
    <cellStyle name="Comma 2 8 2 6" xfId="1367" xr:uid="{00000000-0005-0000-0000-0000AE1C0000}"/>
    <cellStyle name="Comma 2 8 2 6 2" xfId="1368" xr:uid="{00000000-0005-0000-0000-0000AF1C0000}"/>
    <cellStyle name="Comma 2 8 2 6 3" xfId="1369" xr:uid="{00000000-0005-0000-0000-0000B01C0000}"/>
    <cellStyle name="Comma 2 8 2 7" xfId="1370" xr:uid="{00000000-0005-0000-0000-0000B11C0000}"/>
    <cellStyle name="Comma 2 8 2 7 2" xfId="1371" xr:uid="{00000000-0005-0000-0000-0000B21C0000}"/>
    <cellStyle name="Comma 2 8 2 8" xfId="1372" xr:uid="{00000000-0005-0000-0000-0000B31C0000}"/>
    <cellStyle name="Comma 2 8 2 9" xfId="1373" xr:uid="{00000000-0005-0000-0000-0000B41C0000}"/>
    <cellStyle name="Comma 2 8 3" xfId="1374" xr:uid="{00000000-0005-0000-0000-0000B51C0000}"/>
    <cellStyle name="Comma 2 8 3 2" xfId="1375" xr:uid="{00000000-0005-0000-0000-0000B61C0000}"/>
    <cellStyle name="Comma 2 8 3 2 2" xfId="1376" xr:uid="{00000000-0005-0000-0000-0000B71C0000}"/>
    <cellStyle name="Comma 2 8 3 3" xfId="1377" xr:uid="{00000000-0005-0000-0000-0000B81C0000}"/>
    <cellStyle name="Comma 2 8 3 4" xfId="1378" xr:uid="{00000000-0005-0000-0000-0000B91C0000}"/>
    <cellStyle name="Comma 2 8 4" xfId="1379" xr:uid="{00000000-0005-0000-0000-0000BA1C0000}"/>
    <cellStyle name="Comma 2 8 4 2" xfId="1380" xr:uid="{00000000-0005-0000-0000-0000BB1C0000}"/>
    <cellStyle name="Comma 2 8 4 2 2" xfId="1381" xr:uid="{00000000-0005-0000-0000-0000BC1C0000}"/>
    <cellStyle name="Comma 2 8 4 3" xfId="1382" xr:uid="{00000000-0005-0000-0000-0000BD1C0000}"/>
    <cellStyle name="Comma 2 8 4 4" xfId="1383" xr:uid="{00000000-0005-0000-0000-0000BE1C0000}"/>
    <cellStyle name="Comma 2 8 5" xfId="1384" xr:uid="{00000000-0005-0000-0000-0000BF1C0000}"/>
    <cellStyle name="Comma 2 8 5 2" xfId="1385" xr:uid="{00000000-0005-0000-0000-0000C01C0000}"/>
    <cellStyle name="Comma 2 8 5 2 2" xfId="1386" xr:uid="{00000000-0005-0000-0000-0000C11C0000}"/>
    <cellStyle name="Comma 2 8 5 3" xfId="1387" xr:uid="{00000000-0005-0000-0000-0000C21C0000}"/>
    <cellStyle name="Comma 2 8 5 4" xfId="1388" xr:uid="{00000000-0005-0000-0000-0000C31C0000}"/>
    <cellStyle name="Comma 2 8 6" xfId="1389" xr:uid="{00000000-0005-0000-0000-0000C41C0000}"/>
    <cellStyle name="Comma 2 8 6 2" xfId="1390" xr:uid="{00000000-0005-0000-0000-0000C51C0000}"/>
    <cellStyle name="Comma 2 8 6 2 2" xfId="1391" xr:uid="{00000000-0005-0000-0000-0000C61C0000}"/>
    <cellStyle name="Comma 2 8 6 3" xfId="1392" xr:uid="{00000000-0005-0000-0000-0000C71C0000}"/>
    <cellStyle name="Comma 2 8 6 4" xfId="1393" xr:uid="{00000000-0005-0000-0000-0000C81C0000}"/>
    <cellStyle name="Comma 2 8 7" xfId="1394" xr:uid="{00000000-0005-0000-0000-0000C91C0000}"/>
    <cellStyle name="Comma 2 8 7 2" xfId="1395" xr:uid="{00000000-0005-0000-0000-0000CA1C0000}"/>
    <cellStyle name="Comma 2 8 7 3" xfId="1396" xr:uid="{00000000-0005-0000-0000-0000CB1C0000}"/>
    <cellStyle name="Comma 2 8 8" xfId="1397" xr:uid="{00000000-0005-0000-0000-0000CC1C0000}"/>
    <cellStyle name="Comma 2 8 8 2" xfId="1398" xr:uid="{00000000-0005-0000-0000-0000CD1C0000}"/>
    <cellStyle name="Comma 2 8 9" xfId="1399" xr:uid="{00000000-0005-0000-0000-0000CE1C0000}"/>
    <cellStyle name="Comma 2 9" xfId="1400" xr:uid="{00000000-0005-0000-0000-0000CF1C0000}"/>
    <cellStyle name="Comma 2 9 2" xfId="1401" xr:uid="{00000000-0005-0000-0000-0000D01C0000}"/>
    <cellStyle name="Comma 2 9 2 2" xfId="1402" xr:uid="{00000000-0005-0000-0000-0000D11C0000}"/>
    <cellStyle name="Comma 2 9 2 2 2" xfId="1403" xr:uid="{00000000-0005-0000-0000-0000D21C0000}"/>
    <cellStyle name="Comma 2 9 2 3" xfId="1404" xr:uid="{00000000-0005-0000-0000-0000D31C0000}"/>
    <cellStyle name="Comma 2 9 2 4" xfId="1405" xr:uid="{00000000-0005-0000-0000-0000D41C0000}"/>
    <cellStyle name="Comma 2 9 3" xfId="1406" xr:uid="{00000000-0005-0000-0000-0000D51C0000}"/>
    <cellStyle name="Comma 2 9 3 2" xfId="1407" xr:uid="{00000000-0005-0000-0000-0000D61C0000}"/>
    <cellStyle name="Comma 2 9 3 2 2" xfId="1408" xr:uid="{00000000-0005-0000-0000-0000D71C0000}"/>
    <cellStyle name="Comma 2 9 3 3" xfId="1409" xr:uid="{00000000-0005-0000-0000-0000D81C0000}"/>
    <cellStyle name="Comma 2 9 3 4" xfId="1410" xr:uid="{00000000-0005-0000-0000-0000D91C0000}"/>
    <cellStyle name="Comma 2 9 4" xfId="1411" xr:uid="{00000000-0005-0000-0000-0000DA1C0000}"/>
    <cellStyle name="Comma 2 9 4 2" xfId="1412" xr:uid="{00000000-0005-0000-0000-0000DB1C0000}"/>
    <cellStyle name="Comma 2 9 4 2 2" xfId="1413" xr:uid="{00000000-0005-0000-0000-0000DC1C0000}"/>
    <cellStyle name="Comma 2 9 4 3" xfId="1414" xr:uid="{00000000-0005-0000-0000-0000DD1C0000}"/>
    <cellStyle name="Comma 2 9 4 4" xfId="1415" xr:uid="{00000000-0005-0000-0000-0000DE1C0000}"/>
    <cellStyle name="Comma 2 9 5" xfId="1416" xr:uid="{00000000-0005-0000-0000-0000DF1C0000}"/>
    <cellStyle name="Comma 2 9 5 2" xfId="1417" xr:uid="{00000000-0005-0000-0000-0000E01C0000}"/>
    <cellStyle name="Comma 2 9 5 2 2" xfId="1418" xr:uid="{00000000-0005-0000-0000-0000E11C0000}"/>
    <cellStyle name="Comma 2 9 5 3" xfId="1419" xr:uid="{00000000-0005-0000-0000-0000E21C0000}"/>
    <cellStyle name="Comma 2 9 5 4" xfId="1420" xr:uid="{00000000-0005-0000-0000-0000E31C0000}"/>
    <cellStyle name="Comma 2 9 6" xfId="1421" xr:uid="{00000000-0005-0000-0000-0000E41C0000}"/>
    <cellStyle name="Comma 2 9 6 2" xfId="1422" xr:uid="{00000000-0005-0000-0000-0000E51C0000}"/>
    <cellStyle name="Comma 2 9 6 3" xfId="1423" xr:uid="{00000000-0005-0000-0000-0000E61C0000}"/>
    <cellStyle name="Comma 2 9 7" xfId="1424" xr:uid="{00000000-0005-0000-0000-0000E71C0000}"/>
    <cellStyle name="Comma 2 9 7 2" xfId="1425" xr:uid="{00000000-0005-0000-0000-0000E81C0000}"/>
    <cellStyle name="Comma 2 9 8" xfId="1426" xr:uid="{00000000-0005-0000-0000-0000E91C0000}"/>
    <cellStyle name="Comma 2 9 9" xfId="1427" xr:uid="{00000000-0005-0000-0000-0000EA1C0000}"/>
    <cellStyle name="Comma 3" xfId="35" xr:uid="{00000000-0005-0000-0000-0000EB1C0000}"/>
    <cellStyle name="Comma 3 10" xfId="1428" xr:uid="{00000000-0005-0000-0000-0000EC1C0000}"/>
    <cellStyle name="Comma 3 10 2" xfId="1429" xr:uid="{00000000-0005-0000-0000-0000ED1C0000}"/>
    <cellStyle name="Comma 3 10 3" xfId="1430" xr:uid="{00000000-0005-0000-0000-0000EE1C0000}"/>
    <cellStyle name="Comma 3 11" xfId="1431" xr:uid="{00000000-0005-0000-0000-0000EF1C0000}"/>
    <cellStyle name="Comma 3 11 2" xfId="1432" xr:uid="{00000000-0005-0000-0000-0000F01C0000}"/>
    <cellStyle name="Comma 3 12" xfId="1433" xr:uid="{00000000-0005-0000-0000-0000F11C0000}"/>
    <cellStyle name="Comma 3 13" xfId="1434" xr:uid="{00000000-0005-0000-0000-0000F21C0000}"/>
    <cellStyle name="Comma 3 14" xfId="1435" xr:uid="{00000000-0005-0000-0000-0000F31C0000}"/>
    <cellStyle name="Comma 3 15" xfId="1436" xr:uid="{00000000-0005-0000-0000-0000F41C0000}"/>
    <cellStyle name="Comma 3 16" xfId="1437" xr:uid="{00000000-0005-0000-0000-0000F51C0000}"/>
    <cellStyle name="Comma 3 17" xfId="1438" xr:uid="{00000000-0005-0000-0000-0000F61C0000}"/>
    <cellStyle name="Comma 3 2" xfId="36" xr:uid="{00000000-0005-0000-0000-0000F71C0000}"/>
    <cellStyle name="Comma 3 2 10" xfId="1439" xr:uid="{00000000-0005-0000-0000-0000F81C0000}"/>
    <cellStyle name="Comma 3 2 11" xfId="1440" xr:uid="{00000000-0005-0000-0000-0000F91C0000}"/>
    <cellStyle name="Comma 3 2 12" xfId="1441" xr:uid="{00000000-0005-0000-0000-0000FA1C0000}"/>
    <cellStyle name="Comma 3 2 13" xfId="1442" xr:uid="{00000000-0005-0000-0000-0000FB1C0000}"/>
    <cellStyle name="Comma 3 2 2" xfId="105" xr:uid="{00000000-0005-0000-0000-0000FC1C0000}"/>
    <cellStyle name="Comma 3 2 2 10" xfId="1443" xr:uid="{00000000-0005-0000-0000-0000FD1C0000}"/>
    <cellStyle name="Comma 3 2 2 11" xfId="1444" xr:uid="{00000000-0005-0000-0000-0000FE1C0000}"/>
    <cellStyle name="Comma 3 2 2 12" xfId="1445" xr:uid="{00000000-0005-0000-0000-0000FF1C0000}"/>
    <cellStyle name="Comma 3 2 2 2" xfId="1446" xr:uid="{00000000-0005-0000-0000-0000001D0000}"/>
    <cellStyle name="Comma 3 2 2 2 2" xfId="1447" xr:uid="{00000000-0005-0000-0000-0000011D0000}"/>
    <cellStyle name="Comma 3 2 2 2 2 2" xfId="1448" xr:uid="{00000000-0005-0000-0000-0000021D0000}"/>
    <cellStyle name="Comma 3 2 2 2 3" xfId="1449" xr:uid="{00000000-0005-0000-0000-0000031D0000}"/>
    <cellStyle name="Comma 3 2 2 2 4" xfId="1450" xr:uid="{00000000-0005-0000-0000-0000041D0000}"/>
    <cellStyle name="Comma 3 2 2 2 5" xfId="1451" xr:uid="{00000000-0005-0000-0000-0000051D0000}"/>
    <cellStyle name="Comma 3 2 2 2 6" xfId="1452" xr:uid="{00000000-0005-0000-0000-0000061D0000}"/>
    <cellStyle name="Comma 3 2 2 3" xfId="1453" xr:uid="{00000000-0005-0000-0000-0000071D0000}"/>
    <cellStyle name="Comma 3 2 2 3 2" xfId="1454" xr:uid="{00000000-0005-0000-0000-0000081D0000}"/>
    <cellStyle name="Comma 3 2 2 3 2 2" xfId="1455" xr:uid="{00000000-0005-0000-0000-0000091D0000}"/>
    <cellStyle name="Comma 3 2 2 3 3" xfId="1456" xr:uid="{00000000-0005-0000-0000-00000A1D0000}"/>
    <cellStyle name="Comma 3 2 2 3 3 2" xfId="8884" xr:uid="{00000000-0005-0000-0000-00000B1D0000}"/>
    <cellStyle name="Comma 3 2 2 3 4" xfId="1457" xr:uid="{00000000-0005-0000-0000-00000C1D0000}"/>
    <cellStyle name="Comma 3 2 2 4" xfId="1458" xr:uid="{00000000-0005-0000-0000-00000D1D0000}"/>
    <cellStyle name="Comma 3 2 2 4 2" xfId="1459" xr:uid="{00000000-0005-0000-0000-00000E1D0000}"/>
    <cellStyle name="Comma 3 2 2 4 2 2" xfId="1460" xr:uid="{00000000-0005-0000-0000-00000F1D0000}"/>
    <cellStyle name="Comma 3 2 2 4 3" xfId="1461" xr:uid="{00000000-0005-0000-0000-0000101D0000}"/>
    <cellStyle name="Comma 3 2 2 4 4" xfId="1462" xr:uid="{00000000-0005-0000-0000-0000111D0000}"/>
    <cellStyle name="Comma 3 2 2 5" xfId="1463" xr:uid="{00000000-0005-0000-0000-0000121D0000}"/>
    <cellStyle name="Comma 3 2 2 5 2" xfId="1464" xr:uid="{00000000-0005-0000-0000-0000131D0000}"/>
    <cellStyle name="Comma 3 2 2 5 2 2" xfId="1465" xr:uid="{00000000-0005-0000-0000-0000141D0000}"/>
    <cellStyle name="Comma 3 2 2 5 3" xfId="1466" xr:uid="{00000000-0005-0000-0000-0000151D0000}"/>
    <cellStyle name="Comma 3 2 2 5 4" xfId="1467" xr:uid="{00000000-0005-0000-0000-0000161D0000}"/>
    <cellStyle name="Comma 3 2 2 6" xfId="1468" xr:uid="{00000000-0005-0000-0000-0000171D0000}"/>
    <cellStyle name="Comma 3 2 2 6 2" xfId="1469" xr:uid="{00000000-0005-0000-0000-0000181D0000}"/>
    <cellStyle name="Comma 3 2 2 6 3" xfId="1470" xr:uid="{00000000-0005-0000-0000-0000191D0000}"/>
    <cellStyle name="Comma 3 2 2 7" xfId="1471" xr:uid="{00000000-0005-0000-0000-00001A1D0000}"/>
    <cellStyle name="Comma 3 2 2 7 2" xfId="1472" xr:uid="{00000000-0005-0000-0000-00001B1D0000}"/>
    <cellStyle name="Comma 3 2 2 8" xfId="1473" xr:uid="{00000000-0005-0000-0000-00001C1D0000}"/>
    <cellStyle name="Comma 3 2 2 9" xfId="1474" xr:uid="{00000000-0005-0000-0000-00001D1D0000}"/>
    <cellStyle name="Comma 3 2 3" xfId="1475" xr:uid="{00000000-0005-0000-0000-00001E1D0000}"/>
    <cellStyle name="Comma 3 2 3 2" xfId="1476" xr:uid="{00000000-0005-0000-0000-00001F1D0000}"/>
    <cellStyle name="Comma 3 2 3 2 2" xfId="1477" xr:uid="{00000000-0005-0000-0000-0000201D0000}"/>
    <cellStyle name="Comma 3 2 3 3" xfId="1478" xr:uid="{00000000-0005-0000-0000-0000211D0000}"/>
    <cellStyle name="Comma 3 2 3 4" xfId="1479" xr:uid="{00000000-0005-0000-0000-0000221D0000}"/>
    <cellStyle name="Comma 3 2 3 5" xfId="1480" xr:uid="{00000000-0005-0000-0000-0000231D0000}"/>
    <cellStyle name="Comma 3 2 3 6" xfId="1481" xr:uid="{00000000-0005-0000-0000-0000241D0000}"/>
    <cellStyle name="Comma 3 2 4" xfId="1482" xr:uid="{00000000-0005-0000-0000-0000251D0000}"/>
    <cellStyle name="Comma 3 2 4 2" xfId="1483" xr:uid="{00000000-0005-0000-0000-0000261D0000}"/>
    <cellStyle name="Comma 3 2 4 2 2" xfId="1484" xr:uid="{00000000-0005-0000-0000-0000271D0000}"/>
    <cellStyle name="Comma 3 2 4 3" xfId="1485" xr:uid="{00000000-0005-0000-0000-0000281D0000}"/>
    <cellStyle name="Comma 3 2 4 4" xfId="1486" xr:uid="{00000000-0005-0000-0000-0000291D0000}"/>
    <cellStyle name="Comma 3 2 5" xfId="1487" xr:uid="{00000000-0005-0000-0000-00002A1D0000}"/>
    <cellStyle name="Comma 3 2 5 2" xfId="1488" xr:uid="{00000000-0005-0000-0000-00002B1D0000}"/>
    <cellStyle name="Comma 3 2 5 2 2" xfId="1489" xr:uid="{00000000-0005-0000-0000-00002C1D0000}"/>
    <cellStyle name="Comma 3 2 5 3" xfId="1490" xr:uid="{00000000-0005-0000-0000-00002D1D0000}"/>
    <cellStyle name="Comma 3 2 5 4" xfId="1491" xr:uid="{00000000-0005-0000-0000-00002E1D0000}"/>
    <cellStyle name="Comma 3 2 6" xfId="1492" xr:uid="{00000000-0005-0000-0000-00002F1D0000}"/>
    <cellStyle name="Comma 3 2 6 2" xfId="1493" xr:uid="{00000000-0005-0000-0000-0000301D0000}"/>
    <cellStyle name="Comma 3 2 6 2 2" xfId="1494" xr:uid="{00000000-0005-0000-0000-0000311D0000}"/>
    <cellStyle name="Comma 3 2 6 3" xfId="1495" xr:uid="{00000000-0005-0000-0000-0000321D0000}"/>
    <cellStyle name="Comma 3 2 6 4" xfId="1496" xr:uid="{00000000-0005-0000-0000-0000331D0000}"/>
    <cellStyle name="Comma 3 2 7" xfId="1497" xr:uid="{00000000-0005-0000-0000-0000341D0000}"/>
    <cellStyle name="Comma 3 2 7 2" xfId="1498" xr:uid="{00000000-0005-0000-0000-0000351D0000}"/>
    <cellStyle name="Comma 3 2 7 3" xfId="1499" xr:uid="{00000000-0005-0000-0000-0000361D0000}"/>
    <cellStyle name="Comma 3 2 8" xfId="1500" xr:uid="{00000000-0005-0000-0000-0000371D0000}"/>
    <cellStyle name="Comma 3 2 8 2" xfId="1501" xr:uid="{00000000-0005-0000-0000-0000381D0000}"/>
    <cellStyle name="Comma 3 2 9" xfId="1502" xr:uid="{00000000-0005-0000-0000-0000391D0000}"/>
    <cellStyle name="Comma 3 3" xfId="106" xr:uid="{00000000-0005-0000-0000-00003A1D0000}"/>
    <cellStyle name="Comma 3 3 10" xfId="1503" xr:uid="{00000000-0005-0000-0000-00003B1D0000}"/>
    <cellStyle name="Comma 3 3 11" xfId="1504" xr:uid="{00000000-0005-0000-0000-00003C1D0000}"/>
    <cellStyle name="Comma 3 3 12" xfId="1505" xr:uid="{00000000-0005-0000-0000-00003D1D0000}"/>
    <cellStyle name="Comma 3 3 13" xfId="1506" xr:uid="{00000000-0005-0000-0000-00003E1D0000}"/>
    <cellStyle name="Comma 3 3 2" xfId="1507" xr:uid="{00000000-0005-0000-0000-00003F1D0000}"/>
    <cellStyle name="Comma 3 3 2 10" xfId="1508" xr:uid="{00000000-0005-0000-0000-0000401D0000}"/>
    <cellStyle name="Comma 3 3 2 11" xfId="1509" xr:uid="{00000000-0005-0000-0000-0000411D0000}"/>
    <cellStyle name="Comma 3 3 2 2" xfId="1510" xr:uid="{00000000-0005-0000-0000-0000421D0000}"/>
    <cellStyle name="Comma 3 3 2 2 2" xfId="1511" xr:uid="{00000000-0005-0000-0000-0000431D0000}"/>
    <cellStyle name="Comma 3 3 2 2 2 2" xfId="1512" xr:uid="{00000000-0005-0000-0000-0000441D0000}"/>
    <cellStyle name="Comma 3 3 2 2 3" xfId="1513" xr:uid="{00000000-0005-0000-0000-0000451D0000}"/>
    <cellStyle name="Comma 3 3 2 2 4" xfId="1514" xr:uid="{00000000-0005-0000-0000-0000461D0000}"/>
    <cellStyle name="Comma 3 3 2 3" xfId="1515" xr:uid="{00000000-0005-0000-0000-0000471D0000}"/>
    <cellStyle name="Comma 3 3 2 3 2" xfId="1516" xr:uid="{00000000-0005-0000-0000-0000481D0000}"/>
    <cellStyle name="Comma 3 3 2 3 2 2" xfId="1517" xr:uid="{00000000-0005-0000-0000-0000491D0000}"/>
    <cellStyle name="Comma 3 3 2 3 3" xfId="1518" xr:uid="{00000000-0005-0000-0000-00004A1D0000}"/>
    <cellStyle name="Comma 3 3 2 3 4" xfId="1519" xr:uid="{00000000-0005-0000-0000-00004B1D0000}"/>
    <cellStyle name="Comma 3 3 2 4" xfId="1520" xr:uid="{00000000-0005-0000-0000-00004C1D0000}"/>
    <cellStyle name="Comma 3 3 2 4 2" xfId="1521" xr:uid="{00000000-0005-0000-0000-00004D1D0000}"/>
    <cellStyle name="Comma 3 3 2 4 2 2" xfId="1522" xr:uid="{00000000-0005-0000-0000-00004E1D0000}"/>
    <cellStyle name="Comma 3 3 2 4 3" xfId="1523" xr:uid="{00000000-0005-0000-0000-00004F1D0000}"/>
    <cellStyle name="Comma 3 3 2 4 4" xfId="1524" xr:uid="{00000000-0005-0000-0000-0000501D0000}"/>
    <cellStyle name="Comma 3 3 2 5" xfId="1525" xr:uid="{00000000-0005-0000-0000-0000511D0000}"/>
    <cellStyle name="Comma 3 3 2 5 2" xfId="1526" xr:uid="{00000000-0005-0000-0000-0000521D0000}"/>
    <cellStyle name="Comma 3 3 2 5 2 2" xfId="1527" xr:uid="{00000000-0005-0000-0000-0000531D0000}"/>
    <cellStyle name="Comma 3 3 2 5 3" xfId="1528" xr:uid="{00000000-0005-0000-0000-0000541D0000}"/>
    <cellStyle name="Comma 3 3 2 5 4" xfId="1529" xr:uid="{00000000-0005-0000-0000-0000551D0000}"/>
    <cellStyle name="Comma 3 3 2 6" xfId="1530" xr:uid="{00000000-0005-0000-0000-0000561D0000}"/>
    <cellStyle name="Comma 3 3 2 6 2" xfId="1531" xr:uid="{00000000-0005-0000-0000-0000571D0000}"/>
    <cellStyle name="Comma 3 3 2 6 3" xfId="1532" xr:uid="{00000000-0005-0000-0000-0000581D0000}"/>
    <cellStyle name="Comma 3 3 2 7" xfId="1533" xr:uid="{00000000-0005-0000-0000-0000591D0000}"/>
    <cellStyle name="Comma 3 3 2 7 2" xfId="1534" xr:uid="{00000000-0005-0000-0000-00005A1D0000}"/>
    <cellStyle name="Comma 3 3 2 8" xfId="1535" xr:uid="{00000000-0005-0000-0000-00005B1D0000}"/>
    <cellStyle name="Comma 3 3 2 9" xfId="1536" xr:uid="{00000000-0005-0000-0000-00005C1D0000}"/>
    <cellStyle name="Comma 3 3 3" xfId="1537" xr:uid="{00000000-0005-0000-0000-00005D1D0000}"/>
    <cellStyle name="Comma 3 3 3 2" xfId="1538" xr:uid="{00000000-0005-0000-0000-00005E1D0000}"/>
    <cellStyle name="Comma 3 3 3 2 2" xfId="1539" xr:uid="{00000000-0005-0000-0000-00005F1D0000}"/>
    <cellStyle name="Comma 3 3 3 3" xfId="1540" xr:uid="{00000000-0005-0000-0000-0000601D0000}"/>
    <cellStyle name="Comma 3 3 3 3 2" xfId="8885" xr:uid="{00000000-0005-0000-0000-0000611D0000}"/>
    <cellStyle name="Comma 3 3 3 4" xfId="1541" xr:uid="{00000000-0005-0000-0000-0000621D0000}"/>
    <cellStyle name="Comma 3 3 4" xfId="1542" xr:uid="{00000000-0005-0000-0000-0000631D0000}"/>
    <cellStyle name="Comma 3 3 4 2" xfId="1543" xr:uid="{00000000-0005-0000-0000-0000641D0000}"/>
    <cellStyle name="Comma 3 3 4 2 2" xfId="1544" xr:uid="{00000000-0005-0000-0000-0000651D0000}"/>
    <cellStyle name="Comma 3 3 4 3" xfId="1545" xr:uid="{00000000-0005-0000-0000-0000661D0000}"/>
    <cellStyle name="Comma 3 3 4 3 2" xfId="8886" xr:uid="{00000000-0005-0000-0000-0000671D0000}"/>
    <cellStyle name="Comma 3 3 4 4" xfId="1546" xr:uid="{00000000-0005-0000-0000-0000681D0000}"/>
    <cellStyle name="Comma 3 3 5" xfId="1547" xr:uid="{00000000-0005-0000-0000-0000691D0000}"/>
    <cellStyle name="Comma 3 3 5 2" xfId="1548" xr:uid="{00000000-0005-0000-0000-00006A1D0000}"/>
    <cellStyle name="Comma 3 3 5 2 2" xfId="1549" xr:uid="{00000000-0005-0000-0000-00006B1D0000}"/>
    <cellStyle name="Comma 3 3 5 3" xfId="1550" xr:uid="{00000000-0005-0000-0000-00006C1D0000}"/>
    <cellStyle name="Comma 3 3 5 3 2" xfId="8887" xr:uid="{00000000-0005-0000-0000-00006D1D0000}"/>
    <cellStyle name="Comma 3 3 5 4" xfId="1551" xr:uid="{00000000-0005-0000-0000-00006E1D0000}"/>
    <cellStyle name="Comma 3 3 6" xfId="1552" xr:uid="{00000000-0005-0000-0000-00006F1D0000}"/>
    <cellStyle name="Comma 3 3 6 2" xfId="1553" xr:uid="{00000000-0005-0000-0000-0000701D0000}"/>
    <cellStyle name="Comma 3 3 6 2 2" xfId="1554" xr:uid="{00000000-0005-0000-0000-0000711D0000}"/>
    <cellStyle name="Comma 3 3 6 3" xfId="1555" xr:uid="{00000000-0005-0000-0000-0000721D0000}"/>
    <cellStyle name="Comma 3 3 6 3 2" xfId="8888" xr:uid="{00000000-0005-0000-0000-0000731D0000}"/>
    <cellStyle name="Comma 3 3 6 4" xfId="1556" xr:uid="{00000000-0005-0000-0000-0000741D0000}"/>
    <cellStyle name="Comma 3 3 7" xfId="1557" xr:uid="{00000000-0005-0000-0000-0000751D0000}"/>
    <cellStyle name="Comma 3 3 7 2" xfId="1558" xr:uid="{00000000-0005-0000-0000-0000761D0000}"/>
    <cellStyle name="Comma 3 3 7 3" xfId="1559" xr:uid="{00000000-0005-0000-0000-0000771D0000}"/>
    <cellStyle name="Comma 3 3 8" xfId="1560" xr:uid="{00000000-0005-0000-0000-0000781D0000}"/>
    <cellStyle name="Comma 3 3 8 2" xfId="1561" xr:uid="{00000000-0005-0000-0000-0000791D0000}"/>
    <cellStyle name="Comma 3 3 9" xfId="1562" xr:uid="{00000000-0005-0000-0000-00007A1D0000}"/>
    <cellStyle name="Comma 3 4" xfId="1563" xr:uid="{00000000-0005-0000-0000-00007B1D0000}"/>
    <cellStyle name="Comma 3 4 10" xfId="1564" xr:uid="{00000000-0005-0000-0000-00007C1D0000}"/>
    <cellStyle name="Comma 3 4 11" xfId="1565" xr:uid="{00000000-0005-0000-0000-00007D1D0000}"/>
    <cellStyle name="Comma 3 4 12" xfId="1566" xr:uid="{00000000-0005-0000-0000-00007E1D0000}"/>
    <cellStyle name="Comma 3 4 2" xfId="1567" xr:uid="{00000000-0005-0000-0000-00007F1D0000}"/>
    <cellStyle name="Comma 3 4 2 2" xfId="1568" xr:uid="{00000000-0005-0000-0000-0000801D0000}"/>
    <cellStyle name="Comma 3 4 2 2 2" xfId="1569" xr:uid="{00000000-0005-0000-0000-0000811D0000}"/>
    <cellStyle name="Comma 3 4 2 2 2 2" xfId="1570" xr:uid="{00000000-0005-0000-0000-0000821D0000}"/>
    <cellStyle name="Comma 3 4 2 2 3" xfId="1571" xr:uid="{00000000-0005-0000-0000-0000831D0000}"/>
    <cellStyle name="Comma 3 4 2 2 4" xfId="1572" xr:uid="{00000000-0005-0000-0000-0000841D0000}"/>
    <cellStyle name="Comma 3 4 2 3" xfId="1573" xr:uid="{00000000-0005-0000-0000-0000851D0000}"/>
    <cellStyle name="Comma 3 4 2 3 2" xfId="1574" xr:uid="{00000000-0005-0000-0000-0000861D0000}"/>
    <cellStyle name="Comma 3 4 2 3 2 2" xfId="1575" xr:uid="{00000000-0005-0000-0000-0000871D0000}"/>
    <cellStyle name="Comma 3 4 2 3 3" xfId="1576" xr:uid="{00000000-0005-0000-0000-0000881D0000}"/>
    <cellStyle name="Comma 3 4 2 3 4" xfId="1577" xr:uid="{00000000-0005-0000-0000-0000891D0000}"/>
    <cellStyle name="Comma 3 4 2 4" xfId="1578" xr:uid="{00000000-0005-0000-0000-00008A1D0000}"/>
    <cellStyle name="Comma 3 4 2 4 2" xfId="1579" xr:uid="{00000000-0005-0000-0000-00008B1D0000}"/>
    <cellStyle name="Comma 3 4 2 4 2 2" xfId="1580" xr:uid="{00000000-0005-0000-0000-00008C1D0000}"/>
    <cellStyle name="Comma 3 4 2 4 3" xfId="1581" xr:uid="{00000000-0005-0000-0000-00008D1D0000}"/>
    <cellStyle name="Comma 3 4 2 4 4" xfId="1582" xr:uid="{00000000-0005-0000-0000-00008E1D0000}"/>
    <cellStyle name="Comma 3 4 2 5" xfId="1583" xr:uid="{00000000-0005-0000-0000-00008F1D0000}"/>
    <cellStyle name="Comma 3 4 2 5 2" xfId="1584" xr:uid="{00000000-0005-0000-0000-0000901D0000}"/>
    <cellStyle name="Comma 3 4 2 5 2 2" xfId="1585" xr:uid="{00000000-0005-0000-0000-0000911D0000}"/>
    <cellStyle name="Comma 3 4 2 5 3" xfId="1586" xr:uid="{00000000-0005-0000-0000-0000921D0000}"/>
    <cellStyle name="Comma 3 4 2 5 4" xfId="1587" xr:uid="{00000000-0005-0000-0000-0000931D0000}"/>
    <cellStyle name="Comma 3 4 2 6" xfId="1588" xr:uid="{00000000-0005-0000-0000-0000941D0000}"/>
    <cellStyle name="Comma 3 4 2 6 2" xfId="1589" xr:uid="{00000000-0005-0000-0000-0000951D0000}"/>
    <cellStyle name="Comma 3 4 2 6 3" xfId="1590" xr:uid="{00000000-0005-0000-0000-0000961D0000}"/>
    <cellStyle name="Comma 3 4 2 7" xfId="1591" xr:uid="{00000000-0005-0000-0000-0000971D0000}"/>
    <cellStyle name="Comma 3 4 2 7 2" xfId="1592" xr:uid="{00000000-0005-0000-0000-0000981D0000}"/>
    <cellStyle name="Comma 3 4 2 8" xfId="1593" xr:uid="{00000000-0005-0000-0000-0000991D0000}"/>
    <cellStyle name="Comma 3 4 2 9" xfId="1594" xr:uid="{00000000-0005-0000-0000-00009A1D0000}"/>
    <cellStyle name="Comma 3 4 3" xfId="1595" xr:uid="{00000000-0005-0000-0000-00009B1D0000}"/>
    <cellStyle name="Comma 3 4 3 2" xfId="1596" xr:uid="{00000000-0005-0000-0000-00009C1D0000}"/>
    <cellStyle name="Comma 3 4 3 2 2" xfId="1597" xr:uid="{00000000-0005-0000-0000-00009D1D0000}"/>
    <cellStyle name="Comma 3 4 3 3" xfId="1598" xr:uid="{00000000-0005-0000-0000-00009E1D0000}"/>
    <cellStyle name="Comma 3 4 3 4" xfId="1599" xr:uid="{00000000-0005-0000-0000-00009F1D0000}"/>
    <cellStyle name="Comma 3 4 4" xfId="1600" xr:uid="{00000000-0005-0000-0000-0000A01D0000}"/>
    <cellStyle name="Comma 3 4 4 2" xfId="1601" xr:uid="{00000000-0005-0000-0000-0000A11D0000}"/>
    <cellStyle name="Comma 3 4 4 2 2" xfId="1602" xr:uid="{00000000-0005-0000-0000-0000A21D0000}"/>
    <cellStyle name="Comma 3 4 4 3" xfId="1603" xr:uid="{00000000-0005-0000-0000-0000A31D0000}"/>
    <cellStyle name="Comma 3 4 4 4" xfId="1604" xr:uid="{00000000-0005-0000-0000-0000A41D0000}"/>
    <cellStyle name="Comma 3 4 5" xfId="1605" xr:uid="{00000000-0005-0000-0000-0000A51D0000}"/>
    <cellStyle name="Comma 3 4 5 2" xfId="1606" xr:uid="{00000000-0005-0000-0000-0000A61D0000}"/>
    <cellStyle name="Comma 3 4 5 2 2" xfId="1607" xr:uid="{00000000-0005-0000-0000-0000A71D0000}"/>
    <cellStyle name="Comma 3 4 5 3" xfId="1608" xr:uid="{00000000-0005-0000-0000-0000A81D0000}"/>
    <cellStyle name="Comma 3 4 5 4" xfId="1609" xr:uid="{00000000-0005-0000-0000-0000A91D0000}"/>
    <cellStyle name="Comma 3 4 6" xfId="1610" xr:uid="{00000000-0005-0000-0000-0000AA1D0000}"/>
    <cellStyle name="Comma 3 4 6 2" xfId="1611" xr:uid="{00000000-0005-0000-0000-0000AB1D0000}"/>
    <cellStyle name="Comma 3 4 6 2 2" xfId="1612" xr:uid="{00000000-0005-0000-0000-0000AC1D0000}"/>
    <cellStyle name="Comma 3 4 6 3" xfId="1613" xr:uid="{00000000-0005-0000-0000-0000AD1D0000}"/>
    <cellStyle name="Comma 3 4 6 4" xfId="1614" xr:uid="{00000000-0005-0000-0000-0000AE1D0000}"/>
    <cellStyle name="Comma 3 4 7" xfId="1615" xr:uid="{00000000-0005-0000-0000-0000AF1D0000}"/>
    <cellStyle name="Comma 3 4 7 2" xfId="1616" xr:uid="{00000000-0005-0000-0000-0000B01D0000}"/>
    <cellStyle name="Comma 3 4 7 3" xfId="1617" xr:uid="{00000000-0005-0000-0000-0000B11D0000}"/>
    <cellStyle name="Comma 3 4 8" xfId="1618" xr:uid="{00000000-0005-0000-0000-0000B21D0000}"/>
    <cellStyle name="Comma 3 4 8 2" xfId="1619" xr:uid="{00000000-0005-0000-0000-0000B31D0000}"/>
    <cellStyle name="Comma 3 4 9" xfId="1620" xr:uid="{00000000-0005-0000-0000-0000B41D0000}"/>
    <cellStyle name="Comma 3 5" xfId="1621" xr:uid="{00000000-0005-0000-0000-0000B51D0000}"/>
    <cellStyle name="Comma 3 5 2" xfId="1622" xr:uid="{00000000-0005-0000-0000-0000B61D0000}"/>
    <cellStyle name="Comma 3 5 2 2" xfId="1623" xr:uid="{00000000-0005-0000-0000-0000B71D0000}"/>
    <cellStyle name="Comma 3 5 2 2 2" xfId="1624" xr:uid="{00000000-0005-0000-0000-0000B81D0000}"/>
    <cellStyle name="Comma 3 5 2 3" xfId="1625" xr:uid="{00000000-0005-0000-0000-0000B91D0000}"/>
    <cellStyle name="Comma 3 5 2 4" xfId="1626" xr:uid="{00000000-0005-0000-0000-0000BA1D0000}"/>
    <cellStyle name="Comma 3 5 3" xfId="1627" xr:uid="{00000000-0005-0000-0000-0000BB1D0000}"/>
    <cellStyle name="Comma 3 5 3 2" xfId="1628" xr:uid="{00000000-0005-0000-0000-0000BC1D0000}"/>
    <cellStyle name="Comma 3 5 3 2 2" xfId="1629" xr:uid="{00000000-0005-0000-0000-0000BD1D0000}"/>
    <cellStyle name="Comma 3 5 3 3" xfId="1630" xr:uid="{00000000-0005-0000-0000-0000BE1D0000}"/>
    <cellStyle name="Comma 3 5 3 4" xfId="1631" xr:uid="{00000000-0005-0000-0000-0000BF1D0000}"/>
    <cellStyle name="Comma 3 5 4" xfId="1632" xr:uid="{00000000-0005-0000-0000-0000C01D0000}"/>
    <cellStyle name="Comma 3 5 4 2" xfId="1633" xr:uid="{00000000-0005-0000-0000-0000C11D0000}"/>
    <cellStyle name="Comma 3 5 4 2 2" xfId="1634" xr:uid="{00000000-0005-0000-0000-0000C21D0000}"/>
    <cellStyle name="Comma 3 5 4 3" xfId="1635" xr:uid="{00000000-0005-0000-0000-0000C31D0000}"/>
    <cellStyle name="Comma 3 5 4 4" xfId="1636" xr:uid="{00000000-0005-0000-0000-0000C41D0000}"/>
    <cellStyle name="Comma 3 5 5" xfId="1637" xr:uid="{00000000-0005-0000-0000-0000C51D0000}"/>
    <cellStyle name="Comma 3 5 5 2" xfId="1638" xr:uid="{00000000-0005-0000-0000-0000C61D0000}"/>
    <cellStyle name="Comma 3 5 5 2 2" xfId="1639" xr:uid="{00000000-0005-0000-0000-0000C71D0000}"/>
    <cellStyle name="Comma 3 5 5 3" xfId="1640" xr:uid="{00000000-0005-0000-0000-0000C81D0000}"/>
    <cellStyle name="Comma 3 5 5 4" xfId="1641" xr:uid="{00000000-0005-0000-0000-0000C91D0000}"/>
    <cellStyle name="Comma 3 5 6" xfId="1642" xr:uid="{00000000-0005-0000-0000-0000CA1D0000}"/>
    <cellStyle name="Comma 3 5 6 2" xfId="1643" xr:uid="{00000000-0005-0000-0000-0000CB1D0000}"/>
    <cellStyle name="Comma 3 5 6 3" xfId="1644" xr:uid="{00000000-0005-0000-0000-0000CC1D0000}"/>
    <cellStyle name="Comma 3 5 7" xfId="1645" xr:uid="{00000000-0005-0000-0000-0000CD1D0000}"/>
    <cellStyle name="Comma 3 5 7 2" xfId="1646" xr:uid="{00000000-0005-0000-0000-0000CE1D0000}"/>
    <cellStyle name="Comma 3 5 8" xfId="1647" xr:uid="{00000000-0005-0000-0000-0000CF1D0000}"/>
    <cellStyle name="Comma 3 5 9" xfId="1648" xr:uid="{00000000-0005-0000-0000-0000D01D0000}"/>
    <cellStyle name="Comma 3 6" xfId="1649" xr:uid="{00000000-0005-0000-0000-0000D11D0000}"/>
    <cellStyle name="Comma 3 6 2" xfId="1650" xr:uid="{00000000-0005-0000-0000-0000D21D0000}"/>
    <cellStyle name="Comma 3 6 2 2" xfId="1651" xr:uid="{00000000-0005-0000-0000-0000D31D0000}"/>
    <cellStyle name="Comma 3 6 3" xfId="1652" xr:uid="{00000000-0005-0000-0000-0000D41D0000}"/>
    <cellStyle name="Comma 3 6 3 2" xfId="8889" xr:uid="{00000000-0005-0000-0000-0000D51D0000}"/>
    <cellStyle name="Comma 3 6 4" xfId="1653" xr:uid="{00000000-0005-0000-0000-0000D61D0000}"/>
    <cellStyle name="Comma 3 6 5" xfId="8890" xr:uid="{00000000-0005-0000-0000-0000D71D0000}"/>
    <cellStyle name="Comma 3 7" xfId="1654" xr:uid="{00000000-0005-0000-0000-0000D81D0000}"/>
    <cellStyle name="Comma 3 7 2" xfId="1655" xr:uid="{00000000-0005-0000-0000-0000D91D0000}"/>
    <cellStyle name="Comma 3 7 2 2" xfId="1656" xr:uid="{00000000-0005-0000-0000-0000DA1D0000}"/>
    <cellStyle name="Comma 3 7 3" xfId="1657" xr:uid="{00000000-0005-0000-0000-0000DB1D0000}"/>
    <cellStyle name="Comma 3 7 3 2" xfId="8891" xr:uid="{00000000-0005-0000-0000-0000DC1D0000}"/>
    <cellStyle name="Comma 3 7 4" xfId="1658" xr:uid="{00000000-0005-0000-0000-0000DD1D0000}"/>
    <cellStyle name="Comma 3 8" xfId="1659" xr:uid="{00000000-0005-0000-0000-0000DE1D0000}"/>
    <cellStyle name="Comma 3 8 2" xfId="1660" xr:uid="{00000000-0005-0000-0000-0000DF1D0000}"/>
    <cellStyle name="Comma 3 8 2 2" xfId="1661" xr:uid="{00000000-0005-0000-0000-0000E01D0000}"/>
    <cellStyle name="Comma 3 8 3" xfId="1662" xr:uid="{00000000-0005-0000-0000-0000E11D0000}"/>
    <cellStyle name="Comma 3 8 3 2" xfId="8892" xr:uid="{00000000-0005-0000-0000-0000E21D0000}"/>
    <cellStyle name="Comma 3 8 4" xfId="1663" xr:uid="{00000000-0005-0000-0000-0000E31D0000}"/>
    <cellStyle name="Comma 3 9" xfId="1664" xr:uid="{00000000-0005-0000-0000-0000E41D0000}"/>
    <cellStyle name="Comma 3 9 2" xfId="1665" xr:uid="{00000000-0005-0000-0000-0000E51D0000}"/>
    <cellStyle name="Comma 3 9 2 2" xfId="1666" xr:uid="{00000000-0005-0000-0000-0000E61D0000}"/>
    <cellStyle name="Comma 3 9 3" xfId="1667" xr:uid="{00000000-0005-0000-0000-0000E71D0000}"/>
    <cellStyle name="Comma 3 9 3 2" xfId="8893" xr:uid="{00000000-0005-0000-0000-0000E81D0000}"/>
    <cellStyle name="Comma 3 9 4" xfId="1668" xr:uid="{00000000-0005-0000-0000-0000E91D0000}"/>
    <cellStyle name="Comma 4" xfId="107" xr:uid="{00000000-0005-0000-0000-0000EA1D0000}"/>
    <cellStyle name="Comma 4 10" xfId="1669" xr:uid="{00000000-0005-0000-0000-0000EB1D0000}"/>
    <cellStyle name="Comma 4 10 2" xfId="1670" xr:uid="{00000000-0005-0000-0000-0000EC1D0000}"/>
    <cellStyle name="Comma 4 10 3" xfId="1671" xr:uid="{00000000-0005-0000-0000-0000ED1D0000}"/>
    <cellStyle name="Comma 4 11" xfId="1672" xr:uid="{00000000-0005-0000-0000-0000EE1D0000}"/>
    <cellStyle name="Comma 4 11 2" xfId="1673" xr:uid="{00000000-0005-0000-0000-0000EF1D0000}"/>
    <cellStyle name="Comma 4 12" xfId="1674" xr:uid="{00000000-0005-0000-0000-0000F01D0000}"/>
    <cellStyle name="Comma 4 13" xfId="1675" xr:uid="{00000000-0005-0000-0000-0000F11D0000}"/>
    <cellStyle name="Comma 4 14" xfId="1676" xr:uid="{00000000-0005-0000-0000-0000F21D0000}"/>
    <cellStyle name="Comma 4 15" xfId="1677" xr:uid="{00000000-0005-0000-0000-0000F31D0000}"/>
    <cellStyle name="Comma 4 16" xfId="1678" xr:uid="{00000000-0005-0000-0000-0000F41D0000}"/>
    <cellStyle name="Comma 4 2" xfId="1679" xr:uid="{00000000-0005-0000-0000-0000F51D0000}"/>
    <cellStyle name="Comma 4 2 10" xfId="1680" xr:uid="{00000000-0005-0000-0000-0000F61D0000}"/>
    <cellStyle name="Comma 4 2 10 2" xfId="1681" xr:uid="{00000000-0005-0000-0000-0000F71D0000}"/>
    <cellStyle name="Comma 4 2 11" xfId="1682" xr:uid="{00000000-0005-0000-0000-0000F81D0000}"/>
    <cellStyle name="Comma 4 2 12" xfId="1683" xr:uid="{00000000-0005-0000-0000-0000F91D0000}"/>
    <cellStyle name="Comma 4 2 13" xfId="1684" xr:uid="{00000000-0005-0000-0000-0000FA1D0000}"/>
    <cellStyle name="Comma 4 2 14" xfId="1685" xr:uid="{00000000-0005-0000-0000-0000FB1D0000}"/>
    <cellStyle name="Comma 4 2 15" xfId="1686" xr:uid="{00000000-0005-0000-0000-0000FC1D0000}"/>
    <cellStyle name="Comma 4 2 16" xfId="1687" xr:uid="{00000000-0005-0000-0000-0000FD1D0000}"/>
    <cellStyle name="Comma 4 2 2" xfId="1688" xr:uid="{00000000-0005-0000-0000-0000FE1D0000}"/>
    <cellStyle name="Comma 4 2 2 10" xfId="1689" xr:uid="{00000000-0005-0000-0000-0000FF1D0000}"/>
    <cellStyle name="Comma 4 2 2 11" xfId="1690" xr:uid="{00000000-0005-0000-0000-0000001E0000}"/>
    <cellStyle name="Comma 4 2 2 12" xfId="1691" xr:uid="{00000000-0005-0000-0000-0000011E0000}"/>
    <cellStyle name="Comma 4 2 2 13" xfId="1692" xr:uid="{00000000-0005-0000-0000-0000021E0000}"/>
    <cellStyle name="Comma 4 2 2 2" xfId="1693" xr:uid="{00000000-0005-0000-0000-0000031E0000}"/>
    <cellStyle name="Comma 4 2 2 2 10" xfId="1694" xr:uid="{00000000-0005-0000-0000-0000041E0000}"/>
    <cellStyle name="Comma 4 2 2 2 11" xfId="1695" xr:uid="{00000000-0005-0000-0000-0000051E0000}"/>
    <cellStyle name="Comma 4 2 2 2 12" xfId="1696" xr:uid="{00000000-0005-0000-0000-0000061E0000}"/>
    <cellStyle name="Comma 4 2 2 2 2" xfId="1697" xr:uid="{00000000-0005-0000-0000-0000071E0000}"/>
    <cellStyle name="Comma 4 2 2 2 2 2" xfId="1698" xr:uid="{00000000-0005-0000-0000-0000081E0000}"/>
    <cellStyle name="Comma 4 2 2 2 2 2 2" xfId="1699" xr:uid="{00000000-0005-0000-0000-0000091E0000}"/>
    <cellStyle name="Comma 4 2 2 2 2 2 2 2" xfId="1700" xr:uid="{00000000-0005-0000-0000-00000A1E0000}"/>
    <cellStyle name="Comma 4 2 2 2 2 2 2 3" xfId="1701" xr:uid="{00000000-0005-0000-0000-00000B1E0000}"/>
    <cellStyle name="Comma 4 2 2 2 2 2 3" xfId="1702" xr:uid="{00000000-0005-0000-0000-00000C1E0000}"/>
    <cellStyle name="Comma 4 2 2 2 2 2 4" xfId="1703" xr:uid="{00000000-0005-0000-0000-00000D1E0000}"/>
    <cellStyle name="Comma 4 2 2 2 2 2 5" xfId="1704" xr:uid="{00000000-0005-0000-0000-00000E1E0000}"/>
    <cellStyle name="Comma 4 2 2 2 2 3" xfId="1705" xr:uid="{00000000-0005-0000-0000-00000F1E0000}"/>
    <cellStyle name="Comma 4 2 2 2 2 3 2" xfId="1706" xr:uid="{00000000-0005-0000-0000-0000101E0000}"/>
    <cellStyle name="Comma 4 2 2 2 2 3 3" xfId="1707" xr:uid="{00000000-0005-0000-0000-0000111E0000}"/>
    <cellStyle name="Comma 4 2 2 2 2 4" xfId="1708" xr:uid="{00000000-0005-0000-0000-0000121E0000}"/>
    <cellStyle name="Comma 4 2 2 2 2 5" xfId="1709" xr:uid="{00000000-0005-0000-0000-0000131E0000}"/>
    <cellStyle name="Comma 4 2 2 2 2 6" xfId="1710" xr:uid="{00000000-0005-0000-0000-0000141E0000}"/>
    <cellStyle name="Comma 4 2 2 2 2 7" xfId="1711" xr:uid="{00000000-0005-0000-0000-0000151E0000}"/>
    <cellStyle name="Comma 4 2 2 2 3" xfId="1712" xr:uid="{00000000-0005-0000-0000-0000161E0000}"/>
    <cellStyle name="Comma 4 2 2 2 3 2" xfId="1713" xr:uid="{00000000-0005-0000-0000-0000171E0000}"/>
    <cellStyle name="Comma 4 2 2 2 3 2 2" xfId="1714" xr:uid="{00000000-0005-0000-0000-0000181E0000}"/>
    <cellStyle name="Comma 4 2 2 2 3 2 3" xfId="1715" xr:uid="{00000000-0005-0000-0000-0000191E0000}"/>
    <cellStyle name="Comma 4 2 2 2 3 2 4" xfId="1716" xr:uid="{00000000-0005-0000-0000-00001A1E0000}"/>
    <cellStyle name="Comma 4 2 2 2 3 3" xfId="1717" xr:uid="{00000000-0005-0000-0000-00001B1E0000}"/>
    <cellStyle name="Comma 4 2 2 2 3 3 2" xfId="8894" xr:uid="{00000000-0005-0000-0000-00001C1E0000}"/>
    <cellStyle name="Comma 4 2 2 2 3 4" xfId="1718" xr:uid="{00000000-0005-0000-0000-00001D1E0000}"/>
    <cellStyle name="Comma 4 2 2 2 3 5" xfId="1719" xr:uid="{00000000-0005-0000-0000-00001E1E0000}"/>
    <cellStyle name="Comma 4 2 2 2 3 6" xfId="1720" xr:uid="{00000000-0005-0000-0000-00001F1E0000}"/>
    <cellStyle name="Comma 4 2 2 2 3 7" xfId="1721" xr:uid="{00000000-0005-0000-0000-0000201E0000}"/>
    <cellStyle name="Comma 4 2 2 2 4" xfId="1722" xr:uid="{00000000-0005-0000-0000-0000211E0000}"/>
    <cellStyle name="Comma 4 2 2 2 4 2" xfId="1723" xr:uid="{00000000-0005-0000-0000-0000221E0000}"/>
    <cellStyle name="Comma 4 2 2 2 4 2 2" xfId="1724" xr:uid="{00000000-0005-0000-0000-0000231E0000}"/>
    <cellStyle name="Comma 4 2 2 2 4 3" xfId="1725" xr:uid="{00000000-0005-0000-0000-0000241E0000}"/>
    <cellStyle name="Comma 4 2 2 2 4 4" xfId="1726" xr:uid="{00000000-0005-0000-0000-0000251E0000}"/>
    <cellStyle name="Comma 4 2 2 2 4 5" xfId="1727" xr:uid="{00000000-0005-0000-0000-0000261E0000}"/>
    <cellStyle name="Comma 4 2 2 2 4 6" xfId="1728" xr:uid="{00000000-0005-0000-0000-0000271E0000}"/>
    <cellStyle name="Comma 4 2 2 2 5" xfId="1729" xr:uid="{00000000-0005-0000-0000-0000281E0000}"/>
    <cellStyle name="Comma 4 2 2 2 5 2" xfId="1730" xr:uid="{00000000-0005-0000-0000-0000291E0000}"/>
    <cellStyle name="Comma 4 2 2 2 5 2 2" xfId="1731" xr:uid="{00000000-0005-0000-0000-00002A1E0000}"/>
    <cellStyle name="Comma 4 2 2 2 5 3" xfId="1732" xr:uid="{00000000-0005-0000-0000-00002B1E0000}"/>
    <cellStyle name="Comma 4 2 2 2 5 4" xfId="1733" xr:uid="{00000000-0005-0000-0000-00002C1E0000}"/>
    <cellStyle name="Comma 4 2 2 2 6" xfId="1734" xr:uid="{00000000-0005-0000-0000-00002D1E0000}"/>
    <cellStyle name="Comma 4 2 2 2 6 2" xfId="1735" xr:uid="{00000000-0005-0000-0000-00002E1E0000}"/>
    <cellStyle name="Comma 4 2 2 2 6 3" xfId="1736" xr:uid="{00000000-0005-0000-0000-00002F1E0000}"/>
    <cellStyle name="Comma 4 2 2 2 7" xfId="1737" xr:uid="{00000000-0005-0000-0000-0000301E0000}"/>
    <cellStyle name="Comma 4 2 2 2 7 2" xfId="1738" xr:uid="{00000000-0005-0000-0000-0000311E0000}"/>
    <cellStyle name="Comma 4 2 2 2 8" xfId="1739" xr:uid="{00000000-0005-0000-0000-0000321E0000}"/>
    <cellStyle name="Comma 4 2 2 2 9" xfId="1740" xr:uid="{00000000-0005-0000-0000-0000331E0000}"/>
    <cellStyle name="Comma 4 2 2 3" xfId="1741" xr:uid="{00000000-0005-0000-0000-0000341E0000}"/>
    <cellStyle name="Comma 4 2 2 3 2" xfId="1742" xr:uid="{00000000-0005-0000-0000-0000351E0000}"/>
    <cellStyle name="Comma 4 2 2 3 2 2" xfId="1743" xr:uid="{00000000-0005-0000-0000-0000361E0000}"/>
    <cellStyle name="Comma 4 2 2 3 2 2 2" xfId="1744" xr:uid="{00000000-0005-0000-0000-0000371E0000}"/>
    <cellStyle name="Comma 4 2 2 3 2 2 3" xfId="1745" xr:uid="{00000000-0005-0000-0000-0000381E0000}"/>
    <cellStyle name="Comma 4 2 2 3 2 3" xfId="1746" xr:uid="{00000000-0005-0000-0000-0000391E0000}"/>
    <cellStyle name="Comma 4 2 2 3 2 4" xfId="1747" xr:uid="{00000000-0005-0000-0000-00003A1E0000}"/>
    <cellStyle name="Comma 4 2 2 3 2 5" xfId="1748" xr:uid="{00000000-0005-0000-0000-00003B1E0000}"/>
    <cellStyle name="Comma 4 2 2 3 3" xfId="1749" xr:uid="{00000000-0005-0000-0000-00003C1E0000}"/>
    <cellStyle name="Comma 4 2 2 3 3 2" xfId="1750" xr:uid="{00000000-0005-0000-0000-00003D1E0000}"/>
    <cellStyle name="Comma 4 2 2 3 3 3" xfId="1751" xr:uid="{00000000-0005-0000-0000-00003E1E0000}"/>
    <cellStyle name="Comma 4 2 2 3 4" xfId="1752" xr:uid="{00000000-0005-0000-0000-00003F1E0000}"/>
    <cellStyle name="Comma 4 2 2 3 5" xfId="1753" xr:uid="{00000000-0005-0000-0000-0000401E0000}"/>
    <cellStyle name="Comma 4 2 2 3 6" xfId="1754" xr:uid="{00000000-0005-0000-0000-0000411E0000}"/>
    <cellStyle name="Comma 4 2 2 3 7" xfId="1755" xr:uid="{00000000-0005-0000-0000-0000421E0000}"/>
    <cellStyle name="Comma 4 2 2 4" xfId="1756" xr:uid="{00000000-0005-0000-0000-0000431E0000}"/>
    <cellStyle name="Comma 4 2 2 4 2" xfId="1757" xr:uid="{00000000-0005-0000-0000-0000441E0000}"/>
    <cellStyle name="Comma 4 2 2 4 2 2" xfId="1758" xr:uid="{00000000-0005-0000-0000-0000451E0000}"/>
    <cellStyle name="Comma 4 2 2 4 2 3" xfId="1759" xr:uid="{00000000-0005-0000-0000-0000461E0000}"/>
    <cellStyle name="Comma 4 2 2 4 2 4" xfId="1760" xr:uid="{00000000-0005-0000-0000-0000471E0000}"/>
    <cellStyle name="Comma 4 2 2 4 3" xfId="1761" xr:uid="{00000000-0005-0000-0000-0000481E0000}"/>
    <cellStyle name="Comma 4 2 2 4 4" xfId="1762" xr:uid="{00000000-0005-0000-0000-0000491E0000}"/>
    <cellStyle name="Comma 4 2 2 4 5" xfId="1763" xr:uid="{00000000-0005-0000-0000-00004A1E0000}"/>
    <cellStyle name="Comma 4 2 2 4 6" xfId="1764" xr:uid="{00000000-0005-0000-0000-00004B1E0000}"/>
    <cellStyle name="Comma 4 2 2 4 7" xfId="1765" xr:uid="{00000000-0005-0000-0000-00004C1E0000}"/>
    <cellStyle name="Comma 4 2 2 5" xfId="1766" xr:uid="{00000000-0005-0000-0000-00004D1E0000}"/>
    <cellStyle name="Comma 4 2 2 5 2" xfId="1767" xr:uid="{00000000-0005-0000-0000-00004E1E0000}"/>
    <cellStyle name="Comma 4 2 2 5 2 2" xfId="1768" xr:uid="{00000000-0005-0000-0000-00004F1E0000}"/>
    <cellStyle name="Comma 4 2 2 5 3" xfId="1769" xr:uid="{00000000-0005-0000-0000-0000501E0000}"/>
    <cellStyle name="Comma 4 2 2 5 4" xfId="1770" xr:uid="{00000000-0005-0000-0000-0000511E0000}"/>
    <cellStyle name="Comma 4 2 2 5 5" xfId="1771" xr:uid="{00000000-0005-0000-0000-0000521E0000}"/>
    <cellStyle name="Comma 4 2 2 5 6" xfId="1772" xr:uid="{00000000-0005-0000-0000-0000531E0000}"/>
    <cellStyle name="Comma 4 2 2 6" xfId="1773" xr:uid="{00000000-0005-0000-0000-0000541E0000}"/>
    <cellStyle name="Comma 4 2 2 6 2" xfId="1774" xr:uid="{00000000-0005-0000-0000-0000551E0000}"/>
    <cellStyle name="Comma 4 2 2 6 2 2" xfId="1775" xr:uid="{00000000-0005-0000-0000-0000561E0000}"/>
    <cellStyle name="Comma 4 2 2 6 3" xfId="1776" xr:uid="{00000000-0005-0000-0000-0000571E0000}"/>
    <cellStyle name="Comma 4 2 2 6 4" xfId="1777" xr:uid="{00000000-0005-0000-0000-0000581E0000}"/>
    <cellStyle name="Comma 4 2 2 7" xfId="1778" xr:uid="{00000000-0005-0000-0000-0000591E0000}"/>
    <cellStyle name="Comma 4 2 2 7 2" xfId="1779" xr:uid="{00000000-0005-0000-0000-00005A1E0000}"/>
    <cellStyle name="Comma 4 2 2 7 3" xfId="1780" xr:uid="{00000000-0005-0000-0000-00005B1E0000}"/>
    <cellStyle name="Comma 4 2 2 8" xfId="1781" xr:uid="{00000000-0005-0000-0000-00005C1E0000}"/>
    <cellStyle name="Comma 4 2 2 8 2" xfId="1782" xr:uid="{00000000-0005-0000-0000-00005D1E0000}"/>
    <cellStyle name="Comma 4 2 2 9" xfId="1783" xr:uid="{00000000-0005-0000-0000-00005E1E0000}"/>
    <cellStyle name="Comma 4 2 3" xfId="1784" xr:uid="{00000000-0005-0000-0000-00005F1E0000}"/>
    <cellStyle name="Comma 4 2 3 10" xfId="1785" xr:uid="{00000000-0005-0000-0000-0000601E0000}"/>
    <cellStyle name="Comma 4 2 3 11" xfId="1786" xr:uid="{00000000-0005-0000-0000-0000611E0000}"/>
    <cellStyle name="Comma 4 2 3 12" xfId="1787" xr:uid="{00000000-0005-0000-0000-0000621E0000}"/>
    <cellStyle name="Comma 4 2 3 13" xfId="1788" xr:uid="{00000000-0005-0000-0000-0000631E0000}"/>
    <cellStyle name="Comma 4 2 3 2" xfId="1789" xr:uid="{00000000-0005-0000-0000-0000641E0000}"/>
    <cellStyle name="Comma 4 2 3 2 10" xfId="1790" xr:uid="{00000000-0005-0000-0000-0000651E0000}"/>
    <cellStyle name="Comma 4 2 3 2 11" xfId="1791" xr:uid="{00000000-0005-0000-0000-0000661E0000}"/>
    <cellStyle name="Comma 4 2 3 2 12" xfId="1792" xr:uid="{00000000-0005-0000-0000-0000671E0000}"/>
    <cellStyle name="Comma 4 2 3 2 2" xfId="1793" xr:uid="{00000000-0005-0000-0000-0000681E0000}"/>
    <cellStyle name="Comma 4 2 3 2 2 2" xfId="1794" xr:uid="{00000000-0005-0000-0000-0000691E0000}"/>
    <cellStyle name="Comma 4 2 3 2 2 2 2" xfId="1795" xr:uid="{00000000-0005-0000-0000-00006A1E0000}"/>
    <cellStyle name="Comma 4 2 3 2 2 2 3" xfId="1796" xr:uid="{00000000-0005-0000-0000-00006B1E0000}"/>
    <cellStyle name="Comma 4 2 3 2 2 2 4" xfId="1797" xr:uid="{00000000-0005-0000-0000-00006C1E0000}"/>
    <cellStyle name="Comma 4 2 3 2 2 3" xfId="1798" xr:uid="{00000000-0005-0000-0000-00006D1E0000}"/>
    <cellStyle name="Comma 4 2 3 2 2 4" xfId="1799" xr:uid="{00000000-0005-0000-0000-00006E1E0000}"/>
    <cellStyle name="Comma 4 2 3 2 2 5" xfId="1800" xr:uid="{00000000-0005-0000-0000-00006F1E0000}"/>
    <cellStyle name="Comma 4 2 3 2 2 6" xfId="1801" xr:uid="{00000000-0005-0000-0000-0000701E0000}"/>
    <cellStyle name="Comma 4 2 3 2 2 7" xfId="1802" xr:uid="{00000000-0005-0000-0000-0000711E0000}"/>
    <cellStyle name="Comma 4 2 3 2 3" xfId="1803" xr:uid="{00000000-0005-0000-0000-0000721E0000}"/>
    <cellStyle name="Comma 4 2 3 2 3 2" xfId="1804" xr:uid="{00000000-0005-0000-0000-0000731E0000}"/>
    <cellStyle name="Comma 4 2 3 2 3 2 2" xfId="1805" xr:uid="{00000000-0005-0000-0000-0000741E0000}"/>
    <cellStyle name="Comma 4 2 3 2 3 3" xfId="1806" xr:uid="{00000000-0005-0000-0000-0000751E0000}"/>
    <cellStyle name="Comma 4 2 3 2 3 4" xfId="1807" xr:uid="{00000000-0005-0000-0000-0000761E0000}"/>
    <cellStyle name="Comma 4 2 3 2 3 5" xfId="1808" xr:uid="{00000000-0005-0000-0000-0000771E0000}"/>
    <cellStyle name="Comma 4 2 3 2 3 6" xfId="1809" xr:uid="{00000000-0005-0000-0000-0000781E0000}"/>
    <cellStyle name="Comma 4 2 3 2 4" xfId="1810" xr:uid="{00000000-0005-0000-0000-0000791E0000}"/>
    <cellStyle name="Comma 4 2 3 2 4 2" xfId="1811" xr:uid="{00000000-0005-0000-0000-00007A1E0000}"/>
    <cellStyle name="Comma 4 2 3 2 4 2 2" xfId="1812" xr:uid="{00000000-0005-0000-0000-00007B1E0000}"/>
    <cellStyle name="Comma 4 2 3 2 4 3" xfId="1813" xr:uid="{00000000-0005-0000-0000-00007C1E0000}"/>
    <cellStyle name="Comma 4 2 3 2 4 4" xfId="1814" xr:uid="{00000000-0005-0000-0000-00007D1E0000}"/>
    <cellStyle name="Comma 4 2 3 2 5" xfId="1815" xr:uid="{00000000-0005-0000-0000-00007E1E0000}"/>
    <cellStyle name="Comma 4 2 3 2 5 2" xfId="1816" xr:uid="{00000000-0005-0000-0000-00007F1E0000}"/>
    <cellStyle name="Comma 4 2 3 2 5 2 2" xfId="1817" xr:uid="{00000000-0005-0000-0000-0000801E0000}"/>
    <cellStyle name="Comma 4 2 3 2 5 3" xfId="1818" xr:uid="{00000000-0005-0000-0000-0000811E0000}"/>
    <cellStyle name="Comma 4 2 3 2 5 4" xfId="1819" xr:uid="{00000000-0005-0000-0000-0000821E0000}"/>
    <cellStyle name="Comma 4 2 3 2 6" xfId="1820" xr:uid="{00000000-0005-0000-0000-0000831E0000}"/>
    <cellStyle name="Comma 4 2 3 2 6 2" xfId="1821" xr:uid="{00000000-0005-0000-0000-0000841E0000}"/>
    <cellStyle name="Comma 4 2 3 2 6 3" xfId="1822" xr:uid="{00000000-0005-0000-0000-0000851E0000}"/>
    <cellStyle name="Comma 4 2 3 2 7" xfId="1823" xr:uid="{00000000-0005-0000-0000-0000861E0000}"/>
    <cellStyle name="Comma 4 2 3 2 7 2" xfId="1824" xr:uid="{00000000-0005-0000-0000-0000871E0000}"/>
    <cellStyle name="Comma 4 2 3 2 8" xfId="1825" xr:uid="{00000000-0005-0000-0000-0000881E0000}"/>
    <cellStyle name="Comma 4 2 3 2 9" xfId="1826" xr:uid="{00000000-0005-0000-0000-0000891E0000}"/>
    <cellStyle name="Comma 4 2 3 3" xfId="1827" xr:uid="{00000000-0005-0000-0000-00008A1E0000}"/>
    <cellStyle name="Comma 4 2 3 3 2" xfId="1828" xr:uid="{00000000-0005-0000-0000-00008B1E0000}"/>
    <cellStyle name="Comma 4 2 3 3 2 2" xfId="1829" xr:uid="{00000000-0005-0000-0000-00008C1E0000}"/>
    <cellStyle name="Comma 4 2 3 3 2 3" xfId="1830" xr:uid="{00000000-0005-0000-0000-00008D1E0000}"/>
    <cellStyle name="Comma 4 2 3 3 2 4" xfId="1831" xr:uid="{00000000-0005-0000-0000-00008E1E0000}"/>
    <cellStyle name="Comma 4 2 3 3 3" xfId="1832" xr:uid="{00000000-0005-0000-0000-00008F1E0000}"/>
    <cellStyle name="Comma 4 2 3 3 4" xfId="1833" xr:uid="{00000000-0005-0000-0000-0000901E0000}"/>
    <cellStyle name="Comma 4 2 3 3 5" xfId="1834" xr:uid="{00000000-0005-0000-0000-0000911E0000}"/>
    <cellStyle name="Comma 4 2 3 3 6" xfId="1835" xr:uid="{00000000-0005-0000-0000-0000921E0000}"/>
    <cellStyle name="Comma 4 2 3 3 7" xfId="1836" xr:uid="{00000000-0005-0000-0000-0000931E0000}"/>
    <cellStyle name="Comma 4 2 3 4" xfId="1837" xr:uid="{00000000-0005-0000-0000-0000941E0000}"/>
    <cellStyle name="Comma 4 2 3 4 2" xfId="1838" xr:uid="{00000000-0005-0000-0000-0000951E0000}"/>
    <cellStyle name="Comma 4 2 3 4 2 2" xfId="1839" xr:uid="{00000000-0005-0000-0000-0000961E0000}"/>
    <cellStyle name="Comma 4 2 3 4 3" xfId="1840" xr:uid="{00000000-0005-0000-0000-0000971E0000}"/>
    <cellStyle name="Comma 4 2 3 4 4" xfId="1841" xr:uid="{00000000-0005-0000-0000-0000981E0000}"/>
    <cellStyle name="Comma 4 2 3 4 5" xfId="1842" xr:uid="{00000000-0005-0000-0000-0000991E0000}"/>
    <cellStyle name="Comma 4 2 3 4 6" xfId="1843" xr:uid="{00000000-0005-0000-0000-00009A1E0000}"/>
    <cellStyle name="Comma 4 2 3 5" xfId="1844" xr:uid="{00000000-0005-0000-0000-00009B1E0000}"/>
    <cellStyle name="Comma 4 2 3 5 2" xfId="1845" xr:uid="{00000000-0005-0000-0000-00009C1E0000}"/>
    <cellStyle name="Comma 4 2 3 5 2 2" xfId="1846" xr:uid="{00000000-0005-0000-0000-00009D1E0000}"/>
    <cellStyle name="Comma 4 2 3 5 3" xfId="1847" xr:uid="{00000000-0005-0000-0000-00009E1E0000}"/>
    <cellStyle name="Comma 4 2 3 5 4" xfId="1848" xr:uid="{00000000-0005-0000-0000-00009F1E0000}"/>
    <cellStyle name="Comma 4 2 3 6" xfId="1849" xr:uid="{00000000-0005-0000-0000-0000A01E0000}"/>
    <cellStyle name="Comma 4 2 3 6 2" xfId="1850" xr:uid="{00000000-0005-0000-0000-0000A11E0000}"/>
    <cellStyle name="Comma 4 2 3 6 2 2" xfId="1851" xr:uid="{00000000-0005-0000-0000-0000A21E0000}"/>
    <cellStyle name="Comma 4 2 3 6 3" xfId="1852" xr:uid="{00000000-0005-0000-0000-0000A31E0000}"/>
    <cellStyle name="Comma 4 2 3 6 4" xfId="1853" xr:uid="{00000000-0005-0000-0000-0000A41E0000}"/>
    <cellStyle name="Comma 4 2 3 7" xfId="1854" xr:uid="{00000000-0005-0000-0000-0000A51E0000}"/>
    <cellStyle name="Comma 4 2 3 7 2" xfId="1855" xr:uid="{00000000-0005-0000-0000-0000A61E0000}"/>
    <cellStyle name="Comma 4 2 3 7 3" xfId="1856" xr:uid="{00000000-0005-0000-0000-0000A71E0000}"/>
    <cellStyle name="Comma 4 2 3 8" xfId="1857" xr:uid="{00000000-0005-0000-0000-0000A81E0000}"/>
    <cellStyle name="Comma 4 2 3 8 2" xfId="1858" xr:uid="{00000000-0005-0000-0000-0000A91E0000}"/>
    <cellStyle name="Comma 4 2 3 9" xfId="1859" xr:uid="{00000000-0005-0000-0000-0000AA1E0000}"/>
    <cellStyle name="Comma 4 2 4" xfId="1860" xr:uid="{00000000-0005-0000-0000-0000AB1E0000}"/>
    <cellStyle name="Comma 4 2 4 10" xfId="1861" xr:uid="{00000000-0005-0000-0000-0000AC1E0000}"/>
    <cellStyle name="Comma 4 2 4 11" xfId="1862" xr:uid="{00000000-0005-0000-0000-0000AD1E0000}"/>
    <cellStyle name="Comma 4 2 4 12" xfId="1863" xr:uid="{00000000-0005-0000-0000-0000AE1E0000}"/>
    <cellStyle name="Comma 4 2 4 2" xfId="1864" xr:uid="{00000000-0005-0000-0000-0000AF1E0000}"/>
    <cellStyle name="Comma 4 2 4 2 2" xfId="1865" xr:uid="{00000000-0005-0000-0000-0000B01E0000}"/>
    <cellStyle name="Comma 4 2 4 2 2 2" xfId="1866" xr:uid="{00000000-0005-0000-0000-0000B11E0000}"/>
    <cellStyle name="Comma 4 2 4 2 2 3" xfId="1867" xr:uid="{00000000-0005-0000-0000-0000B21E0000}"/>
    <cellStyle name="Comma 4 2 4 2 2 4" xfId="1868" xr:uid="{00000000-0005-0000-0000-0000B31E0000}"/>
    <cellStyle name="Comma 4 2 4 2 3" xfId="1869" xr:uid="{00000000-0005-0000-0000-0000B41E0000}"/>
    <cellStyle name="Comma 4 2 4 2 4" xfId="1870" xr:uid="{00000000-0005-0000-0000-0000B51E0000}"/>
    <cellStyle name="Comma 4 2 4 2 5" xfId="1871" xr:uid="{00000000-0005-0000-0000-0000B61E0000}"/>
    <cellStyle name="Comma 4 2 4 2 6" xfId="1872" xr:uid="{00000000-0005-0000-0000-0000B71E0000}"/>
    <cellStyle name="Comma 4 2 4 2 7" xfId="1873" xr:uid="{00000000-0005-0000-0000-0000B81E0000}"/>
    <cellStyle name="Comma 4 2 4 3" xfId="1874" xr:uid="{00000000-0005-0000-0000-0000B91E0000}"/>
    <cellStyle name="Comma 4 2 4 3 2" xfId="1875" xr:uid="{00000000-0005-0000-0000-0000BA1E0000}"/>
    <cellStyle name="Comma 4 2 4 3 2 2" xfId="1876" xr:uid="{00000000-0005-0000-0000-0000BB1E0000}"/>
    <cellStyle name="Comma 4 2 4 3 3" xfId="1877" xr:uid="{00000000-0005-0000-0000-0000BC1E0000}"/>
    <cellStyle name="Comma 4 2 4 3 3 2" xfId="8895" xr:uid="{00000000-0005-0000-0000-0000BD1E0000}"/>
    <cellStyle name="Comma 4 2 4 3 4" xfId="1878" xr:uid="{00000000-0005-0000-0000-0000BE1E0000}"/>
    <cellStyle name="Comma 4 2 4 3 5" xfId="1879" xr:uid="{00000000-0005-0000-0000-0000BF1E0000}"/>
    <cellStyle name="Comma 4 2 4 3 6" xfId="1880" xr:uid="{00000000-0005-0000-0000-0000C01E0000}"/>
    <cellStyle name="Comma 4 2 4 4" xfId="1881" xr:uid="{00000000-0005-0000-0000-0000C11E0000}"/>
    <cellStyle name="Comma 4 2 4 4 2" xfId="1882" xr:uid="{00000000-0005-0000-0000-0000C21E0000}"/>
    <cellStyle name="Comma 4 2 4 4 2 2" xfId="1883" xr:uid="{00000000-0005-0000-0000-0000C31E0000}"/>
    <cellStyle name="Comma 4 2 4 4 3" xfId="1884" xr:uid="{00000000-0005-0000-0000-0000C41E0000}"/>
    <cellStyle name="Comma 4 2 4 4 4" xfId="1885" xr:uid="{00000000-0005-0000-0000-0000C51E0000}"/>
    <cellStyle name="Comma 4 2 4 5" xfId="1886" xr:uid="{00000000-0005-0000-0000-0000C61E0000}"/>
    <cellStyle name="Comma 4 2 4 5 2" xfId="1887" xr:uid="{00000000-0005-0000-0000-0000C71E0000}"/>
    <cellStyle name="Comma 4 2 4 5 2 2" xfId="1888" xr:uid="{00000000-0005-0000-0000-0000C81E0000}"/>
    <cellStyle name="Comma 4 2 4 5 3" xfId="1889" xr:uid="{00000000-0005-0000-0000-0000C91E0000}"/>
    <cellStyle name="Comma 4 2 4 5 4" xfId="1890" xr:uid="{00000000-0005-0000-0000-0000CA1E0000}"/>
    <cellStyle name="Comma 4 2 4 6" xfId="1891" xr:uid="{00000000-0005-0000-0000-0000CB1E0000}"/>
    <cellStyle name="Comma 4 2 4 6 2" xfId="1892" xr:uid="{00000000-0005-0000-0000-0000CC1E0000}"/>
    <cellStyle name="Comma 4 2 4 6 3" xfId="1893" xr:uid="{00000000-0005-0000-0000-0000CD1E0000}"/>
    <cellStyle name="Comma 4 2 4 7" xfId="1894" xr:uid="{00000000-0005-0000-0000-0000CE1E0000}"/>
    <cellStyle name="Comma 4 2 4 7 2" xfId="1895" xr:uid="{00000000-0005-0000-0000-0000CF1E0000}"/>
    <cellStyle name="Comma 4 2 4 8" xfId="1896" xr:uid="{00000000-0005-0000-0000-0000D01E0000}"/>
    <cellStyle name="Comma 4 2 4 9" xfId="1897" xr:uid="{00000000-0005-0000-0000-0000D11E0000}"/>
    <cellStyle name="Comma 4 2 5" xfId="1898" xr:uid="{00000000-0005-0000-0000-0000D21E0000}"/>
    <cellStyle name="Comma 4 2 5 2" xfId="1899" xr:uid="{00000000-0005-0000-0000-0000D31E0000}"/>
    <cellStyle name="Comma 4 2 5 2 2" xfId="1900" xr:uid="{00000000-0005-0000-0000-0000D41E0000}"/>
    <cellStyle name="Comma 4 2 5 2 3" xfId="1901" xr:uid="{00000000-0005-0000-0000-0000D51E0000}"/>
    <cellStyle name="Comma 4 2 5 2 4" xfId="1902" xr:uid="{00000000-0005-0000-0000-0000D61E0000}"/>
    <cellStyle name="Comma 4 2 5 3" xfId="1903" xr:uid="{00000000-0005-0000-0000-0000D71E0000}"/>
    <cellStyle name="Comma 4 2 5 4" xfId="1904" xr:uid="{00000000-0005-0000-0000-0000D81E0000}"/>
    <cellStyle name="Comma 4 2 5 5" xfId="1905" xr:uid="{00000000-0005-0000-0000-0000D91E0000}"/>
    <cellStyle name="Comma 4 2 5 6" xfId="1906" xr:uid="{00000000-0005-0000-0000-0000DA1E0000}"/>
    <cellStyle name="Comma 4 2 5 7" xfId="1907" xr:uid="{00000000-0005-0000-0000-0000DB1E0000}"/>
    <cellStyle name="Comma 4 2 6" xfId="1908" xr:uid="{00000000-0005-0000-0000-0000DC1E0000}"/>
    <cellStyle name="Comma 4 2 6 2" xfId="1909" xr:uid="{00000000-0005-0000-0000-0000DD1E0000}"/>
    <cellStyle name="Comma 4 2 6 2 2" xfId="1910" xr:uid="{00000000-0005-0000-0000-0000DE1E0000}"/>
    <cellStyle name="Comma 4 2 6 3" xfId="1911" xr:uid="{00000000-0005-0000-0000-0000DF1E0000}"/>
    <cellStyle name="Comma 4 2 6 4" xfId="1912" xr:uid="{00000000-0005-0000-0000-0000E01E0000}"/>
    <cellStyle name="Comma 4 2 6 5" xfId="1913" xr:uid="{00000000-0005-0000-0000-0000E11E0000}"/>
    <cellStyle name="Comma 4 2 6 6" xfId="1914" xr:uid="{00000000-0005-0000-0000-0000E21E0000}"/>
    <cellStyle name="Comma 4 2 7" xfId="1915" xr:uid="{00000000-0005-0000-0000-0000E31E0000}"/>
    <cellStyle name="Comma 4 2 7 2" xfId="1916" xr:uid="{00000000-0005-0000-0000-0000E41E0000}"/>
    <cellStyle name="Comma 4 2 7 2 2" xfId="1917" xr:uid="{00000000-0005-0000-0000-0000E51E0000}"/>
    <cellStyle name="Comma 4 2 7 3" xfId="1918" xr:uid="{00000000-0005-0000-0000-0000E61E0000}"/>
    <cellStyle name="Comma 4 2 7 4" xfId="1919" xr:uid="{00000000-0005-0000-0000-0000E71E0000}"/>
    <cellStyle name="Comma 4 2 8" xfId="1920" xr:uid="{00000000-0005-0000-0000-0000E81E0000}"/>
    <cellStyle name="Comma 4 2 8 2" xfId="1921" xr:uid="{00000000-0005-0000-0000-0000E91E0000}"/>
    <cellStyle name="Comma 4 2 8 2 2" xfId="1922" xr:uid="{00000000-0005-0000-0000-0000EA1E0000}"/>
    <cellStyle name="Comma 4 2 8 3" xfId="1923" xr:uid="{00000000-0005-0000-0000-0000EB1E0000}"/>
    <cellStyle name="Comma 4 2 8 4" xfId="1924" xr:uid="{00000000-0005-0000-0000-0000EC1E0000}"/>
    <cellStyle name="Comma 4 2 9" xfId="1925" xr:uid="{00000000-0005-0000-0000-0000ED1E0000}"/>
    <cellStyle name="Comma 4 2 9 2" xfId="1926" xr:uid="{00000000-0005-0000-0000-0000EE1E0000}"/>
    <cellStyle name="Comma 4 2 9 3" xfId="1927" xr:uid="{00000000-0005-0000-0000-0000EF1E0000}"/>
    <cellStyle name="Comma 4 3" xfId="1928" xr:uid="{00000000-0005-0000-0000-0000F01E0000}"/>
    <cellStyle name="Comma 4 3 10" xfId="1929" xr:uid="{00000000-0005-0000-0000-0000F11E0000}"/>
    <cellStyle name="Comma 4 3 11" xfId="1930" xr:uid="{00000000-0005-0000-0000-0000F21E0000}"/>
    <cellStyle name="Comma 4 3 12" xfId="1931" xr:uid="{00000000-0005-0000-0000-0000F31E0000}"/>
    <cellStyle name="Comma 4 3 2" xfId="1932" xr:uid="{00000000-0005-0000-0000-0000F41E0000}"/>
    <cellStyle name="Comma 4 3 2 2" xfId="1933" xr:uid="{00000000-0005-0000-0000-0000F51E0000}"/>
    <cellStyle name="Comma 4 3 2 2 2" xfId="1934" xr:uid="{00000000-0005-0000-0000-0000F61E0000}"/>
    <cellStyle name="Comma 4 3 2 2 2 2" xfId="1935" xr:uid="{00000000-0005-0000-0000-0000F71E0000}"/>
    <cellStyle name="Comma 4 3 2 2 3" xfId="1936" xr:uid="{00000000-0005-0000-0000-0000F81E0000}"/>
    <cellStyle name="Comma 4 3 2 2 4" xfId="1937" xr:uid="{00000000-0005-0000-0000-0000F91E0000}"/>
    <cellStyle name="Comma 4 3 2 3" xfId="1938" xr:uid="{00000000-0005-0000-0000-0000FA1E0000}"/>
    <cellStyle name="Comma 4 3 2 3 2" xfId="1939" xr:uid="{00000000-0005-0000-0000-0000FB1E0000}"/>
    <cellStyle name="Comma 4 3 2 3 2 2" xfId="1940" xr:uid="{00000000-0005-0000-0000-0000FC1E0000}"/>
    <cellStyle name="Comma 4 3 2 3 3" xfId="1941" xr:uid="{00000000-0005-0000-0000-0000FD1E0000}"/>
    <cellStyle name="Comma 4 3 2 3 4" xfId="1942" xr:uid="{00000000-0005-0000-0000-0000FE1E0000}"/>
    <cellStyle name="Comma 4 3 2 4" xfId="1943" xr:uid="{00000000-0005-0000-0000-0000FF1E0000}"/>
    <cellStyle name="Comma 4 3 2 4 2" xfId="1944" xr:uid="{00000000-0005-0000-0000-0000001F0000}"/>
    <cellStyle name="Comma 4 3 2 4 2 2" xfId="1945" xr:uid="{00000000-0005-0000-0000-0000011F0000}"/>
    <cellStyle name="Comma 4 3 2 4 3" xfId="1946" xr:uid="{00000000-0005-0000-0000-0000021F0000}"/>
    <cellStyle name="Comma 4 3 2 4 4" xfId="1947" xr:uid="{00000000-0005-0000-0000-0000031F0000}"/>
    <cellStyle name="Comma 4 3 2 5" xfId="1948" xr:uid="{00000000-0005-0000-0000-0000041F0000}"/>
    <cellStyle name="Comma 4 3 2 5 2" xfId="1949" xr:uid="{00000000-0005-0000-0000-0000051F0000}"/>
    <cellStyle name="Comma 4 3 2 5 2 2" xfId="1950" xr:uid="{00000000-0005-0000-0000-0000061F0000}"/>
    <cellStyle name="Comma 4 3 2 5 3" xfId="1951" xr:uid="{00000000-0005-0000-0000-0000071F0000}"/>
    <cellStyle name="Comma 4 3 2 5 4" xfId="1952" xr:uid="{00000000-0005-0000-0000-0000081F0000}"/>
    <cellStyle name="Comma 4 3 2 6" xfId="1953" xr:uid="{00000000-0005-0000-0000-0000091F0000}"/>
    <cellStyle name="Comma 4 3 2 6 2" xfId="1954" xr:uid="{00000000-0005-0000-0000-00000A1F0000}"/>
    <cellStyle name="Comma 4 3 2 6 3" xfId="1955" xr:uid="{00000000-0005-0000-0000-00000B1F0000}"/>
    <cellStyle name="Comma 4 3 2 7" xfId="1956" xr:uid="{00000000-0005-0000-0000-00000C1F0000}"/>
    <cellStyle name="Comma 4 3 2 7 2" xfId="1957" xr:uid="{00000000-0005-0000-0000-00000D1F0000}"/>
    <cellStyle name="Comma 4 3 2 8" xfId="1958" xr:uid="{00000000-0005-0000-0000-00000E1F0000}"/>
    <cellStyle name="Comma 4 3 2 9" xfId="1959" xr:uid="{00000000-0005-0000-0000-00000F1F0000}"/>
    <cellStyle name="Comma 4 3 3" xfId="1960" xr:uid="{00000000-0005-0000-0000-0000101F0000}"/>
    <cellStyle name="Comma 4 3 3 2" xfId="1961" xr:uid="{00000000-0005-0000-0000-0000111F0000}"/>
    <cellStyle name="Comma 4 3 3 2 2" xfId="1962" xr:uid="{00000000-0005-0000-0000-0000121F0000}"/>
    <cellStyle name="Comma 4 3 3 3" xfId="1963" xr:uid="{00000000-0005-0000-0000-0000131F0000}"/>
    <cellStyle name="Comma 4 3 3 4" xfId="1964" xr:uid="{00000000-0005-0000-0000-0000141F0000}"/>
    <cellStyle name="Comma 4 3 4" xfId="1965" xr:uid="{00000000-0005-0000-0000-0000151F0000}"/>
    <cellStyle name="Comma 4 3 4 2" xfId="1966" xr:uid="{00000000-0005-0000-0000-0000161F0000}"/>
    <cellStyle name="Comma 4 3 4 2 2" xfId="1967" xr:uid="{00000000-0005-0000-0000-0000171F0000}"/>
    <cellStyle name="Comma 4 3 4 3" xfId="1968" xr:uid="{00000000-0005-0000-0000-0000181F0000}"/>
    <cellStyle name="Comma 4 3 4 4" xfId="1969" xr:uid="{00000000-0005-0000-0000-0000191F0000}"/>
    <cellStyle name="Comma 4 3 5" xfId="1970" xr:uid="{00000000-0005-0000-0000-00001A1F0000}"/>
    <cellStyle name="Comma 4 3 5 2" xfId="1971" xr:uid="{00000000-0005-0000-0000-00001B1F0000}"/>
    <cellStyle name="Comma 4 3 5 2 2" xfId="1972" xr:uid="{00000000-0005-0000-0000-00001C1F0000}"/>
    <cellStyle name="Comma 4 3 5 3" xfId="1973" xr:uid="{00000000-0005-0000-0000-00001D1F0000}"/>
    <cellStyle name="Comma 4 3 5 4" xfId="1974" xr:uid="{00000000-0005-0000-0000-00001E1F0000}"/>
    <cellStyle name="Comma 4 3 6" xfId="1975" xr:uid="{00000000-0005-0000-0000-00001F1F0000}"/>
    <cellStyle name="Comma 4 3 6 2" xfId="1976" xr:uid="{00000000-0005-0000-0000-0000201F0000}"/>
    <cellStyle name="Comma 4 3 6 2 2" xfId="1977" xr:uid="{00000000-0005-0000-0000-0000211F0000}"/>
    <cellStyle name="Comma 4 3 6 3" xfId="1978" xr:uid="{00000000-0005-0000-0000-0000221F0000}"/>
    <cellStyle name="Comma 4 3 6 4" xfId="1979" xr:uid="{00000000-0005-0000-0000-0000231F0000}"/>
    <cellStyle name="Comma 4 3 7" xfId="1980" xr:uid="{00000000-0005-0000-0000-0000241F0000}"/>
    <cellStyle name="Comma 4 3 7 2" xfId="1981" xr:uid="{00000000-0005-0000-0000-0000251F0000}"/>
    <cellStyle name="Comma 4 3 7 3" xfId="1982" xr:uid="{00000000-0005-0000-0000-0000261F0000}"/>
    <cellStyle name="Comma 4 3 8" xfId="1983" xr:uid="{00000000-0005-0000-0000-0000271F0000}"/>
    <cellStyle name="Comma 4 3 8 2" xfId="1984" xr:uid="{00000000-0005-0000-0000-0000281F0000}"/>
    <cellStyle name="Comma 4 3 9" xfId="1985" xr:uid="{00000000-0005-0000-0000-0000291F0000}"/>
    <cellStyle name="Comma 4 4" xfId="1986" xr:uid="{00000000-0005-0000-0000-00002A1F0000}"/>
    <cellStyle name="Comma 4 4 10" xfId="1987" xr:uid="{00000000-0005-0000-0000-00002B1F0000}"/>
    <cellStyle name="Comma 4 4 2" xfId="1988" xr:uid="{00000000-0005-0000-0000-00002C1F0000}"/>
    <cellStyle name="Comma 4 4 2 2" xfId="1989" xr:uid="{00000000-0005-0000-0000-00002D1F0000}"/>
    <cellStyle name="Comma 4 4 2 2 2" xfId="1990" xr:uid="{00000000-0005-0000-0000-00002E1F0000}"/>
    <cellStyle name="Comma 4 4 2 2 2 2" xfId="1991" xr:uid="{00000000-0005-0000-0000-00002F1F0000}"/>
    <cellStyle name="Comma 4 4 2 2 3" xfId="1992" xr:uid="{00000000-0005-0000-0000-0000301F0000}"/>
    <cellStyle name="Comma 4 4 2 2 4" xfId="1993" xr:uid="{00000000-0005-0000-0000-0000311F0000}"/>
    <cellStyle name="Comma 4 4 2 3" xfId="1994" xr:uid="{00000000-0005-0000-0000-0000321F0000}"/>
    <cellStyle name="Comma 4 4 2 3 2" xfId="1995" xr:uid="{00000000-0005-0000-0000-0000331F0000}"/>
    <cellStyle name="Comma 4 4 2 3 2 2" xfId="1996" xr:uid="{00000000-0005-0000-0000-0000341F0000}"/>
    <cellStyle name="Comma 4 4 2 3 3" xfId="1997" xr:uid="{00000000-0005-0000-0000-0000351F0000}"/>
    <cellStyle name="Comma 4 4 2 3 3 2" xfId="8896" xr:uid="{00000000-0005-0000-0000-0000361F0000}"/>
    <cellStyle name="Comma 4 4 2 3 4" xfId="1998" xr:uid="{00000000-0005-0000-0000-0000371F0000}"/>
    <cellStyle name="Comma 4 4 2 4" xfId="1999" xr:uid="{00000000-0005-0000-0000-0000381F0000}"/>
    <cellStyle name="Comma 4 4 2 4 2" xfId="2000" xr:uid="{00000000-0005-0000-0000-0000391F0000}"/>
    <cellStyle name="Comma 4 4 2 4 2 2" xfId="2001" xr:uid="{00000000-0005-0000-0000-00003A1F0000}"/>
    <cellStyle name="Comma 4 4 2 4 3" xfId="2002" xr:uid="{00000000-0005-0000-0000-00003B1F0000}"/>
    <cellStyle name="Comma 4 4 2 4 4" xfId="2003" xr:uid="{00000000-0005-0000-0000-00003C1F0000}"/>
    <cellStyle name="Comma 4 4 2 5" xfId="2004" xr:uid="{00000000-0005-0000-0000-00003D1F0000}"/>
    <cellStyle name="Comma 4 4 2 5 2" xfId="2005" xr:uid="{00000000-0005-0000-0000-00003E1F0000}"/>
    <cellStyle name="Comma 4 4 2 5 2 2" xfId="2006" xr:uid="{00000000-0005-0000-0000-00003F1F0000}"/>
    <cellStyle name="Comma 4 4 2 5 3" xfId="2007" xr:uid="{00000000-0005-0000-0000-0000401F0000}"/>
    <cellStyle name="Comma 4 4 2 5 4" xfId="2008" xr:uid="{00000000-0005-0000-0000-0000411F0000}"/>
    <cellStyle name="Comma 4 4 2 6" xfId="2009" xr:uid="{00000000-0005-0000-0000-0000421F0000}"/>
    <cellStyle name="Comma 4 4 2 6 2" xfId="2010" xr:uid="{00000000-0005-0000-0000-0000431F0000}"/>
    <cellStyle name="Comma 4 4 2 6 3" xfId="2011" xr:uid="{00000000-0005-0000-0000-0000441F0000}"/>
    <cellStyle name="Comma 4 4 2 7" xfId="2012" xr:uid="{00000000-0005-0000-0000-0000451F0000}"/>
    <cellStyle name="Comma 4 4 2 7 2" xfId="2013" xr:uid="{00000000-0005-0000-0000-0000461F0000}"/>
    <cellStyle name="Comma 4 4 2 8" xfId="2014" xr:uid="{00000000-0005-0000-0000-0000471F0000}"/>
    <cellStyle name="Comma 4 4 2 9" xfId="2015" xr:uid="{00000000-0005-0000-0000-0000481F0000}"/>
    <cellStyle name="Comma 4 4 3" xfId="2016" xr:uid="{00000000-0005-0000-0000-0000491F0000}"/>
    <cellStyle name="Comma 4 4 3 2" xfId="2017" xr:uid="{00000000-0005-0000-0000-00004A1F0000}"/>
    <cellStyle name="Comma 4 4 3 2 2" xfId="2018" xr:uid="{00000000-0005-0000-0000-00004B1F0000}"/>
    <cellStyle name="Comma 4 4 3 3" xfId="2019" xr:uid="{00000000-0005-0000-0000-00004C1F0000}"/>
    <cellStyle name="Comma 4 4 3 4" xfId="2020" xr:uid="{00000000-0005-0000-0000-00004D1F0000}"/>
    <cellStyle name="Comma 4 4 4" xfId="2021" xr:uid="{00000000-0005-0000-0000-00004E1F0000}"/>
    <cellStyle name="Comma 4 4 4 2" xfId="2022" xr:uid="{00000000-0005-0000-0000-00004F1F0000}"/>
    <cellStyle name="Comma 4 4 4 2 2" xfId="2023" xr:uid="{00000000-0005-0000-0000-0000501F0000}"/>
    <cellStyle name="Comma 4 4 4 3" xfId="2024" xr:uid="{00000000-0005-0000-0000-0000511F0000}"/>
    <cellStyle name="Comma 4 4 4 4" xfId="2025" xr:uid="{00000000-0005-0000-0000-0000521F0000}"/>
    <cellStyle name="Comma 4 4 5" xfId="2026" xr:uid="{00000000-0005-0000-0000-0000531F0000}"/>
    <cellStyle name="Comma 4 4 5 2" xfId="2027" xr:uid="{00000000-0005-0000-0000-0000541F0000}"/>
    <cellStyle name="Comma 4 4 5 2 2" xfId="2028" xr:uid="{00000000-0005-0000-0000-0000551F0000}"/>
    <cellStyle name="Comma 4 4 5 3" xfId="2029" xr:uid="{00000000-0005-0000-0000-0000561F0000}"/>
    <cellStyle name="Comma 4 4 5 4" xfId="2030" xr:uid="{00000000-0005-0000-0000-0000571F0000}"/>
    <cellStyle name="Comma 4 4 6" xfId="2031" xr:uid="{00000000-0005-0000-0000-0000581F0000}"/>
    <cellStyle name="Comma 4 4 6 2" xfId="2032" xr:uid="{00000000-0005-0000-0000-0000591F0000}"/>
    <cellStyle name="Comma 4 4 6 2 2" xfId="2033" xr:uid="{00000000-0005-0000-0000-00005A1F0000}"/>
    <cellStyle name="Comma 4 4 6 3" xfId="2034" xr:uid="{00000000-0005-0000-0000-00005B1F0000}"/>
    <cellStyle name="Comma 4 4 6 4" xfId="2035" xr:uid="{00000000-0005-0000-0000-00005C1F0000}"/>
    <cellStyle name="Comma 4 4 7" xfId="2036" xr:uid="{00000000-0005-0000-0000-00005D1F0000}"/>
    <cellStyle name="Comma 4 4 7 2" xfId="2037" xr:uid="{00000000-0005-0000-0000-00005E1F0000}"/>
    <cellStyle name="Comma 4 4 7 3" xfId="2038" xr:uid="{00000000-0005-0000-0000-00005F1F0000}"/>
    <cellStyle name="Comma 4 4 8" xfId="2039" xr:uid="{00000000-0005-0000-0000-0000601F0000}"/>
    <cellStyle name="Comma 4 4 8 2" xfId="2040" xr:uid="{00000000-0005-0000-0000-0000611F0000}"/>
    <cellStyle name="Comma 4 4 9" xfId="2041" xr:uid="{00000000-0005-0000-0000-0000621F0000}"/>
    <cellStyle name="Comma 4 5" xfId="2042" xr:uid="{00000000-0005-0000-0000-0000631F0000}"/>
    <cellStyle name="Comma 4 5 2" xfId="2043" xr:uid="{00000000-0005-0000-0000-0000641F0000}"/>
    <cellStyle name="Comma 4 5 2 2" xfId="2044" xr:uid="{00000000-0005-0000-0000-0000651F0000}"/>
    <cellStyle name="Comma 4 5 2 2 2" xfId="2045" xr:uid="{00000000-0005-0000-0000-0000661F0000}"/>
    <cellStyle name="Comma 4 5 2 3" xfId="2046" xr:uid="{00000000-0005-0000-0000-0000671F0000}"/>
    <cellStyle name="Comma 4 5 2 4" xfId="2047" xr:uid="{00000000-0005-0000-0000-0000681F0000}"/>
    <cellStyle name="Comma 4 5 3" xfId="2048" xr:uid="{00000000-0005-0000-0000-0000691F0000}"/>
    <cellStyle name="Comma 4 5 3 2" xfId="2049" xr:uid="{00000000-0005-0000-0000-00006A1F0000}"/>
    <cellStyle name="Comma 4 5 3 2 2" xfId="2050" xr:uid="{00000000-0005-0000-0000-00006B1F0000}"/>
    <cellStyle name="Comma 4 5 3 3" xfId="2051" xr:uid="{00000000-0005-0000-0000-00006C1F0000}"/>
    <cellStyle name="Comma 4 5 3 3 2" xfId="8897" xr:uid="{00000000-0005-0000-0000-00006D1F0000}"/>
    <cellStyle name="Comma 4 5 3 4" xfId="2052" xr:uid="{00000000-0005-0000-0000-00006E1F0000}"/>
    <cellStyle name="Comma 4 5 4" xfId="2053" xr:uid="{00000000-0005-0000-0000-00006F1F0000}"/>
    <cellStyle name="Comma 4 5 4 2" xfId="2054" xr:uid="{00000000-0005-0000-0000-0000701F0000}"/>
    <cellStyle name="Comma 4 5 4 2 2" xfId="2055" xr:uid="{00000000-0005-0000-0000-0000711F0000}"/>
    <cellStyle name="Comma 4 5 4 3" xfId="2056" xr:uid="{00000000-0005-0000-0000-0000721F0000}"/>
    <cellStyle name="Comma 4 5 4 4" xfId="2057" xr:uid="{00000000-0005-0000-0000-0000731F0000}"/>
    <cellStyle name="Comma 4 5 5" xfId="2058" xr:uid="{00000000-0005-0000-0000-0000741F0000}"/>
    <cellStyle name="Comma 4 5 5 2" xfId="2059" xr:uid="{00000000-0005-0000-0000-0000751F0000}"/>
    <cellStyle name="Comma 4 5 5 2 2" xfId="2060" xr:uid="{00000000-0005-0000-0000-0000761F0000}"/>
    <cellStyle name="Comma 4 5 5 3" xfId="2061" xr:uid="{00000000-0005-0000-0000-0000771F0000}"/>
    <cellStyle name="Comma 4 5 5 4" xfId="2062" xr:uid="{00000000-0005-0000-0000-0000781F0000}"/>
    <cellStyle name="Comma 4 5 6" xfId="2063" xr:uid="{00000000-0005-0000-0000-0000791F0000}"/>
    <cellStyle name="Comma 4 5 6 2" xfId="2064" xr:uid="{00000000-0005-0000-0000-00007A1F0000}"/>
    <cellStyle name="Comma 4 5 6 3" xfId="2065" xr:uid="{00000000-0005-0000-0000-00007B1F0000}"/>
    <cellStyle name="Comma 4 5 7" xfId="2066" xr:uid="{00000000-0005-0000-0000-00007C1F0000}"/>
    <cellStyle name="Comma 4 5 7 2" xfId="2067" xr:uid="{00000000-0005-0000-0000-00007D1F0000}"/>
    <cellStyle name="Comma 4 5 8" xfId="2068" xr:uid="{00000000-0005-0000-0000-00007E1F0000}"/>
    <cellStyle name="Comma 4 5 9" xfId="2069" xr:uid="{00000000-0005-0000-0000-00007F1F0000}"/>
    <cellStyle name="Comma 4 6" xfId="2070" xr:uid="{00000000-0005-0000-0000-0000801F0000}"/>
    <cellStyle name="Comma 4 6 2" xfId="2071" xr:uid="{00000000-0005-0000-0000-0000811F0000}"/>
    <cellStyle name="Comma 4 6 2 2" xfId="2072" xr:uid="{00000000-0005-0000-0000-0000821F0000}"/>
    <cellStyle name="Comma 4 6 3" xfId="2073" xr:uid="{00000000-0005-0000-0000-0000831F0000}"/>
    <cellStyle name="Comma 4 6 4" xfId="2074" xr:uid="{00000000-0005-0000-0000-0000841F0000}"/>
    <cellStyle name="Comma 4 7" xfId="2075" xr:uid="{00000000-0005-0000-0000-0000851F0000}"/>
    <cellStyle name="Comma 4 7 2" xfId="2076" xr:uid="{00000000-0005-0000-0000-0000861F0000}"/>
    <cellStyle name="Comma 4 7 2 2" xfId="2077" xr:uid="{00000000-0005-0000-0000-0000871F0000}"/>
    <cellStyle name="Comma 4 7 3" xfId="2078" xr:uid="{00000000-0005-0000-0000-0000881F0000}"/>
    <cellStyle name="Comma 4 7 4" xfId="2079" xr:uid="{00000000-0005-0000-0000-0000891F0000}"/>
    <cellStyle name="Comma 4 8" xfId="2080" xr:uid="{00000000-0005-0000-0000-00008A1F0000}"/>
    <cellStyle name="Comma 4 8 2" xfId="2081" xr:uid="{00000000-0005-0000-0000-00008B1F0000}"/>
    <cellStyle name="Comma 4 8 2 2" xfId="2082" xr:uid="{00000000-0005-0000-0000-00008C1F0000}"/>
    <cellStyle name="Comma 4 8 3" xfId="2083" xr:uid="{00000000-0005-0000-0000-00008D1F0000}"/>
    <cellStyle name="Comma 4 8 4" xfId="2084" xr:uid="{00000000-0005-0000-0000-00008E1F0000}"/>
    <cellStyle name="Comma 4 9" xfId="2085" xr:uid="{00000000-0005-0000-0000-00008F1F0000}"/>
    <cellStyle name="Comma 4 9 2" xfId="2086" xr:uid="{00000000-0005-0000-0000-0000901F0000}"/>
    <cellStyle name="Comma 4 9 2 2" xfId="2087" xr:uid="{00000000-0005-0000-0000-0000911F0000}"/>
    <cellStyle name="Comma 4 9 3" xfId="2088" xr:uid="{00000000-0005-0000-0000-0000921F0000}"/>
    <cellStyle name="Comma 4 9 4" xfId="2089" xr:uid="{00000000-0005-0000-0000-0000931F0000}"/>
    <cellStyle name="Comma 5" xfId="37" xr:uid="{00000000-0005-0000-0000-0000941F0000}"/>
    <cellStyle name="Comma 5 10" xfId="2090" xr:uid="{00000000-0005-0000-0000-0000951F0000}"/>
    <cellStyle name="Comma 5 10 2" xfId="2091" xr:uid="{00000000-0005-0000-0000-0000961F0000}"/>
    <cellStyle name="Comma 5 10 3" xfId="2092" xr:uid="{00000000-0005-0000-0000-0000971F0000}"/>
    <cellStyle name="Comma 5 11" xfId="2093" xr:uid="{00000000-0005-0000-0000-0000981F0000}"/>
    <cellStyle name="Comma 5 11 2" xfId="2094" xr:uid="{00000000-0005-0000-0000-0000991F0000}"/>
    <cellStyle name="Comma 5 12" xfId="2095" xr:uid="{00000000-0005-0000-0000-00009A1F0000}"/>
    <cellStyle name="Comma 5 13" xfId="2096" xr:uid="{00000000-0005-0000-0000-00009B1F0000}"/>
    <cellStyle name="Comma 5 14" xfId="2097" xr:uid="{00000000-0005-0000-0000-00009C1F0000}"/>
    <cellStyle name="Comma 5 15" xfId="2098" xr:uid="{00000000-0005-0000-0000-00009D1F0000}"/>
    <cellStyle name="Comma 5 2" xfId="2099" xr:uid="{00000000-0005-0000-0000-00009E1F0000}"/>
    <cellStyle name="Comma 5 2 10" xfId="2100" xr:uid="{00000000-0005-0000-0000-00009F1F0000}"/>
    <cellStyle name="Comma 5 2 2" xfId="2101" xr:uid="{00000000-0005-0000-0000-0000A01F0000}"/>
    <cellStyle name="Comma 5 2 2 2" xfId="2102" xr:uid="{00000000-0005-0000-0000-0000A11F0000}"/>
    <cellStyle name="Comma 5 2 2 2 2" xfId="2103" xr:uid="{00000000-0005-0000-0000-0000A21F0000}"/>
    <cellStyle name="Comma 5 2 2 2 2 2" xfId="2104" xr:uid="{00000000-0005-0000-0000-0000A31F0000}"/>
    <cellStyle name="Comma 5 2 2 2 3" xfId="2105" xr:uid="{00000000-0005-0000-0000-0000A41F0000}"/>
    <cellStyle name="Comma 5 2 2 2 4" xfId="2106" xr:uid="{00000000-0005-0000-0000-0000A51F0000}"/>
    <cellStyle name="Comma 5 2 2 3" xfId="2107" xr:uid="{00000000-0005-0000-0000-0000A61F0000}"/>
    <cellStyle name="Comma 5 2 2 3 2" xfId="2108" xr:uid="{00000000-0005-0000-0000-0000A71F0000}"/>
    <cellStyle name="Comma 5 2 2 3 2 2" xfId="2109" xr:uid="{00000000-0005-0000-0000-0000A81F0000}"/>
    <cellStyle name="Comma 5 2 2 3 3" xfId="2110" xr:uid="{00000000-0005-0000-0000-0000A91F0000}"/>
    <cellStyle name="Comma 5 2 2 3 3 2" xfId="8898" xr:uid="{00000000-0005-0000-0000-0000AA1F0000}"/>
    <cellStyle name="Comma 5 2 2 3 4" xfId="2111" xr:uid="{00000000-0005-0000-0000-0000AB1F0000}"/>
    <cellStyle name="Comma 5 2 2 4" xfId="2112" xr:uid="{00000000-0005-0000-0000-0000AC1F0000}"/>
    <cellStyle name="Comma 5 2 2 4 2" xfId="2113" xr:uid="{00000000-0005-0000-0000-0000AD1F0000}"/>
    <cellStyle name="Comma 5 2 2 4 2 2" xfId="2114" xr:uid="{00000000-0005-0000-0000-0000AE1F0000}"/>
    <cellStyle name="Comma 5 2 2 4 3" xfId="2115" xr:uid="{00000000-0005-0000-0000-0000AF1F0000}"/>
    <cellStyle name="Comma 5 2 2 4 4" xfId="2116" xr:uid="{00000000-0005-0000-0000-0000B01F0000}"/>
    <cellStyle name="Comma 5 2 2 5" xfId="2117" xr:uid="{00000000-0005-0000-0000-0000B11F0000}"/>
    <cellStyle name="Comma 5 2 2 5 2" xfId="2118" xr:uid="{00000000-0005-0000-0000-0000B21F0000}"/>
    <cellStyle name="Comma 5 2 2 5 2 2" xfId="2119" xr:uid="{00000000-0005-0000-0000-0000B31F0000}"/>
    <cellStyle name="Comma 5 2 2 5 3" xfId="2120" xr:uid="{00000000-0005-0000-0000-0000B41F0000}"/>
    <cellStyle name="Comma 5 2 2 5 4" xfId="2121" xr:uid="{00000000-0005-0000-0000-0000B51F0000}"/>
    <cellStyle name="Comma 5 2 2 6" xfId="2122" xr:uid="{00000000-0005-0000-0000-0000B61F0000}"/>
    <cellStyle name="Comma 5 2 2 6 2" xfId="2123" xr:uid="{00000000-0005-0000-0000-0000B71F0000}"/>
    <cellStyle name="Comma 5 2 2 6 3" xfId="2124" xr:uid="{00000000-0005-0000-0000-0000B81F0000}"/>
    <cellStyle name="Comma 5 2 2 7" xfId="2125" xr:uid="{00000000-0005-0000-0000-0000B91F0000}"/>
    <cellStyle name="Comma 5 2 2 7 2" xfId="2126" xr:uid="{00000000-0005-0000-0000-0000BA1F0000}"/>
    <cellStyle name="Comma 5 2 2 8" xfId="2127" xr:uid="{00000000-0005-0000-0000-0000BB1F0000}"/>
    <cellStyle name="Comma 5 2 2 9" xfId="2128" xr:uid="{00000000-0005-0000-0000-0000BC1F0000}"/>
    <cellStyle name="Comma 5 2 3" xfId="2129" xr:uid="{00000000-0005-0000-0000-0000BD1F0000}"/>
    <cellStyle name="Comma 5 2 3 2" xfId="2130" xr:uid="{00000000-0005-0000-0000-0000BE1F0000}"/>
    <cellStyle name="Comma 5 2 3 2 2" xfId="2131" xr:uid="{00000000-0005-0000-0000-0000BF1F0000}"/>
    <cellStyle name="Comma 5 2 3 3" xfId="2132" xr:uid="{00000000-0005-0000-0000-0000C01F0000}"/>
    <cellStyle name="Comma 5 2 3 4" xfId="2133" xr:uid="{00000000-0005-0000-0000-0000C11F0000}"/>
    <cellStyle name="Comma 5 2 4" xfId="2134" xr:uid="{00000000-0005-0000-0000-0000C21F0000}"/>
    <cellStyle name="Comma 5 2 4 2" xfId="2135" xr:uid="{00000000-0005-0000-0000-0000C31F0000}"/>
    <cellStyle name="Comma 5 2 4 2 2" xfId="2136" xr:uid="{00000000-0005-0000-0000-0000C41F0000}"/>
    <cellStyle name="Comma 5 2 4 3" xfId="2137" xr:uid="{00000000-0005-0000-0000-0000C51F0000}"/>
    <cellStyle name="Comma 5 2 4 4" xfId="2138" xr:uid="{00000000-0005-0000-0000-0000C61F0000}"/>
    <cellStyle name="Comma 5 2 5" xfId="2139" xr:uid="{00000000-0005-0000-0000-0000C71F0000}"/>
    <cellStyle name="Comma 5 2 5 2" xfId="2140" xr:uid="{00000000-0005-0000-0000-0000C81F0000}"/>
    <cellStyle name="Comma 5 2 5 2 2" xfId="2141" xr:uid="{00000000-0005-0000-0000-0000C91F0000}"/>
    <cellStyle name="Comma 5 2 5 3" xfId="2142" xr:uid="{00000000-0005-0000-0000-0000CA1F0000}"/>
    <cellStyle name="Comma 5 2 5 4" xfId="2143" xr:uid="{00000000-0005-0000-0000-0000CB1F0000}"/>
    <cellStyle name="Comma 5 2 6" xfId="2144" xr:uid="{00000000-0005-0000-0000-0000CC1F0000}"/>
    <cellStyle name="Comma 5 2 6 2" xfId="2145" xr:uid="{00000000-0005-0000-0000-0000CD1F0000}"/>
    <cellStyle name="Comma 5 2 6 2 2" xfId="2146" xr:uid="{00000000-0005-0000-0000-0000CE1F0000}"/>
    <cellStyle name="Comma 5 2 6 3" xfId="2147" xr:uid="{00000000-0005-0000-0000-0000CF1F0000}"/>
    <cellStyle name="Comma 5 2 6 4" xfId="2148" xr:uid="{00000000-0005-0000-0000-0000D01F0000}"/>
    <cellStyle name="Comma 5 2 7" xfId="2149" xr:uid="{00000000-0005-0000-0000-0000D11F0000}"/>
    <cellStyle name="Comma 5 2 7 2" xfId="2150" xr:uid="{00000000-0005-0000-0000-0000D21F0000}"/>
    <cellStyle name="Comma 5 2 7 3" xfId="2151" xr:uid="{00000000-0005-0000-0000-0000D31F0000}"/>
    <cellStyle name="Comma 5 2 8" xfId="2152" xr:uid="{00000000-0005-0000-0000-0000D41F0000}"/>
    <cellStyle name="Comma 5 2 8 2" xfId="2153" xr:uid="{00000000-0005-0000-0000-0000D51F0000}"/>
    <cellStyle name="Comma 5 2 9" xfId="2154" xr:uid="{00000000-0005-0000-0000-0000D61F0000}"/>
    <cellStyle name="Comma 5 3" xfId="2155" xr:uid="{00000000-0005-0000-0000-0000D71F0000}"/>
    <cellStyle name="Comma 5 3 10" xfId="2156" xr:uid="{00000000-0005-0000-0000-0000D81F0000}"/>
    <cellStyle name="Comma 5 3 2" xfId="2157" xr:uid="{00000000-0005-0000-0000-0000D91F0000}"/>
    <cellStyle name="Comma 5 3 2 2" xfId="2158" xr:uid="{00000000-0005-0000-0000-0000DA1F0000}"/>
    <cellStyle name="Comma 5 3 2 2 2" xfId="2159" xr:uid="{00000000-0005-0000-0000-0000DB1F0000}"/>
    <cellStyle name="Comma 5 3 2 2 2 2" xfId="2160" xr:uid="{00000000-0005-0000-0000-0000DC1F0000}"/>
    <cellStyle name="Comma 5 3 2 2 3" xfId="2161" xr:uid="{00000000-0005-0000-0000-0000DD1F0000}"/>
    <cellStyle name="Comma 5 3 2 2 4" xfId="2162" xr:uid="{00000000-0005-0000-0000-0000DE1F0000}"/>
    <cellStyle name="Comma 5 3 2 3" xfId="2163" xr:uid="{00000000-0005-0000-0000-0000DF1F0000}"/>
    <cellStyle name="Comma 5 3 2 3 2" xfId="2164" xr:uid="{00000000-0005-0000-0000-0000E01F0000}"/>
    <cellStyle name="Comma 5 3 2 3 2 2" xfId="2165" xr:uid="{00000000-0005-0000-0000-0000E11F0000}"/>
    <cellStyle name="Comma 5 3 2 3 3" xfId="2166" xr:uid="{00000000-0005-0000-0000-0000E21F0000}"/>
    <cellStyle name="Comma 5 3 2 3 4" xfId="2167" xr:uid="{00000000-0005-0000-0000-0000E31F0000}"/>
    <cellStyle name="Comma 5 3 2 4" xfId="2168" xr:uid="{00000000-0005-0000-0000-0000E41F0000}"/>
    <cellStyle name="Comma 5 3 2 4 2" xfId="2169" xr:uid="{00000000-0005-0000-0000-0000E51F0000}"/>
    <cellStyle name="Comma 5 3 2 4 2 2" xfId="2170" xr:uid="{00000000-0005-0000-0000-0000E61F0000}"/>
    <cellStyle name="Comma 5 3 2 4 3" xfId="2171" xr:uid="{00000000-0005-0000-0000-0000E71F0000}"/>
    <cellStyle name="Comma 5 3 2 4 4" xfId="2172" xr:uid="{00000000-0005-0000-0000-0000E81F0000}"/>
    <cellStyle name="Comma 5 3 2 5" xfId="2173" xr:uid="{00000000-0005-0000-0000-0000E91F0000}"/>
    <cellStyle name="Comma 5 3 2 5 2" xfId="2174" xr:uid="{00000000-0005-0000-0000-0000EA1F0000}"/>
    <cellStyle name="Comma 5 3 2 5 2 2" xfId="2175" xr:uid="{00000000-0005-0000-0000-0000EB1F0000}"/>
    <cellStyle name="Comma 5 3 2 5 3" xfId="2176" xr:uid="{00000000-0005-0000-0000-0000EC1F0000}"/>
    <cellStyle name="Comma 5 3 2 5 4" xfId="2177" xr:uid="{00000000-0005-0000-0000-0000ED1F0000}"/>
    <cellStyle name="Comma 5 3 2 6" xfId="2178" xr:uid="{00000000-0005-0000-0000-0000EE1F0000}"/>
    <cellStyle name="Comma 5 3 2 6 2" xfId="2179" xr:uid="{00000000-0005-0000-0000-0000EF1F0000}"/>
    <cellStyle name="Comma 5 3 2 6 3" xfId="2180" xr:uid="{00000000-0005-0000-0000-0000F01F0000}"/>
    <cellStyle name="Comma 5 3 2 7" xfId="2181" xr:uid="{00000000-0005-0000-0000-0000F11F0000}"/>
    <cellStyle name="Comma 5 3 2 7 2" xfId="2182" xr:uid="{00000000-0005-0000-0000-0000F21F0000}"/>
    <cellStyle name="Comma 5 3 2 8" xfId="2183" xr:uid="{00000000-0005-0000-0000-0000F31F0000}"/>
    <cellStyle name="Comma 5 3 2 9" xfId="2184" xr:uid="{00000000-0005-0000-0000-0000F41F0000}"/>
    <cellStyle name="Comma 5 3 3" xfId="2185" xr:uid="{00000000-0005-0000-0000-0000F51F0000}"/>
    <cellStyle name="Comma 5 3 3 2" xfId="2186" xr:uid="{00000000-0005-0000-0000-0000F61F0000}"/>
    <cellStyle name="Comma 5 3 3 2 2" xfId="2187" xr:uid="{00000000-0005-0000-0000-0000F71F0000}"/>
    <cellStyle name="Comma 5 3 3 3" xfId="2188" xr:uid="{00000000-0005-0000-0000-0000F81F0000}"/>
    <cellStyle name="Comma 5 3 3 4" xfId="2189" xr:uid="{00000000-0005-0000-0000-0000F91F0000}"/>
    <cellStyle name="Comma 5 3 4" xfId="2190" xr:uid="{00000000-0005-0000-0000-0000FA1F0000}"/>
    <cellStyle name="Comma 5 3 4 2" xfId="2191" xr:uid="{00000000-0005-0000-0000-0000FB1F0000}"/>
    <cellStyle name="Comma 5 3 4 2 2" xfId="2192" xr:uid="{00000000-0005-0000-0000-0000FC1F0000}"/>
    <cellStyle name="Comma 5 3 4 3" xfId="2193" xr:uid="{00000000-0005-0000-0000-0000FD1F0000}"/>
    <cellStyle name="Comma 5 3 4 4" xfId="2194" xr:uid="{00000000-0005-0000-0000-0000FE1F0000}"/>
    <cellStyle name="Comma 5 3 5" xfId="2195" xr:uid="{00000000-0005-0000-0000-0000FF1F0000}"/>
    <cellStyle name="Comma 5 3 5 2" xfId="2196" xr:uid="{00000000-0005-0000-0000-000000200000}"/>
    <cellStyle name="Comma 5 3 5 2 2" xfId="2197" xr:uid="{00000000-0005-0000-0000-000001200000}"/>
    <cellStyle name="Comma 5 3 5 3" xfId="2198" xr:uid="{00000000-0005-0000-0000-000002200000}"/>
    <cellStyle name="Comma 5 3 5 4" xfId="2199" xr:uid="{00000000-0005-0000-0000-000003200000}"/>
    <cellStyle name="Comma 5 3 6" xfId="2200" xr:uid="{00000000-0005-0000-0000-000004200000}"/>
    <cellStyle name="Comma 5 3 6 2" xfId="2201" xr:uid="{00000000-0005-0000-0000-000005200000}"/>
    <cellStyle name="Comma 5 3 6 2 2" xfId="2202" xr:uid="{00000000-0005-0000-0000-000006200000}"/>
    <cellStyle name="Comma 5 3 6 3" xfId="2203" xr:uid="{00000000-0005-0000-0000-000007200000}"/>
    <cellStyle name="Comma 5 3 6 4" xfId="2204" xr:uid="{00000000-0005-0000-0000-000008200000}"/>
    <cellStyle name="Comma 5 3 7" xfId="2205" xr:uid="{00000000-0005-0000-0000-000009200000}"/>
    <cellStyle name="Comma 5 3 7 2" xfId="2206" xr:uid="{00000000-0005-0000-0000-00000A200000}"/>
    <cellStyle name="Comma 5 3 7 3" xfId="2207" xr:uid="{00000000-0005-0000-0000-00000B200000}"/>
    <cellStyle name="Comma 5 3 8" xfId="2208" xr:uid="{00000000-0005-0000-0000-00000C200000}"/>
    <cellStyle name="Comma 5 3 8 2" xfId="2209" xr:uid="{00000000-0005-0000-0000-00000D200000}"/>
    <cellStyle name="Comma 5 3 9" xfId="2210" xr:uid="{00000000-0005-0000-0000-00000E200000}"/>
    <cellStyle name="Comma 5 4" xfId="2211" xr:uid="{00000000-0005-0000-0000-00000F200000}"/>
    <cellStyle name="Comma 5 4 10" xfId="2212" xr:uid="{00000000-0005-0000-0000-000010200000}"/>
    <cellStyle name="Comma 5 4 2" xfId="2213" xr:uid="{00000000-0005-0000-0000-000011200000}"/>
    <cellStyle name="Comma 5 4 2 2" xfId="2214" xr:uid="{00000000-0005-0000-0000-000012200000}"/>
    <cellStyle name="Comma 5 4 2 2 2" xfId="2215" xr:uid="{00000000-0005-0000-0000-000013200000}"/>
    <cellStyle name="Comma 5 4 2 2 2 2" xfId="2216" xr:uid="{00000000-0005-0000-0000-000014200000}"/>
    <cellStyle name="Comma 5 4 2 2 3" xfId="2217" xr:uid="{00000000-0005-0000-0000-000015200000}"/>
    <cellStyle name="Comma 5 4 2 2 4" xfId="2218" xr:uid="{00000000-0005-0000-0000-000016200000}"/>
    <cellStyle name="Comma 5 4 2 3" xfId="2219" xr:uid="{00000000-0005-0000-0000-000017200000}"/>
    <cellStyle name="Comma 5 4 2 3 2" xfId="2220" xr:uid="{00000000-0005-0000-0000-000018200000}"/>
    <cellStyle name="Comma 5 4 2 3 2 2" xfId="2221" xr:uid="{00000000-0005-0000-0000-000019200000}"/>
    <cellStyle name="Comma 5 4 2 3 3" xfId="2222" xr:uid="{00000000-0005-0000-0000-00001A200000}"/>
    <cellStyle name="Comma 5 4 2 3 4" xfId="2223" xr:uid="{00000000-0005-0000-0000-00001B200000}"/>
    <cellStyle name="Comma 5 4 2 4" xfId="2224" xr:uid="{00000000-0005-0000-0000-00001C200000}"/>
    <cellStyle name="Comma 5 4 2 4 2" xfId="2225" xr:uid="{00000000-0005-0000-0000-00001D200000}"/>
    <cellStyle name="Comma 5 4 2 4 2 2" xfId="2226" xr:uid="{00000000-0005-0000-0000-00001E200000}"/>
    <cellStyle name="Comma 5 4 2 4 3" xfId="2227" xr:uid="{00000000-0005-0000-0000-00001F200000}"/>
    <cellStyle name="Comma 5 4 2 4 4" xfId="2228" xr:uid="{00000000-0005-0000-0000-000020200000}"/>
    <cellStyle name="Comma 5 4 2 5" xfId="2229" xr:uid="{00000000-0005-0000-0000-000021200000}"/>
    <cellStyle name="Comma 5 4 2 5 2" xfId="2230" xr:uid="{00000000-0005-0000-0000-000022200000}"/>
    <cellStyle name="Comma 5 4 2 5 2 2" xfId="2231" xr:uid="{00000000-0005-0000-0000-000023200000}"/>
    <cellStyle name="Comma 5 4 2 5 3" xfId="2232" xr:uid="{00000000-0005-0000-0000-000024200000}"/>
    <cellStyle name="Comma 5 4 2 5 4" xfId="2233" xr:uid="{00000000-0005-0000-0000-000025200000}"/>
    <cellStyle name="Comma 5 4 2 6" xfId="2234" xr:uid="{00000000-0005-0000-0000-000026200000}"/>
    <cellStyle name="Comma 5 4 2 6 2" xfId="2235" xr:uid="{00000000-0005-0000-0000-000027200000}"/>
    <cellStyle name="Comma 5 4 2 6 3" xfId="2236" xr:uid="{00000000-0005-0000-0000-000028200000}"/>
    <cellStyle name="Comma 5 4 2 7" xfId="2237" xr:uid="{00000000-0005-0000-0000-000029200000}"/>
    <cellStyle name="Comma 5 4 2 7 2" xfId="2238" xr:uid="{00000000-0005-0000-0000-00002A200000}"/>
    <cellStyle name="Comma 5 4 2 8" xfId="2239" xr:uid="{00000000-0005-0000-0000-00002B200000}"/>
    <cellStyle name="Comma 5 4 2 9" xfId="2240" xr:uid="{00000000-0005-0000-0000-00002C200000}"/>
    <cellStyle name="Comma 5 4 3" xfId="2241" xr:uid="{00000000-0005-0000-0000-00002D200000}"/>
    <cellStyle name="Comma 5 4 3 2" xfId="2242" xr:uid="{00000000-0005-0000-0000-00002E200000}"/>
    <cellStyle name="Comma 5 4 3 2 2" xfId="2243" xr:uid="{00000000-0005-0000-0000-00002F200000}"/>
    <cellStyle name="Comma 5 4 3 3" xfId="2244" xr:uid="{00000000-0005-0000-0000-000030200000}"/>
    <cellStyle name="Comma 5 4 3 3 2" xfId="8899" xr:uid="{00000000-0005-0000-0000-000031200000}"/>
    <cellStyle name="Comma 5 4 3 4" xfId="2245" xr:uid="{00000000-0005-0000-0000-000032200000}"/>
    <cellStyle name="Comma 5 4 4" xfId="2246" xr:uid="{00000000-0005-0000-0000-000033200000}"/>
    <cellStyle name="Comma 5 4 4 2" xfId="2247" xr:uid="{00000000-0005-0000-0000-000034200000}"/>
    <cellStyle name="Comma 5 4 4 2 2" xfId="2248" xr:uid="{00000000-0005-0000-0000-000035200000}"/>
    <cellStyle name="Comma 5 4 4 3" xfId="2249" xr:uid="{00000000-0005-0000-0000-000036200000}"/>
    <cellStyle name="Comma 5 4 4 4" xfId="2250" xr:uid="{00000000-0005-0000-0000-000037200000}"/>
    <cellStyle name="Comma 5 4 5" xfId="2251" xr:uid="{00000000-0005-0000-0000-000038200000}"/>
    <cellStyle name="Comma 5 4 5 2" xfId="2252" xr:uid="{00000000-0005-0000-0000-000039200000}"/>
    <cellStyle name="Comma 5 4 5 2 2" xfId="2253" xr:uid="{00000000-0005-0000-0000-00003A200000}"/>
    <cellStyle name="Comma 5 4 5 3" xfId="2254" xr:uid="{00000000-0005-0000-0000-00003B200000}"/>
    <cellStyle name="Comma 5 4 5 4" xfId="2255" xr:uid="{00000000-0005-0000-0000-00003C200000}"/>
    <cellStyle name="Comma 5 4 6" xfId="2256" xr:uid="{00000000-0005-0000-0000-00003D200000}"/>
    <cellStyle name="Comma 5 4 6 2" xfId="2257" xr:uid="{00000000-0005-0000-0000-00003E200000}"/>
    <cellStyle name="Comma 5 4 6 2 2" xfId="2258" xr:uid="{00000000-0005-0000-0000-00003F200000}"/>
    <cellStyle name="Comma 5 4 6 3" xfId="2259" xr:uid="{00000000-0005-0000-0000-000040200000}"/>
    <cellStyle name="Comma 5 4 6 4" xfId="2260" xr:uid="{00000000-0005-0000-0000-000041200000}"/>
    <cellStyle name="Comma 5 4 7" xfId="2261" xr:uid="{00000000-0005-0000-0000-000042200000}"/>
    <cellStyle name="Comma 5 4 7 2" xfId="2262" xr:uid="{00000000-0005-0000-0000-000043200000}"/>
    <cellStyle name="Comma 5 4 7 3" xfId="2263" xr:uid="{00000000-0005-0000-0000-000044200000}"/>
    <cellStyle name="Comma 5 4 8" xfId="2264" xr:uid="{00000000-0005-0000-0000-000045200000}"/>
    <cellStyle name="Comma 5 4 8 2" xfId="2265" xr:uid="{00000000-0005-0000-0000-000046200000}"/>
    <cellStyle name="Comma 5 4 9" xfId="2266" xr:uid="{00000000-0005-0000-0000-000047200000}"/>
    <cellStyle name="Comma 5 5" xfId="2267" xr:uid="{00000000-0005-0000-0000-000048200000}"/>
    <cellStyle name="Comma 5 5 2" xfId="2268" xr:uid="{00000000-0005-0000-0000-000049200000}"/>
    <cellStyle name="Comma 5 5 2 2" xfId="2269" xr:uid="{00000000-0005-0000-0000-00004A200000}"/>
    <cellStyle name="Comma 5 5 2 2 2" xfId="2270" xr:uid="{00000000-0005-0000-0000-00004B200000}"/>
    <cellStyle name="Comma 5 5 2 3" xfId="2271" xr:uid="{00000000-0005-0000-0000-00004C200000}"/>
    <cellStyle name="Comma 5 5 2 4" xfId="2272" xr:uid="{00000000-0005-0000-0000-00004D200000}"/>
    <cellStyle name="Comma 5 5 3" xfId="2273" xr:uid="{00000000-0005-0000-0000-00004E200000}"/>
    <cellStyle name="Comma 5 5 3 2" xfId="2274" xr:uid="{00000000-0005-0000-0000-00004F200000}"/>
    <cellStyle name="Comma 5 5 3 2 2" xfId="2275" xr:uid="{00000000-0005-0000-0000-000050200000}"/>
    <cellStyle name="Comma 5 5 3 3" xfId="2276" xr:uid="{00000000-0005-0000-0000-000051200000}"/>
    <cellStyle name="Comma 5 5 3 4" xfId="2277" xr:uid="{00000000-0005-0000-0000-000052200000}"/>
    <cellStyle name="Comma 5 5 4" xfId="2278" xr:uid="{00000000-0005-0000-0000-000053200000}"/>
    <cellStyle name="Comma 5 5 4 2" xfId="2279" xr:uid="{00000000-0005-0000-0000-000054200000}"/>
    <cellStyle name="Comma 5 5 4 2 2" xfId="2280" xr:uid="{00000000-0005-0000-0000-000055200000}"/>
    <cellStyle name="Comma 5 5 4 3" xfId="2281" xr:uid="{00000000-0005-0000-0000-000056200000}"/>
    <cellStyle name="Comma 5 5 4 4" xfId="2282" xr:uid="{00000000-0005-0000-0000-000057200000}"/>
    <cellStyle name="Comma 5 5 5" xfId="2283" xr:uid="{00000000-0005-0000-0000-000058200000}"/>
    <cellStyle name="Comma 5 5 5 2" xfId="2284" xr:uid="{00000000-0005-0000-0000-000059200000}"/>
    <cellStyle name="Comma 5 5 5 2 2" xfId="2285" xr:uid="{00000000-0005-0000-0000-00005A200000}"/>
    <cellStyle name="Comma 5 5 5 3" xfId="2286" xr:uid="{00000000-0005-0000-0000-00005B200000}"/>
    <cellStyle name="Comma 5 5 5 4" xfId="2287" xr:uid="{00000000-0005-0000-0000-00005C200000}"/>
    <cellStyle name="Comma 5 5 6" xfId="2288" xr:uid="{00000000-0005-0000-0000-00005D200000}"/>
    <cellStyle name="Comma 5 5 6 2" xfId="2289" xr:uid="{00000000-0005-0000-0000-00005E200000}"/>
    <cellStyle name="Comma 5 5 6 3" xfId="2290" xr:uid="{00000000-0005-0000-0000-00005F200000}"/>
    <cellStyle name="Comma 5 5 7" xfId="2291" xr:uid="{00000000-0005-0000-0000-000060200000}"/>
    <cellStyle name="Comma 5 5 7 2" xfId="2292" xr:uid="{00000000-0005-0000-0000-000061200000}"/>
    <cellStyle name="Comma 5 5 8" xfId="2293" xr:uid="{00000000-0005-0000-0000-000062200000}"/>
    <cellStyle name="Comma 5 5 9" xfId="2294" xr:uid="{00000000-0005-0000-0000-000063200000}"/>
    <cellStyle name="Comma 5 6" xfId="2295" xr:uid="{00000000-0005-0000-0000-000064200000}"/>
    <cellStyle name="Comma 5 6 2" xfId="2296" xr:uid="{00000000-0005-0000-0000-000065200000}"/>
    <cellStyle name="Comma 5 6 2 2" xfId="2297" xr:uid="{00000000-0005-0000-0000-000066200000}"/>
    <cellStyle name="Comma 5 6 3" xfId="2298" xr:uid="{00000000-0005-0000-0000-000067200000}"/>
    <cellStyle name="Comma 5 6 4" xfId="2299" xr:uid="{00000000-0005-0000-0000-000068200000}"/>
    <cellStyle name="Comma 5 7" xfId="2300" xr:uid="{00000000-0005-0000-0000-000069200000}"/>
    <cellStyle name="Comma 5 7 2" xfId="2301" xr:uid="{00000000-0005-0000-0000-00006A200000}"/>
    <cellStyle name="Comma 5 7 2 2" xfId="2302" xr:uid="{00000000-0005-0000-0000-00006B200000}"/>
    <cellStyle name="Comma 5 7 3" xfId="2303" xr:uid="{00000000-0005-0000-0000-00006C200000}"/>
    <cellStyle name="Comma 5 7 4" xfId="2304" xr:uid="{00000000-0005-0000-0000-00006D200000}"/>
    <cellStyle name="Comma 5 8" xfId="2305" xr:uid="{00000000-0005-0000-0000-00006E200000}"/>
    <cellStyle name="Comma 5 8 2" xfId="2306" xr:uid="{00000000-0005-0000-0000-00006F200000}"/>
    <cellStyle name="Comma 5 8 2 2" xfId="2307" xr:uid="{00000000-0005-0000-0000-000070200000}"/>
    <cellStyle name="Comma 5 8 3" xfId="2308" xr:uid="{00000000-0005-0000-0000-000071200000}"/>
    <cellStyle name="Comma 5 8 4" xfId="2309" xr:uid="{00000000-0005-0000-0000-000072200000}"/>
    <cellStyle name="Comma 5 9" xfId="2310" xr:uid="{00000000-0005-0000-0000-000073200000}"/>
    <cellStyle name="Comma 5 9 2" xfId="2311" xr:uid="{00000000-0005-0000-0000-000074200000}"/>
    <cellStyle name="Comma 5 9 2 2" xfId="2312" xr:uid="{00000000-0005-0000-0000-000075200000}"/>
    <cellStyle name="Comma 5 9 3" xfId="2313" xr:uid="{00000000-0005-0000-0000-000076200000}"/>
    <cellStyle name="Comma 5 9 4" xfId="2314" xr:uid="{00000000-0005-0000-0000-000077200000}"/>
    <cellStyle name="Comma 6" xfId="108" xr:uid="{00000000-0005-0000-0000-000078200000}"/>
    <cellStyle name="Comma 6 10" xfId="2315" xr:uid="{00000000-0005-0000-0000-000079200000}"/>
    <cellStyle name="Comma 6 10 2" xfId="2316" xr:uid="{00000000-0005-0000-0000-00007A200000}"/>
    <cellStyle name="Comma 6 10 3" xfId="2317" xr:uid="{00000000-0005-0000-0000-00007B200000}"/>
    <cellStyle name="Comma 6 11" xfId="2318" xr:uid="{00000000-0005-0000-0000-00007C200000}"/>
    <cellStyle name="Comma 6 11 2" xfId="2319" xr:uid="{00000000-0005-0000-0000-00007D200000}"/>
    <cellStyle name="Comma 6 12" xfId="2320" xr:uid="{00000000-0005-0000-0000-00007E200000}"/>
    <cellStyle name="Comma 6 13" xfId="2321" xr:uid="{00000000-0005-0000-0000-00007F200000}"/>
    <cellStyle name="Comma 6 2" xfId="2322" xr:uid="{00000000-0005-0000-0000-000080200000}"/>
    <cellStyle name="Comma 6 2 10" xfId="2323" xr:uid="{00000000-0005-0000-0000-000081200000}"/>
    <cellStyle name="Comma 6 2 2" xfId="2324" xr:uid="{00000000-0005-0000-0000-000082200000}"/>
    <cellStyle name="Comma 6 2 2 2" xfId="2325" xr:uid="{00000000-0005-0000-0000-000083200000}"/>
    <cellStyle name="Comma 6 2 2 2 2" xfId="2326" xr:uid="{00000000-0005-0000-0000-000084200000}"/>
    <cellStyle name="Comma 6 2 2 2 2 2" xfId="2327" xr:uid="{00000000-0005-0000-0000-000085200000}"/>
    <cellStyle name="Comma 6 2 2 2 3" xfId="2328" xr:uid="{00000000-0005-0000-0000-000086200000}"/>
    <cellStyle name="Comma 6 2 2 2 4" xfId="2329" xr:uid="{00000000-0005-0000-0000-000087200000}"/>
    <cellStyle name="Comma 6 2 2 3" xfId="2330" xr:uid="{00000000-0005-0000-0000-000088200000}"/>
    <cellStyle name="Comma 6 2 2 3 2" xfId="2331" xr:uid="{00000000-0005-0000-0000-000089200000}"/>
    <cellStyle name="Comma 6 2 2 3 2 2" xfId="2332" xr:uid="{00000000-0005-0000-0000-00008A200000}"/>
    <cellStyle name="Comma 6 2 2 3 3" xfId="2333" xr:uid="{00000000-0005-0000-0000-00008B200000}"/>
    <cellStyle name="Comma 6 2 2 3 3 2" xfId="8900" xr:uid="{00000000-0005-0000-0000-00008C200000}"/>
    <cellStyle name="Comma 6 2 2 3 4" xfId="2334" xr:uid="{00000000-0005-0000-0000-00008D200000}"/>
    <cellStyle name="Comma 6 2 2 4" xfId="2335" xr:uid="{00000000-0005-0000-0000-00008E200000}"/>
    <cellStyle name="Comma 6 2 2 4 2" xfId="2336" xr:uid="{00000000-0005-0000-0000-00008F200000}"/>
    <cellStyle name="Comma 6 2 2 4 2 2" xfId="2337" xr:uid="{00000000-0005-0000-0000-000090200000}"/>
    <cellStyle name="Comma 6 2 2 4 3" xfId="2338" xr:uid="{00000000-0005-0000-0000-000091200000}"/>
    <cellStyle name="Comma 6 2 2 4 4" xfId="2339" xr:uid="{00000000-0005-0000-0000-000092200000}"/>
    <cellStyle name="Comma 6 2 2 5" xfId="2340" xr:uid="{00000000-0005-0000-0000-000093200000}"/>
    <cellStyle name="Comma 6 2 2 5 2" xfId="2341" xr:uid="{00000000-0005-0000-0000-000094200000}"/>
    <cellStyle name="Comma 6 2 2 5 2 2" xfId="2342" xr:uid="{00000000-0005-0000-0000-000095200000}"/>
    <cellStyle name="Comma 6 2 2 5 3" xfId="2343" xr:uid="{00000000-0005-0000-0000-000096200000}"/>
    <cellStyle name="Comma 6 2 2 5 4" xfId="2344" xr:uid="{00000000-0005-0000-0000-000097200000}"/>
    <cellStyle name="Comma 6 2 2 6" xfId="2345" xr:uid="{00000000-0005-0000-0000-000098200000}"/>
    <cellStyle name="Comma 6 2 2 6 2" xfId="2346" xr:uid="{00000000-0005-0000-0000-000099200000}"/>
    <cellStyle name="Comma 6 2 2 6 3" xfId="2347" xr:uid="{00000000-0005-0000-0000-00009A200000}"/>
    <cellStyle name="Comma 6 2 2 7" xfId="2348" xr:uid="{00000000-0005-0000-0000-00009B200000}"/>
    <cellStyle name="Comma 6 2 2 7 2" xfId="2349" xr:uid="{00000000-0005-0000-0000-00009C200000}"/>
    <cellStyle name="Comma 6 2 2 8" xfId="2350" xr:uid="{00000000-0005-0000-0000-00009D200000}"/>
    <cellStyle name="Comma 6 2 2 9" xfId="2351" xr:uid="{00000000-0005-0000-0000-00009E200000}"/>
    <cellStyle name="Comma 6 2 3" xfId="2352" xr:uid="{00000000-0005-0000-0000-00009F200000}"/>
    <cellStyle name="Comma 6 2 3 2" xfId="2353" xr:uid="{00000000-0005-0000-0000-0000A0200000}"/>
    <cellStyle name="Comma 6 2 3 2 2" xfId="2354" xr:uid="{00000000-0005-0000-0000-0000A1200000}"/>
    <cellStyle name="Comma 6 2 3 3" xfId="2355" xr:uid="{00000000-0005-0000-0000-0000A2200000}"/>
    <cellStyle name="Comma 6 2 3 4" xfId="2356" xr:uid="{00000000-0005-0000-0000-0000A3200000}"/>
    <cellStyle name="Comma 6 2 4" xfId="2357" xr:uid="{00000000-0005-0000-0000-0000A4200000}"/>
    <cellStyle name="Comma 6 2 4 2" xfId="2358" xr:uid="{00000000-0005-0000-0000-0000A5200000}"/>
    <cellStyle name="Comma 6 2 4 2 2" xfId="2359" xr:uid="{00000000-0005-0000-0000-0000A6200000}"/>
    <cellStyle name="Comma 6 2 4 3" xfId="2360" xr:uid="{00000000-0005-0000-0000-0000A7200000}"/>
    <cellStyle name="Comma 6 2 4 4" xfId="2361" xr:uid="{00000000-0005-0000-0000-0000A8200000}"/>
    <cellStyle name="Comma 6 2 5" xfId="2362" xr:uid="{00000000-0005-0000-0000-0000A9200000}"/>
    <cellStyle name="Comma 6 2 5 2" xfId="2363" xr:uid="{00000000-0005-0000-0000-0000AA200000}"/>
    <cellStyle name="Comma 6 2 5 2 2" xfId="2364" xr:uid="{00000000-0005-0000-0000-0000AB200000}"/>
    <cellStyle name="Comma 6 2 5 3" xfId="2365" xr:uid="{00000000-0005-0000-0000-0000AC200000}"/>
    <cellStyle name="Comma 6 2 5 4" xfId="2366" xr:uid="{00000000-0005-0000-0000-0000AD200000}"/>
    <cellStyle name="Comma 6 2 6" xfId="2367" xr:uid="{00000000-0005-0000-0000-0000AE200000}"/>
    <cellStyle name="Comma 6 2 6 2" xfId="2368" xr:uid="{00000000-0005-0000-0000-0000AF200000}"/>
    <cellStyle name="Comma 6 2 6 2 2" xfId="2369" xr:uid="{00000000-0005-0000-0000-0000B0200000}"/>
    <cellStyle name="Comma 6 2 6 3" xfId="2370" xr:uid="{00000000-0005-0000-0000-0000B1200000}"/>
    <cellStyle name="Comma 6 2 6 4" xfId="2371" xr:uid="{00000000-0005-0000-0000-0000B2200000}"/>
    <cellStyle name="Comma 6 2 7" xfId="2372" xr:uid="{00000000-0005-0000-0000-0000B3200000}"/>
    <cellStyle name="Comma 6 2 7 2" xfId="2373" xr:uid="{00000000-0005-0000-0000-0000B4200000}"/>
    <cellStyle name="Comma 6 2 7 3" xfId="2374" xr:uid="{00000000-0005-0000-0000-0000B5200000}"/>
    <cellStyle name="Comma 6 2 8" xfId="2375" xr:uid="{00000000-0005-0000-0000-0000B6200000}"/>
    <cellStyle name="Comma 6 2 8 2" xfId="2376" xr:uid="{00000000-0005-0000-0000-0000B7200000}"/>
    <cellStyle name="Comma 6 2 9" xfId="2377" xr:uid="{00000000-0005-0000-0000-0000B8200000}"/>
    <cellStyle name="Comma 6 3" xfId="2378" xr:uid="{00000000-0005-0000-0000-0000B9200000}"/>
    <cellStyle name="Comma 6 3 10" xfId="2379" xr:uid="{00000000-0005-0000-0000-0000BA200000}"/>
    <cellStyle name="Comma 6 3 2" xfId="2380" xr:uid="{00000000-0005-0000-0000-0000BB200000}"/>
    <cellStyle name="Comma 6 3 2 2" xfId="2381" xr:uid="{00000000-0005-0000-0000-0000BC200000}"/>
    <cellStyle name="Comma 6 3 2 2 2" xfId="2382" xr:uid="{00000000-0005-0000-0000-0000BD200000}"/>
    <cellStyle name="Comma 6 3 2 2 2 2" xfId="2383" xr:uid="{00000000-0005-0000-0000-0000BE200000}"/>
    <cellStyle name="Comma 6 3 2 2 3" xfId="2384" xr:uid="{00000000-0005-0000-0000-0000BF200000}"/>
    <cellStyle name="Comma 6 3 2 2 4" xfId="2385" xr:uid="{00000000-0005-0000-0000-0000C0200000}"/>
    <cellStyle name="Comma 6 3 2 3" xfId="2386" xr:uid="{00000000-0005-0000-0000-0000C1200000}"/>
    <cellStyle name="Comma 6 3 2 3 2" xfId="2387" xr:uid="{00000000-0005-0000-0000-0000C2200000}"/>
    <cellStyle name="Comma 6 3 2 3 2 2" xfId="2388" xr:uid="{00000000-0005-0000-0000-0000C3200000}"/>
    <cellStyle name="Comma 6 3 2 3 3" xfId="2389" xr:uid="{00000000-0005-0000-0000-0000C4200000}"/>
    <cellStyle name="Comma 6 3 2 3 4" xfId="2390" xr:uid="{00000000-0005-0000-0000-0000C5200000}"/>
    <cellStyle name="Comma 6 3 2 4" xfId="2391" xr:uid="{00000000-0005-0000-0000-0000C6200000}"/>
    <cellStyle name="Comma 6 3 2 4 2" xfId="2392" xr:uid="{00000000-0005-0000-0000-0000C7200000}"/>
    <cellStyle name="Comma 6 3 2 4 2 2" xfId="2393" xr:uid="{00000000-0005-0000-0000-0000C8200000}"/>
    <cellStyle name="Comma 6 3 2 4 3" xfId="2394" xr:uid="{00000000-0005-0000-0000-0000C9200000}"/>
    <cellStyle name="Comma 6 3 2 4 4" xfId="2395" xr:uid="{00000000-0005-0000-0000-0000CA200000}"/>
    <cellStyle name="Comma 6 3 2 5" xfId="2396" xr:uid="{00000000-0005-0000-0000-0000CB200000}"/>
    <cellStyle name="Comma 6 3 2 5 2" xfId="2397" xr:uid="{00000000-0005-0000-0000-0000CC200000}"/>
    <cellStyle name="Comma 6 3 2 5 2 2" xfId="2398" xr:uid="{00000000-0005-0000-0000-0000CD200000}"/>
    <cellStyle name="Comma 6 3 2 5 3" xfId="2399" xr:uid="{00000000-0005-0000-0000-0000CE200000}"/>
    <cellStyle name="Comma 6 3 2 5 4" xfId="2400" xr:uid="{00000000-0005-0000-0000-0000CF200000}"/>
    <cellStyle name="Comma 6 3 2 6" xfId="2401" xr:uid="{00000000-0005-0000-0000-0000D0200000}"/>
    <cellStyle name="Comma 6 3 2 6 2" xfId="2402" xr:uid="{00000000-0005-0000-0000-0000D1200000}"/>
    <cellStyle name="Comma 6 3 2 6 3" xfId="2403" xr:uid="{00000000-0005-0000-0000-0000D2200000}"/>
    <cellStyle name="Comma 6 3 2 7" xfId="2404" xr:uid="{00000000-0005-0000-0000-0000D3200000}"/>
    <cellStyle name="Comma 6 3 2 7 2" xfId="2405" xr:uid="{00000000-0005-0000-0000-0000D4200000}"/>
    <cellStyle name="Comma 6 3 2 8" xfId="2406" xr:uid="{00000000-0005-0000-0000-0000D5200000}"/>
    <cellStyle name="Comma 6 3 2 9" xfId="2407" xr:uid="{00000000-0005-0000-0000-0000D6200000}"/>
    <cellStyle name="Comma 6 3 3" xfId="2408" xr:uid="{00000000-0005-0000-0000-0000D7200000}"/>
    <cellStyle name="Comma 6 3 3 2" xfId="2409" xr:uid="{00000000-0005-0000-0000-0000D8200000}"/>
    <cellStyle name="Comma 6 3 3 2 2" xfId="2410" xr:uid="{00000000-0005-0000-0000-0000D9200000}"/>
    <cellStyle name="Comma 6 3 3 3" xfId="2411" xr:uid="{00000000-0005-0000-0000-0000DA200000}"/>
    <cellStyle name="Comma 6 3 3 4" xfId="2412" xr:uid="{00000000-0005-0000-0000-0000DB200000}"/>
    <cellStyle name="Comma 6 3 4" xfId="2413" xr:uid="{00000000-0005-0000-0000-0000DC200000}"/>
    <cellStyle name="Comma 6 3 4 2" xfId="2414" xr:uid="{00000000-0005-0000-0000-0000DD200000}"/>
    <cellStyle name="Comma 6 3 4 2 2" xfId="2415" xr:uid="{00000000-0005-0000-0000-0000DE200000}"/>
    <cellStyle name="Comma 6 3 4 3" xfId="2416" xr:uid="{00000000-0005-0000-0000-0000DF200000}"/>
    <cellStyle name="Comma 6 3 4 4" xfId="2417" xr:uid="{00000000-0005-0000-0000-0000E0200000}"/>
    <cellStyle name="Comma 6 3 5" xfId="2418" xr:uid="{00000000-0005-0000-0000-0000E1200000}"/>
    <cellStyle name="Comma 6 3 5 2" xfId="2419" xr:uid="{00000000-0005-0000-0000-0000E2200000}"/>
    <cellStyle name="Comma 6 3 5 2 2" xfId="2420" xr:uid="{00000000-0005-0000-0000-0000E3200000}"/>
    <cellStyle name="Comma 6 3 5 3" xfId="2421" xr:uid="{00000000-0005-0000-0000-0000E4200000}"/>
    <cellStyle name="Comma 6 3 5 4" xfId="2422" xr:uid="{00000000-0005-0000-0000-0000E5200000}"/>
    <cellStyle name="Comma 6 3 6" xfId="2423" xr:uid="{00000000-0005-0000-0000-0000E6200000}"/>
    <cellStyle name="Comma 6 3 6 2" xfId="2424" xr:uid="{00000000-0005-0000-0000-0000E7200000}"/>
    <cellStyle name="Comma 6 3 6 2 2" xfId="2425" xr:uid="{00000000-0005-0000-0000-0000E8200000}"/>
    <cellStyle name="Comma 6 3 6 3" xfId="2426" xr:uid="{00000000-0005-0000-0000-0000E9200000}"/>
    <cellStyle name="Comma 6 3 6 4" xfId="2427" xr:uid="{00000000-0005-0000-0000-0000EA200000}"/>
    <cellStyle name="Comma 6 3 7" xfId="2428" xr:uid="{00000000-0005-0000-0000-0000EB200000}"/>
    <cellStyle name="Comma 6 3 7 2" xfId="2429" xr:uid="{00000000-0005-0000-0000-0000EC200000}"/>
    <cellStyle name="Comma 6 3 7 3" xfId="2430" xr:uid="{00000000-0005-0000-0000-0000ED200000}"/>
    <cellStyle name="Comma 6 3 8" xfId="2431" xr:uid="{00000000-0005-0000-0000-0000EE200000}"/>
    <cellStyle name="Comma 6 3 8 2" xfId="2432" xr:uid="{00000000-0005-0000-0000-0000EF200000}"/>
    <cellStyle name="Comma 6 3 9" xfId="2433" xr:uid="{00000000-0005-0000-0000-0000F0200000}"/>
    <cellStyle name="Comma 6 4" xfId="2434" xr:uid="{00000000-0005-0000-0000-0000F1200000}"/>
    <cellStyle name="Comma 6 4 10" xfId="2435" xr:uid="{00000000-0005-0000-0000-0000F2200000}"/>
    <cellStyle name="Comma 6 4 2" xfId="2436" xr:uid="{00000000-0005-0000-0000-0000F3200000}"/>
    <cellStyle name="Comma 6 4 2 2" xfId="2437" xr:uid="{00000000-0005-0000-0000-0000F4200000}"/>
    <cellStyle name="Comma 6 4 2 2 2" xfId="2438" xr:uid="{00000000-0005-0000-0000-0000F5200000}"/>
    <cellStyle name="Comma 6 4 2 2 2 2" xfId="2439" xr:uid="{00000000-0005-0000-0000-0000F6200000}"/>
    <cellStyle name="Comma 6 4 2 2 3" xfId="2440" xr:uid="{00000000-0005-0000-0000-0000F7200000}"/>
    <cellStyle name="Comma 6 4 2 2 4" xfId="2441" xr:uid="{00000000-0005-0000-0000-0000F8200000}"/>
    <cellStyle name="Comma 6 4 2 3" xfId="2442" xr:uid="{00000000-0005-0000-0000-0000F9200000}"/>
    <cellStyle name="Comma 6 4 2 3 2" xfId="2443" xr:uid="{00000000-0005-0000-0000-0000FA200000}"/>
    <cellStyle name="Comma 6 4 2 3 2 2" xfId="2444" xr:uid="{00000000-0005-0000-0000-0000FB200000}"/>
    <cellStyle name="Comma 6 4 2 3 3" xfId="2445" xr:uid="{00000000-0005-0000-0000-0000FC200000}"/>
    <cellStyle name="Comma 6 4 2 3 4" xfId="2446" xr:uid="{00000000-0005-0000-0000-0000FD200000}"/>
    <cellStyle name="Comma 6 4 2 4" xfId="2447" xr:uid="{00000000-0005-0000-0000-0000FE200000}"/>
    <cellStyle name="Comma 6 4 2 4 2" xfId="2448" xr:uid="{00000000-0005-0000-0000-0000FF200000}"/>
    <cellStyle name="Comma 6 4 2 4 2 2" xfId="2449" xr:uid="{00000000-0005-0000-0000-000000210000}"/>
    <cellStyle name="Comma 6 4 2 4 3" xfId="2450" xr:uid="{00000000-0005-0000-0000-000001210000}"/>
    <cellStyle name="Comma 6 4 2 4 4" xfId="2451" xr:uid="{00000000-0005-0000-0000-000002210000}"/>
    <cellStyle name="Comma 6 4 2 5" xfId="2452" xr:uid="{00000000-0005-0000-0000-000003210000}"/>
    <cellStyle name="Comma 6 4 2 5 2" xfId="2453" xr:uid="{00000000-0005-0000-0000-000004210000}"/>
    <cellStyle name="Comma 6 4 2 5 2 2" xfId="2454" xr:uid="{00000000-0005-0000-0000-000005210000}"/>
    <cellStyle name="Comma 6 4 2 5 3" xfId="2455" xr:uid="{00000000-0005-0000-0000-000006210000}"/>
    <cellStyle name="Comma 6 4 2 5 4" xfId="2456" xr:uid="{00000000-0005-0000-0000-000007210000}"/>
    <cellStyle name="Comma 6 4 2 6" xfId="2457" xr:uid="{00000000-0005-0000-0000-000008210000}"/>
    <cellStyle name="Comma 6 4 2 6 2" xfId="2458" xr:uid="{00000000-0005-0000-0000-000009210000}"/>
    <cellStyle name="Comma 6 4 2 6 3" xfId="2459" xr:uid="{00000000-0005-0000-0000-00000A210000}"/>
    <cellStyle name="Comma 6 4 2 7" xfId="2460" xr:uid="{00000000-0005-0000-0000-00000B210000}"/>
    <cellStyle name="Comma 6 4 2 7 2" xfId="2461" xr:uid="{00000000-0005-0000-0000-00000C210000}"/>
    <cellStyle name="Comma 6 4 2 8" xfId="2462" xr:uid="{00000000-0005-0000-0000-00000D210000}"/>
    <cellStyle name="Comma 6 4 2 9" xfId="2463" xr:uid="{00000000-0005-0000-0000-00000E210000}"/>
    <cellStyle name="Comma 6 4 3" xfId="2464" xr:uid="{00000000-0005-0000-0000-00000F210000}"/>
    <cellStyle name="Comma 6 4 3 2" xfId="2465" xr:uid="{00000000-0005-0000-0000-000010210000}"/>
    <cellStyle name="Comma 6 4 3 2 2" xfId="2466" xr:uid="{00000000-0005-0000-0000-000011210000}"/>
    <cellStyle name="Comma 6 4 3 3" xfId="2467" xr:uid="{00000000-0005-0000-0000-000012210000}"/>
    <cellStyle name="Comma 6 4 3 3 2" xfId="8901" xr:uid="{00000000-0005-0000-0000-000013210000}"/>
    <cellStyle name="Comma 6 4 3 4" xfId="2468" xr:uid="{00000000-0005-0000-0000-000014210000}"/>
    <cellStyle name="Comma 6 4 4" xfId="2469" xr:uid="{00000000-0005-0000-0000-000015210000}"/>
    <cellStyle name="Comma 6 4 4 2" xfId="2470" xr:uid="{00000000-0005-0000-0000-000016210000}"/>
    <cellStyle name="Comma 6 4 4 2 2" xfId="2471" xr:uid="{00000000-0005-0000-0000-000017210000}"/>
    <cellStyle name="Comma 6 4 4 3" xfId="2472" xr:uid="{00000000-0005-0000-0000-000018210000}"/>
    <cellStyle name="Comma 6 4 4 4" xfId="2473" xr:uid="{00000000-0005-0000-0000-000019210000}"/>
    <cellStyle name="Comma 6 4 5" xfId="2474" xr:uid="{00000000-0005-0000-0000-00001A210000}"/>
    <cellStyle name="Comma 6 4 5 2" xfId="2475" xr:uid="{00000000-0005-0000-0000-00001B210000}"/>
    <cellStyle name="Comma 6 4 5 2 2" xfId="2476" xr:uid="{00000000-0005-0000-0000-00001C210000}"/>
    <cellStyle name="Comma 6 4 5 3" xfId="2477" xr:uid="{00000000-0005-0000-0000-00001D210000}"/>
    <cellStyle name="Comma 6 4 5 4" xfId="2478" xr:uid="{00000000-0005-0000-0000-00001E210000}"/>
    <cellStyle name="Comma 6 4 6" xfId="2479" xr:uid="{00000000-0005-0000-0000-00001F210000}"/>
    <cellStyle name="Comma 6 4 6 2" xfId="2480" xr:uid="{00000000-0005-0000-0000-000020210000}"/>
    <cellStyle name="Comma 6 4 6 2 2" xfId="2481" xr:uid="{00000000-0005-0000-0000-000021210000}"/>
    <cellStyle name="Comma 6 4 6 3" xfId="2482" xr:uid="{00000000-0005-0000-0000-000022210000}"/>
    <cellStyle name="Comma 6 4 6 4" xfId="2483" xr:uid="{00000000-0005-0000-0000-000023210000}"/>
    <cellStyle name="Comma 6 4 7" xfId="2484" xr:uid="{00000000-0005-0000-0000-000024210000}"/>
    <cellStyle name="Comma 6 4 7 2" xfId="2485" xr:uid="{00000000-0005-0000-0000-000025210000}"/>
    <cellStyle name="Comma 6 4 7 3" xfId="2486" xr:uid="{00000000-0005-0000-0000-000026210000}"/>
    <cellStyle name="Comma 6 4 8" xfId="2487" xr:uid="{00000000-0005-0000-0000-000027210000}"/>
    <cellStyle name="Comma 6 4 8 2" xfId="2488" xr:uid="{00000000-0005-0000-0000-000028210000}"/>
    <cellStyle name="Comma 6 4 9" xfId="2489" xr:uid="{00000000-0005-0000-0000-000029210000}"/>
    <cellStyle name="Comma 6 5" xfId="2490" xr:uid="{00000000-0005-0000-0000-00002A210000}"/>
    <cellStyle name="Comma 6 5 2" xfId="2491" xr:uid="{00000000-0005-0000-0000-00002B210000}"/>
    <cellStyle name="Comma 6 5 2 2" xfId="2492" xr:uid="{00000000-0005-0000-0000-00002C210000}"/>
    <cellStyle name="Comma 6 5 2 2 2" xfId="2493" xr:uid="{00000000-0005-0000-0000-00002D210000}"/>
    <cellStyle name="Comma 6 5 2 3" xfId="2494" xr:uid="{00000000-0005-0000-0000-00002E210000}"/>
    <cellStyle name="Comma 6 5 2 3 2" xfId="8902" xr:uid="{00000000-0005-0000-0000-00002F210000}"/>
    <cellStyle name="Comma 6 5 2 3 2 2" xfId="8903" xr:uid="{00000000-0005-0000-0000-000030210000}"/>
    <cellStyle name="Comma 6 5 2 3 3" xfId="8904" xr:uid="{00000000-0005-0000-0000-000031210000}"/>
    <cellStyle name="Comma 6 5 2 3 3 2" xfId="8905" xr:uid="{00000000-0005-0000-0000-000032210000}"/>
    <cellStyle name="Comma 6 5 2 3 4" xfId="8906" xr:uid="{00000000-0005-0000-0000-000033210000}"/>
    <cellStyle name="Comma 6 5 2 4" xfId="2495" xr:uid="{00000000-0005-0000-0000-000034210000}"/>
    <cellStyle name="Comma 6 5 3" xfId="2496" xr:uid="{00000000-0005-0000-0000-000035210000}"/>
    <cellStyle name="Comma 6 5 3 2" xfId="2497" xr:uid="{00000000-0005-0000-0000-000036210000}"/>
    <cellStyle name="Comma 6 5 3 2 2" xfId="2498" xr:uid="{00000000-0005-0000-0000-000037210000}"/>
    <cellStyle name="Comma 6 5 3 3" xfId="2499" xr:uid="{00000000-0005-0000-0000-000038210000}"/>
    <cellStyle name="Comma 6 5 3 4" xfId="2500" xr:uid="{00000000-0005-0000-0000-000039210000}"/>
    <cellStyle name="Comma 6 5 4" xfId="2501" xr:uid="{00000000-0005-0000-0000-00003A210000}"/>
    <cellStyle name="Comma 6 5 4 2" xfId="2502" xr:uid="{00000000-0005-0000-0000-00003B210000}"/>
    <cellStyle name="Comma 6 5 4 2 2" xfId="2503" xr:uid="{00000000-0005-0000-0000-00003C210000}"/>
    <cellStyle name="Comma 6 5 4 3" xfId="2504" xr:uid="{00000000-0005-0000-0000-00003D210000}"/>
    <cellStyle name="Comma 6 5 4 3 2" xfId="8907" xr:uid="{00000000-0005-0000-0000-00003E210000}"/>
    <cellStyle name="Comma 6 5 4 4" xfId="2505" xr:uid="{00000000-0005-0000-0000-00003F210000}"/>
    <cellStyle name="Comma 6 5 5" xfId="2506" xr:uid="{00000000-0005-0000-0000-000040210000}"/>
    <cellStyle name="Comma 6 5 5 2" xfId="2507" xr:uid="{00000000-0005-0000-0000-000041210000}"/>
    <cellStyle name="Comma 6 5 5 2 2" xfId="2508" xr:uid="{00000000-0005-0000-0000-000042210000}"/>
    <cellStyle name="Comma 6 5 5 3" xfId="2509" xr:uid="{00000000-0005-0000-0000-000043210000}"/>
    <cellStyle name="Comma 6 5 5 4" xfId="2510" xr:uid="{00000000-0005-0000-0000-000044210000}"/>
    <cellStyle name="Comma 6 5 6" xfId="2511" xr:uid="{00000000-0005-0000-0000-000045210000}"/>
    <cellStyle name="Comma 6 5 6 2" xfId="2512" xr:uid="{00000000-0005-0000-0000-000046210000}"/>
    <cellStyle name="Comma 6 5 6 3" xfId="2513" xr:uid="{00000000-0005-0000-0000-000047210000}"/>
    <cellStyle name="Comma 6 5 7" xfId="2514" xr:uid="{00000000-0005-0000-0000-000048210000}"/>
    <cellStyle name="Comma 6 5 7 2" xfId="2515" xr:uid="{00000000-0005-0000-0000-000049210000}"/>
    <cellStyle name="Comma 6 5 8" xfId="2516" xr:uid="{00000000-0005-0000-0000-00004A210000}"/>
    <cellStyle name="Comma 6 5 9" xfId="2517" xr:uid="{00000000-0005-0000-0000-00004B210000}"/>
    <cellStyle name="Comma 6 6" xfId="2518" xr:uid="{00000000-0005-0000-0000-00004C210000}"/>
    <cellStyle name="Comma 6 6 2" xfId="2519" xr:uid="{00000000-0005-0000-0000-00004D210000}"/>
    <cellStyle name="Comma 6 6 2 2" xfId="2520" xr:uid="{00000000-0005-0000-0000-00004E210000}"/>
    <cellStyle name="Comma 6 6 3" xfId="2521" xr:uid="{00000000-0005-0000-0000-00004F210000}"/>
    <cellStyle name="Comma 6 6 4" xfId="2522" xr:uid="{00000000-0005-0000-0000-000050210000}"/>
    <cellStyle name="Comma 6 7" xfId="2523" xr:uid="{00000000-0005-0000-0000-000051210000}"/>
    <cellStyle name="Comma 6 7 2" xfId="2524" xr:uid="{00000000-0005-0000-0000-000052210000}"/>
    <cellStyle name="Comma 6 7 2 2" xfId="2525" xr:uid="{00000000-0005-0000-0000-000053210000}"/>
    <cellStyle name="Comma 6 7 3" xfId="2526" xr:uid="{00000000-0005-0000-0000-000054210000}"/>
    <cellStyle name="Comma 6 7 4" xfId="2527" xr:uid="{00000000-0005-0000-0000-000055210000}"/>
    <cellStyle name="Comma 6 8" xfId="2528" xr:uid="{00000000-0005-0000-0000-000056210000}"/>
    <cellStyle name="Comma 6 8 2" xfId="2529" xr:uid="{00000000-0005-0000-0000-000057210000}"/>
    <cellStyle name="Comma 6 8 2 2" xfId="2530" xr:uid="{00000000-0005-0000-0000-000058210000}"/>
    <cellStyle name="Comma 6 8 3" xfId="2531" xr:uid="{00000000-0005-0000-0000-000059210000}"/>
    <cellStyle name="Comma 6 8 4" xfId="2532" xr:uid="{00000000-0005-0000-0000-00005A210000}"/>
    <cellStyle name="Comma 6 9" xfId="2533" xr:uid="{00000000-0005-0000-0000-00005B210000}"/>
    <cellStyle name="Comma 6 9 2" xfId="2534" xr:uid="{00000000-0005-0000-0000-00005C210000}"/>
    <cellStyle name="Comma 6 9 2 2" xfId="2535" xr:uid="{00000000-0005-0000-0000-00005D210000}"/>
    <cellStyle name="Comma 6 9 3" xfId="2536" xr:uid="{00000000-0005-0000-0000-00005E210000}"/>
    <cellStyle name="Comma 6 9 4" xfId="2537" xr:uid="{00000000-0005-0000-0000-00005F210000}"/>
    <cellStyle name="Comma 7" xfId="109" xr:uid="{00000000-0005-0000-0000-000060210000}"/>
    <cellStyle name="Comma 7 10" xfId="2538" xr:uid="{00000000-0005-0000-0000-000061210000}"/>
    <cellStyle name="Comma 7 10 2" xfId="2539" xr:uid="{00000000-0005-0000-0000-000062210000}"/>
    <cellStyle name="Comma 7 10 3" xfId="2540" xr:uid="{00000000-0005-0000-0000-000063210000}"/>
    <cellStyle name="Comma 7 11" xfId="2541" xr:uid="{00000000-0005-0000-0000-000064210000}"/>
    <cellStyle name="Comma 7 11 2" xfId="2542" xr:uid="{00000000-0005-0000-0000-000065210000}"/>
    <cellStyle name="Comma 7 12" xfId="2543" xr:uid="{00000000-0005-0000-0000-000066210000}"/>
    <cellStyle name="Comma 7 13" xfId="2544" xr:uid="{00000000-0005-0000-0000-000067210000}"/>
    <cellStyle name="Comma 7 2" xfId="2545" xr:uid="{00000000-0005-0000-0000-000068210000}"/>
    <cellStyle name="Comma 7 2 10" xfId="2546" xr:uid="{00000000-0005-0000-0000-000069210000}"/>
    <cellStyle name="Comma 7 2 2" xfId="2547" xr:uid="{00000000-0005-0000-0000-00006A210000}"/>
    <cellStyle name="Comma 7 2 2 2" xfId="2548" xr:uid="{00000000-0005-0000-0000-00006B210000}"/>
    <cellStyle name="Comma 7 2 2 2 2" xfId="2549" xr:uid="{00000000-0005-0000-0000-00006C210000}"/>
    <cellStyle name="Comma 7 2 2 2 2 2" xfId="2550" xr:uid="{00000000-0005-0000-0000-00006D210000}"/>
    <cellStyle name="Comma 7 2 2 2 3" xfId="2551" xr:uid="{00000000-0005-0000-0000-00006E210000}"/>
    <cellStyle name="Comma 7 2 2 2 4" xfId="2552" xr:uid="{00000000-0005-0000-0000-00006F210000}"/>
    <cellStyle name="Comma 7 2 2 3" xfId="2553" xr:uid="{00000000-0005-0000-0000-000070210000}"/>
    <cellStyle name="Comma 7 2 2 3 2" xfId="2554" xr:uid="{00000000-0005-0000-0000-000071210000}"/>
    <cellStyle name="Comma 7 2 2 3 2 2" xfId="2555" xr:uid="{00000000-0005-0000-0000-000072210000}"/>
    <cellStyle name="Comma 7 2 2 3 3" xfId="2556" xr:uid="{00000000-0005-0000-0000-000073210000}"/>
    <cellStyle name="Comma 7 2 2 3 3 2" xfId="8908" xr:uid="{00000000-0005-0000-0000-000074210000}"/>
    <cellStyle name="Comma 7 2 2 3 4" xfId="2557" xr:uid="{00000000-0005-0000-0000-000075210000}"/>
    <cellStyle name="Comma 7 2 2 4" xfId="2558" xr:uid="{00000000-0005-0000-0000-000076210000}"/>
    <cellStyle name="Comma 7 2 2 4 2" xfId="2559" xr:uid="{00000000-0005-0000-0000-000077210000}"/>
    <cellStyle name="Comma 7 2 2 4 2 2" xfId="2560" xr:uid="{00000000-0005-0000-0000-000078210000}"/>
    <cellStyle name="Comma 7 2 2 4 3" xfId="2561" xr:uid="{00000000-0005-0000-0000-000079210000}"/>
    <cellStyle name="Comma 7 2 2 4 4" xfId="2562" xr:uid="{00000000-0005-0000-0000-00007A210000}"/>
    <cellStyle name="Comma 7 2 2 5" xfId="2563" xr:uid="{00000000-0005-0000-0000-00007B210000}"/>
    <cellStyle name="Comma 7 2 2 5 2" xfId="2564" xr:uid="{00000000-0005-0000-0000-00007C210000}"/>
    <cellStyle name="Comma 7 2 2 5 2 2" xfId="2565" xr:uid="{00000000-0005-0000-0000-00007D210000}"/>
    <cellStyle name="Comma 7 2 2 5 3" xfId="2566" xr:uid="{00000000-0005-0000-0000-00007E210000}"/>
    <cellStyle name="Comma 7 2 2 5 4" xfId="2567" xr:uid="{00000000-0005-0000-0000-00007F210000}"/>
    <cellStyle name="Comma 7 2 2 6" xfId="2568" xr:uid="{00000000-0005-0000-0000-000080210000}"/>
    <cellStyle name="Comma 7 2 2 6 2" xfId="2569" xr:uid="{00000000-0005-0000-0000-000081210000}"/>
    <cellStyle name="Comma 7 2 2 6 3" xfId="2570" xr:uid="{00000000-0005-0000-0000-000082210000}"/>
    <cellStyle name="Comma 7 2 2 7" xfId="2571" xr:uid="{00000000-0005-0000-0000-000083210000}"/>
    <cellStyle name="Comma 7 2 2 7 2" xfId="2572" xr:uid="{00000000-0005-0000-0000-000084210000}"/>
    <cellStyle name="Comma 7 2 2 8" xfId="2573" xr:uid="{00000000-0005-0000-0000-000085210000}"/>
    <cellStyle name="Comma 7 2 2 9" xfId="2574" xr:uid="{00000000-0005-0000-0000-000086210000}"/>
    <cellStyle name="Comma 7 2 3" xfId="2575" xr:uid="{00000000-0005-0000-0000-000087210000}"/>
    <cellStyle name="Comma 7 2 3 2" xfId="2576" xr:uid="{00000000-0005-0000-0000-000088210000}"/>
    <cellStyle name="Comma 7 2 3 2 2" xfId="2577" xr:uid="{00000000-0005-0000-0000-000089210000}"/>
    <cellStyle name="Comma 7 2 3 3" xfId="2578" xr:uid="{00000000-0005-0000-0000-00008A210000}"/>
    <cellStyle name="Comma 7 2 3 4" xfId="2579" xr:uid="{00000000-0005-0000-0000-00008B210000}"/>
    <cellStyle name="Comma 7 2 4" xfId="2580" xr:uid="{00000000-0005-0000-0000-00008C210000}"/>
    <cellStyle name="Comma 7 2 4 2" xfId="2581" xr:uid="{00000000-0005-0000-0000-00008D210000}"/>
    <cellStyle name="Comma 7 2 4 2 2" xfId="2582" xr:uid="{00000000-0005-0000-0000-00008E210000}"/>
    <cellStyle name="Comma 7 2 4 3" xfId="2583" xr:uid="{00000000-0005-0000-0000-00008F210000}"/>
    <cellStyle name="Comma 7 2 4 4" xfId="2584" xr:uid="{00000000-0005-0000-0000-000090210000}"/>
    <cellStyle name="Comma 7 2 5" xfId="2585" xr:uid="{00000000-0005-0000-0000-000091210000}"/>
    <cellStyle name="Comma 7 2 5 2" xfId="2586" xr:uid="{00000000-0005-0000-0000-000092210000}"/>
    <cellStyle name="Comma 7 2 5 2 2" xfId="2587" xr:uid="{00000000-0005-0000-0000-000093210000}"/>
    <cellStyle name="Comma 7 2 5 3" xfId="2588" xr:uid="{00000000-0005-0000-0000-000094210000}"/>
    <cellStyle name="Comma 7 2 5 4" xfId="2589" xr:uid="{00000000-0005-0000-0000-000095210000}"/>
    <cellStyle name="Comma 7 2 6" xfId="2590" xr:uid="{00000000-0005-0000-0000-000096210000}"/>
    <cellStyle name="Comma 7 2 6 2" xfId="2591" xr:uid="{00000000-0005-0000-0000-000097210000}"/>
    <cellStyle name="Comma 7 2 6 2 2" xfId="2592" xr:uid="{00000000-0005-0000-0000-000098210000}"/>
    <cellStyle name="Comma 7 2 6 3" xfId="2593" xr:uid="{00000000-0005-0000-0000-000099210000}"/>
    <cellStyle name="Comma 7 2 6 4" xfId="2594" xr:uid="{00000000-0005-0000-0000-00009A210000}"/>
    <cellStyle name="Comma 7 2 7" xfId="2595" xr:uid="{00000000-0005-0000-0000-00009B210000}"/>
    <cellStyle name="Comma 7 2 7 2" xfId="2596" xr:uid="{00000000-0005-0000-0000-00009C210000}"/>
    <cellStyle name="Comma 7 2 7 3" xfId="2597" xr:uid="{00000000-0005-0000-0000-00009D210000}"/>
    <cellStyle name="Comma 7 2 8" xfId="2598" xr:uid="{00000000-0005-0000-0000-00009E210000}"/>
    <cellStyle name="Comma 7 2 8 2" xfId="2599" xr:uid="{00000000-0005-0000-0000-00009F210000}"/>
    <cellStyle name="Comma 7 2 9" xfId="2600" xr:uid="{00000000-0005-0000-0000-0000A0210000}"/>
    <cellStyle name="Comma 7 3" xfId="2601" xr:uid="{00000000-0005-0000-0000-0000A1210000}"/>
    <cellStyle name="Comma 7 3 10" xfId="2602" xr:uid="{00000000-0005-0000-0000-0000A2210000}"/>
    <cellStyle name="Comma 7 3 2" xfId="2603" xr:uid="{00000000-0005-0000-0000-0000A3210000}"/>
    <cellStyle name="Comma 7 3 2 2" xfId="2604" xr:uid="{00000000-0005-0000-0000-0000A4210000}"/>
    <cellStyle name="Comma 7 3 2 2 2" xfId="2605" xr:uid="{00000000-0005-0000-0000-0000A5210000}"/>
    <cellStyle name="Comma 7 3 2 2 2 2" xfId="2606" xr:uid="{00000000-0005-0000-0000-0000A6210000}"/>
    <cellStyle name="Comma 7 3 2 2 3" xfId="2607" xr:uid="{00000000-0005-0000-0000-0000A7210000}"/>
    <cellStyle name="Comma 7 3 2 2 4" xfId="2608" xr:uid="{00000000-0005-0000-0000-0000A8210000}"/>
    <cellStyle name="Comma 7 3 2 3" xfId="2609" xr:uid="{00000000-0005-0000-0000-0000A9210000}"/>
    <cellStyle name="Comma 7 3 2 3 2" xfId="2610" xr:uid="{00000000-0005-0000-0000-0000AA210000}"/>
    <cellStyle name="Comma 7 3 2 3 2 2" xfId="2611" xr:uid="{00000000-0005-0000-0000-0000AB210000}"/>
    <cellStyle name="Comma 7 3 2 3 3" xfId="2612" xr:uid="{00000000-0005-0000-0000-0000AC210000}"/>
    <cellStyle name="Comma 7 3 2 3 4" xfId="2613" xr:uid="{00000000-0005-0000-0000-0000AD210000}"/>
    <cellStyle name="Comma 7 3 2 4" xfId="2614" xr:uid="{00000000-0005-0000-0000-0000AE210000}"/>
    <cellStyle name="Comma 7 3 2 4 2" xfId="2615" xr:uid="{00000000-0005-0000-0000-0000AF210000}"/>
    <cellStyle name="Comma 7 3 2 4 2 2" xfId="2616" xr:uid="{00000000-0005-0000-0000-0000B0210000}"/>
    <cellStyle name="Comma 7 3 2 4 3" xfId="2617" xr:uid="{00000000-0005-0000-0000-0000B1210000}"/>
    <cellStyle name="Comma 7 3 2 4 4" xfId="2618" xr:uid="{00000000-0005-0000-0000-0000B2210000}"/>
    <cellStyle name="Comma 7 3 2 5" xfId="2619" xr:uid="{00000000-0005-0000-0000-0000B3210000}"/>
    <cellStyle name="Comma 7 3 2 5 2" xfId="2620" xr:uid="{00000000-0005-0000-0000-0000B4210000}"/>
    <cellStyle name="Comma 7 3 2 5 2 2" xfId="2621" xr:uid="{00000000-0005-0000-0000-0000B5210000}"/>
    <cellStyle name="Comma 7 3 2 5 3" xfId="2622" xr:uid="{00000000-0005-0000-0000-0000B6210000}"/>
    <cellStyle name="Comma 7 3 2 5 4" xfId="2623" xr:uid="{00000000-0005-0000-0000-0000B7210000}"/>
    <cellStyle name="Comma 7 3 2 6" xfId="2624" xr:uid="{00000000-0005-0000-0000-0000B8210000}"/>
    <cellStyle name="Comma 7 3 2 6 2" xfId="2625" xr:uid="{00000000-0005-0000-0000-0000B9210000}"/>
    <cellStyle name="Comma 7 3 2 6 3" xfId="2626" xr:uid="{00000000-0005-0000-0000-0000BA210000}"/>
    <cellStyle name="Comma 7 3 2 7" xfId="2627" xr:uid="{00000000-0005-0000-0000-0000BB210000}"/>
    <cellStyle name="Comma 7 3 2 7 2" xfId="2628" xr:uid="{00000000-0005-0000-0000-0000BC210000}"/>
    <cellStyle name="Comma 7 3 2 8" xfId="2629" xr:uid="{00000000-0005-0000-0000-0000BD210000}"/>
    <cellStyle name="Comma 7 3 2 9" xfId="2630" xr:uid="{00000000-0005-0000-0000-0000BE210000}"/>
    <cellStyle name="Comma 7 3 3" xfId="2631" xr:uid="{00000000-0005-0000-0000-0000BF210000}"/>
    <cellStyle name="Comma 7 3 3 2" xfId="2632" xr:uid="{00000000-0005-0000-0000-0000C0210000}"/>
    <cellStyle name="Comma 7 3 3 2 2" xfId="2633" xr:uid="{00000000-0005-0000-0000-0000C1210000}"/>
    <cellStyle name="Comma 7 3 3 3" xfId="2634" xr:uid="{00000000-0005-0000-0000-0000C2210000}"/>
    <cellStyle name="Comma 7 3 3 3 2" xfId="8909" xr:uid="{00000000-0005-0000-0000-0000C3210000}"/>
    <cellStyle name="Comma 7 3 3 4" xfId="2635" xr:uid="{00000000-0005-0000-0000-0000C4210000}"/>
    <cellStyle name="Comma 7 3 4" xfId="2636" xr:uid="{00000000-0005-0000-0000-0000C5210000}"/>
    <cellStyle name="Comma 7 3 4 2" xfId="2637" xr:uid="{00000000-0005-0000-0000-0000C6210000}"/>
    <cellStyle name="Comma 7 3 4 2 2" xfId="2638" xr:uid="{00000000-0005-0000-0000-0000C7210000}"/>
    <cellStyle name="Comma 7 3 4 3" xfId="2639" xr:uid="{00000000-0005-0000-0000-0000C8210000}"/>
    <cellStyle name="Comma 7 3 4 4" xfId="2640" xr:uid="{00000000-0005-0000-0000-0000C9210000}"/>
    <cellStyle name="Comma 7 3 5" xfId="2641" xr:uid="{00000000-0005-0000-0000-0000CA210000}"/>
    <cellStyle name="Comma 7 3 5 2" xfId="2642" xr:uid="{00000000-0005-0000-0000-0000CB210000}"/>
    <cellStyle name="Comma 7 3 5 2 2" xfId="2643" xr:uid="{00000000-0005-0000-0000-0000CC210000}"/>
    <cellStyle name="Comma 7 3 5 3" xfId="2644" xr:uid="{00000000-0005-0000-0000-0000CD210000}"/>
    <cellStyle name="Comma 7 3 5 4" xfId="2645" xr:uid="{00000000-0005-0000-0000-0000CE210000}"/>
    <cellStyle name="Comma 7 3 6" xfId="2646" xr:uid="{00000000-0005-0000-0000-0000CF210000}"/>
    <cellStyle name="Comma 7 3 6 2" xfId="2647" xr:uid="{00000000-0005-0000-0000-0000D0210000}"/>
    <cellStyle name="Comma 7 3 6 2 2" xfId="2648" xr:uid="{00000000-0005-0000-0000-0000D1210000}"/>
    <cellStyle name="Comma 7 3 6 3" xfId="2649" xr:uid="{00000000-0005-0000-0000-0000D2210000}"/>
    <cellStyle name="Comma 7 3 6 4" xfId="2650" xr:uid="{00000000-0005-0000-0000-0000D3210000}"/>
    <cellStyle name="Comma 7 3 7" xfId="2651" xr:uid="{00000000-0005-0000-0000-0000D4210000}"/>
    <cellStyle name="Comma 7 3 7 2" xfId="2652" xr:uid="{00000000-0005-0000-0000-0000D5210000}"/>
    <cellStyle name="Comma 7 3 7 3" xfId="2653" xr:uid="{00000000-0005-0000-0000-0000D6210000}"/>
    <cellStyle name="Comma 7 3 8" xfId="2654" xr:uid="{00000000-0005-0000-0000-0000D7210000}"/>
    <cellStyle name="Comma 7 3 8 2" xfId="2655" xr:uid="{00000000-0005-0000-0000-0000D8210000}"/>
    <cellStyle name="Comma 7 3 9" xfId="2656" xr:uid="{00000000-0005-0000-0000-0000D9210000}"/>
    <cellStyle name="Comma 7 4" xfId="2657" xr:uid="{00000000-0005-0000-0000-0000DA210000}"/>
    <cellStyle name="Comma 7 4 10" xfId="2658" xr:uid="{00000000-0005-0000-0000-0000DB210000}"/>
    <cellStyle name="Comma 7 4 2" xfId="2659" xr:uid="{00000000-0005-0000-0000-0000DC210000}"/>
    <cellStyle name="Comma 7 4 2 2" xfId="2660" xr:uid="{00000000-0005-0000-0000-0000DD210000}"/>
    <cellStyle name="Comma 7 4 2 2 2" xfId="2661" xr:uid="{00000000-0005-0000-0000-0000DE210000}"/>
    <cellStyle name="Comma 7 4 2 2 2 2" xfId="2662" xr:uid="{00000000-0005-0000-0000-0000DF210000}"/>
    <cellStyle name="Comma 7 4 2 2 3" xfId="2663" xr:uid="{00000000-0005-0000-0000-0000E0210000}"/>
    <cellStyle name="Comma 7 4 2 2 4" xfId="2664" xr:uid="{00000000-0005-0000-0000-0000E1210000}"/>
    <cellStyle name="Comma 7 4 2 3" xfId="2665" xr:uid="{00000000-0005-0000-0000-0000E2210000}"/>
    <cellStyle name="Comma 7 4 2 3 2" xfId="2666" xr:uid="{00000000-0005-0000-0000-0000E3210000}"/>
    <cellStyle name="Comma 7 4 2 3 2 2" xfId="2667" xr:uid="{00000000-0005-0000-0000-0000E4210000}"/>
    <cellStyle name="Comma 7 4 2 3 3" xfId="2668" xr:uid="{00000000-0005-0000-0000-0000E5210000}"/>
    <cellStyle name="Comma 7 4 2 3 4" xfId="2669" xr:uid="{00000000-0005-0000-0000-0000E6210000}"/>
    <cellStyle name="Comma 7 4 2 4" xfId="2670" xr:uid="{00000000-0005-0000-0000-0000E7210000}"/>
    <cellStyle name="Comma 7 4 2 4 2" xfId="2671" xr:uid="{00000000-0005-0000-0000-0000E8210000}"/>
    <cellStyle name="Comma 7 4 2 4 2 2" xfId="2672" xr:uid="{00000000-0005-0000-0000-0000E9210000}"/>
    <cellStyle name="Comma 7 4 2 4 3" xfId="2673" xr:uid="{00000000-0005-0000-0000-0000EA210000}"/>
    <cellStyle name="Comma 7 4 2 4 4" xfId="2674" xr:uid="{00000000-0005-0000-0000-0000EB210000}"/>
    <cellStyle name="Comma 7 4 2 5" xfId="2675" xr:uid="{00000000-0005-0000-0000-0000EC210000}"/>
    <cellStyle name="Comma 7 4 2 5 2" xfId="2676" xr:uid="{00000000-0005-0000-0000-0000ED210000}"/>
    <cellStyle name="Comma 7 4 2 5 2 2" xfId="2677" xr:uid="{00000000-0005-0000-0000-0000EE210000}"/>
    <cellStyle name="Comma 7 4 2 5 3" xfId="2678" xr:uid="{00000000-0005-0000-0000-0000EF210000}"/>
    <cellStyle name="Comma 7 4 2 5 4" xfId="2679" xr:uid="{00000000-0005-0000-0000-0000F0210000}"/>
    <cellStyle name="Comma 7 4 2 6" xfId="2680" xr:uid="{00000000-0005-0000-0000-0000F1210000}"/>
    <cellStyle name="Comma 7 4 2 6 2" xfId="2681" xr:uid="{00000000-0005-0000-0000-0000F2210000}"/>
    <cellStyle name="Comma 7 4 2 6 3" xfId="2682" xr:uid="{00000000-0005-0000-0000-0000F3210000}"/>
    <cellStyle name="Comma 7 4 2 7" xfId="2683" xr:uid="{00000000-0005-0000-0000-0000F4210000}"/>
    <cellStyle name="Comma 7 4 2 7 2" xfId="2684" xr:uid="{00000000-0005-0000-0000-0000F5210000}"/>
    <cellStyle name="Comma 7 4 2 8" xfId="2685" xr:uid="{00000000-0005-0000-0000-0000F6210000}"/>
    <cellStyle name="Comma 7 4 2 9" xfId="2686" xr:uid="{00000000-0005-0000-0000-0000F7210000}"/>
    <cellStyle name="Comma 7 4 3" xfId="2687" xr:uid="{00000000-0005-0000-0000-0000F8210000}"/>
    <cellStyle name="Comma 7 4 3 2" xfId="2688" xr:uid="{00000000-0005-0000-0000-0000F9210000}"/>
    <cellStyle name="Comma 7 4 3 2 2" xfId="2689" xr:uid="{00000000-0005-0000-0000-0000FA210000}"/>
    <cellStyle name="Comma 7 4 3 3" xfId="2690" xr:uid="{00000000-0005-0000-0000-0000FB210000}"/>
    <cellStyle name="Comma 7 4 3 3 2" xfId="8910" xr:uid="{00000000-0005-0000-0000-0000FC210000}"/>
    <cellStyle name="Comma 7 4 3 4" xfId="2691" xr:uid="{00000000-0005-0000-0000-0000FD210000}"/>
    <cellStyle name="Comma 7 4 4" xfId="2692" xr:uid="{00000000-0005-0000-0000-0000FE210000}"/>
    <cellStyle name="Comma 7 4 4 2" xfId="2693" xr:uid="{00000000-0005-0000-0000-0000FF210000}"/>
    <cellStyle name="Comma 7 4 4 2 2" xfId="2694" xr:uid="{00000000-0005-0000-0000-000000220000}"/>
    <cellStyle name="Comma 7 4 4 3" xfId="2695" xr:uid="{00000000-0005-0000-0000-000001220000}"/>
    <cellStyle name="Comma 7 4 4 4" xfId="2696" xr:uid="{00000000-0005-0000-0000-000002220000}"/>
    <cellStyle name="Comma 7 4 5" xfId="2697" xr:uid="{00000000-0005-0000-0000-000003220000}"/>
    <cellStyle name="Comma 7 4 5 2" xfId="2698" xr:uid="{00000000-0005-0000-0000-000004220000}"/>
    <cellStyle name="Comma 7 4 5 2 2" xfId="2699" xr:uid="{00000000-0005-0000-0000-000005220000}"/>
    <cellStyle name="Comma 7 4 5 3" xfId="2700" xr:uid="{00000000-0005-0000-0000-000006220000}"/>
    <cellStyle name="Comma 7 4 5 4" xfId="2701" xr:uid="{00000000-0005-0000-0000-000007220000}"/>
    <cellStyle name="Comma 7 4 6" xfId="2702" xr:uid="{00000000-0005-0000-0000-000008220000}"/>
    <cellStyle name="Comma 7 4 6 2" xfId="2703" xr:uid="{00000000-0005-0000-0000-000009220000}"/>
    <cellStyle name="Comma 7 4 6 2 2" xfId="2704" xr:uid="{00000000-0005-0000-0000-00000A220000}"/>
    <cellStyle name="Comma 7 4 6 3" xfId="2705" xr:uid="{00000000-0005-0000-0000-00000B220000}"/>
    <cellStyle name="Comma 7 4 6 4" xfId="2706" xr:uid="{00000000-0005-0000-0000-00000C220000}"/>
    <cellStyle name="Comma 7 4 7" xfId="2707" xr:uid="{00000000-0005-0000-0000-00000D220000}"/>
    <cellStyle name="Comma 7 4 7 2" xfId="2708" xr:uid="{00000000-0005-0000-0000-00000E220000}"/>
    <cellStyle name="Comma 7 4 7 3" xfId="2709" xr:uid="{00000000-0005-0000-0000-00000F220000}"/>
    <cellStyle name="Comma 7 4 8" xfId="2710" xr:uid="{00000000-0005-0000-0000-000010220000}"/>
    <cellStyle name="Comma 7 4 8 2" xfId="2711" xr:uid="{00000000-0005-0000-0000-000011220000}"/>
    <cellStyle name="Comma 7 4 9" xfId="2712" xr:uid="{00000000-0005-0000-0000-000012220000}"/>
    <cellStyle name="Comma 7 5" xfId="2713" xr:uid="{00000000-0005-0000-0000-000013220000}"/>
    <cellStyle name="Comma 7 5 2" xfId="2714" xr:uid="{00000000-0005-0000-0000-000014220000}"/>
    <cellStyle name="Comma 7 5 2 2" xfId="2715" xr:uid="{00000000-0005-0000-0000-000015220000}"/>
    <cellStyle name="Comma 7 5 2 2 2" xfId="2716" xr:uid="{00000000-0005-0000-0000-000016220000}"/>
    <cellStyle name="Comma 7 5 2 3" xfId="2717" xr:uid="{00000000-0005-0000-0000-000017220000}"/>
    <cellStyle name="Comma 7 5 2 3 2" xfId="8911" xr:uid="{00000000-0005-0000-0000-000018220000}"/>
    <cellStyle name="Comma 7 5 2 3 2 2" xfId="8912" xr:uid="{00000000-0005-0000-0000-000019220000}"/>
    <cellStyle name="Comma 7 5 2 3 3" xfId="8913" xr:uid="{00000000-0005-0000-0000-00001A220000}"/>
    <cellStyle name="Comma 7 5 2 3 3 2" xfId="8914" xr:uid="{00000000-0005-0000-0000-00001B220000}"/>
    <cellStyle name="Comma 7 5 2 3 4" xfId="8915" xr:uid="{00000000-0005-0000-0000-00001C220000}"/>
    <cellStyle name="Comma 7 5 2 4" xfId="2718" xr:uid="{00000000-0005-0000-0000-00001D220000}"/>
    <cellStyle name="Comma 7 5 3" xfId="2719" xr:uid="{00000000-0005-0000-0000-00001E220000}"/>
    <cellStyle name="Comma 7 5 3 2" xfId="2720" xr:uid="{00000000-0005-0000-0000-00001F220000}"/>
    <cellStyle name="Comma 7 5 3 2 2" xfId="2721" xr:uid="{00000000-0005-0000-0000-000020220000}"/>
    <cellStyle name="Comma 7 5 3 3" xfId="2722" xr:uid="{00000000-0005-0000-0000-000021220000}"/>
    <cellStyle name="Comma 7 5 3 4" xfId="2723" xr:uid="{00000000-0005-0000-0000-000022220000}"/>
    <cellStyle name="Comma 7 5 4" xfId="2724" xr:uid="{00000000-0005-0000-0000-000023220000}"/>
    <cellStyle name="Comma 7 5 4 2" xfId="2725" xr:uid="{00000000-0005-0000-0000-000024220000}"/>
    <cellStyle name="Comma 7 5 4 2 2" xfId="2726" xr:uid="{00000000-0005-0000-0000-000025220000}"/>
    <cellStyle name="Comma 7 5 4 3" xfId="2727" xr:uid="{00000000-0005-0000-0000-000026220000}"/>
    <cellStyle name="Comma 7 5 4 3 2" xfId="8916" xr:uid="{00000000-0005-0000-0000-000027220000}"/>
    <cellStyle name="Comma 7 5 4 4" xfId="2728" xr:uid="{00000000-0005-0000-0000-000028220000}"/>
    <cellStyle name="Comma 7 5 5" xfId="2729" xr:uid="{00000000-0005-0000-0000-000029220000}"/>
    <cellStyle name="Comma 7 5 5 2" xfId="2730" xr:uid="{00000000-0005-0000-0000-00002A220000}"/>
    <cellStyle name="Comma 7 5 5 2 2" xfId="2731" xr:uid="{00000000-0005-0000-0000-00002B220000}"/>
    <cellStyle name="Comma 7 5 5 3" xfId="2732" xr:uid="{00000000-0005-0000-0000-00002C220000}"/>
    <cellStyle name="Comma 7 5 5 4" xfId="2733" xr:uid="{00000000-0005-0000-0000-00002D220000}"/>
    <cellStyle name="Comma 7 5 6" xfId="2734" xr:uid="{00000000-0005-0000-0000-00002E220000}"/>
    <cellStyle name="Comma 7 5 6 2" xfId="2735" xr:uid="{00000000-0005-0000-0000-00002F220000}"/>
    <cellStyle name="Comma 7 5 6 3" xfId="2736" xr:uid="{00000000-0005-0000-0000-000030220000}"/>
    <cellStyle name="Comma 7 5 7" xfId="2737" xr:uid="{00000000-0005-0000-0000-000031220000}"/>
    <cellStyle name="Comma 7 5 7 2" xfId="2738" xr:uid="{00000000-0005-0000-0000-000032220000}"/>
    <cellStyle name="Comma 7 5 8" xfId="2739" xr:uid="{00000000-0005-0000-0000-000033220000}"/>
    <cellStyle name="Comma 7 5 9" xfId="2740" xr:uid="{00000000-0005-0000-0000-000034220000}"/>
    <cellStyle name="Comma 7 6" xfId="2741" xr:uid="{00000000-0005-0000-0000-000035220000}"/>
    <cellStyle name="Comma 7 6 2" xfId="2742" xr:uid="{00000000-0005-0000-0000-000036220000}"/>
    <cellStyle name="Comma 7 6 2 2" xfId="2743" xr:uid="{00000000-0005-0000-0000-000037220000}"/>
    <cellStyle name="Comma 7 6 3" xfId="2744" xr:uid="{00000000-0005-0000-0000-000038220000}"/>
    <cellStyle name="Comma 7 6 4" xfId="2745" xr:uid="{00000000-0005-0000-0000-000039220000}"/>
    <cellStyle name="Comma 7 7" xfId="2746" xr:uid="{00000000-0005-0000-0000-00003A220000}"/>
    <cellStyle name="Comma 7 7 2" xfId="2747" xr:uid="{00000000-0005-0000-0000-00003B220000}"/>
    <cellStyle name="Comma 7 7 2 2" xfId="2748" xr:uid="{00000000-0005-0000-0000-00003C220000}"/>
    <cellStyle name="Comma 7 7 3" xfId="2749" xr:uid="{00000000-0005-0000-0000-00003D220000}"/>
    <cellStyle name="Comma 7 7 4" xfId="2750" xr:uid="{00000000-0005-0000-0000-00003E220000}"/>
    <cellStyle name="Comma 7 8" xfId="2751" xr:uid="{00000000-0005-0000-0000-00003F220000}"/>
    <cellStyle name="Comma 7 8 2" xfId="2752" xr:uid="{00000000-0005-0000-0000-000040220000}"/>
    <cellStyle name="Comma 7 8 2 2" xfId="2753" xr:uid="{00000000-0005-0000-0000-000041220000}"/>
    <cellStyle name="Comma 7 8 3" xfId="2754" xr:uid="{00000000-0005-0000-0000-000042220000}"/>
    <cellStyle name="Comma 7 8 4" xfId="2755" xr:uid="{00000000-0005-0000-0000-000043220000}"/>
    <cellStyle name="Comma 7 9" xfId="2756" xr:uid="{00000000-0005-0000-0000-000044220000}"/>
    <cellStyle name="Comma 7 9 2" xfId="2757" xr:uid="{00000000-0005-0000-0000-000045220000}"/>
    <cellStyle name="Comma 7 9 2 2" xfId="2758" xr:uid="{00000000-0005-0000-0000-000046220000}"/>
    <cellStyle name="Comma 7 9 3" xfId="2759" xr:uid="{00000000-0005-0000-0000-000047220000}"/>
    <cellStyle name="Comma 7 9 4" xfId="2760" xr:uid="{00000000-0005-0000-0000-000048220000}"/>
    <cellStyle name="Comma 8" xfId="137" xr:uid="{00000000-0005-0000-0000-000049220000}"/>
    <cellStyle name="Comma 8 2" xfId="8917" xr:uid="{00000000-0005-0000-0000-00004A220000}"/>
    <cellStyle name="Comma 8 2 2" xfId="8918" xr:uid="{00000000-0005-0000-0000-00004B220000}"/>
    <cellStyle name="Comma 8 2 2 2" xfId="8919" xr:uid="{00000000-0005-0000-0000-00004C220000}"/>
    <cellStyle name="Comma 8 2 3" xfId="8920" xr:uid="{00000000-0005-0000-0000-00004D220000}"/>
    <cellStyle name="Comma 8 2 3 2" xfId="8921" xr:uid="{00000000-0005-0000-0000-00004E220000}"/>
    <cellStyle name="Comma 8 2 3 2 2" xfId="8922" xr:uid="{00000000-0005-0000-0000-00004F220000}"/>
    <cellStyle name="Comma 8 2 3 3" xfId="8923" xr:uid="{00000000-0005-0000-0000-000050220000}"/>
    <cellStyle name="Comma 8 2 3 3 2" xfId="8924" xr:uid="{00000000-0005-0000-0000-000051220000}"/>
    <cellStyle name="Comma 8 2 3 4" xfId="8925" xr:uid="{00000000-0005-0000-0000-000052220000}"/>
    <cellStyle name="Comma 8 2 4" xfId="8926" xr:uid="{00000000-0005-0000-0000-000053220000}"/>
    <cellStyle name="Comma 8 2 4 2" xfId="8927" xr:uid="{00000000-0005-0000-0000-000054220000}"/>
    <cellStyle name="Comma 8 2 5" xfId="8928" xr:uid="{00000000-0005-0000-0000-000055220000}"/>
    <cellStyle name="Comma 8 3" xfId="8929" xr:uid="{00000000-0005-0000-0000-000056220000}"/>
    <cellStyle name="Comma 8 3 2" xfId="8930" xr:uid="{00000000-0005-0000-0000-000057220000}"/>
    <cellStyle name="Comma 8 4" xfId="8931" xr:uid="{00000000-0005-0000-0000-000058220000}"/>
    <cellStyle name="Comma 8 4 2" xfId="8932" xr:uid="{00000000-0005-0000-0000-000059220000}"/>
    <cellStyle name="Comma 8 5" xfId="8933" xr:uid="{00000000-0005-0000-0000-00005A220000}"/>
    <cellStyle name="Comma 8 5 2" xfId="8934" xr:uid="{00000000-0005-0000-0000-00005B220000}"/>
    <cellStyle name="Comma 8 6" xfId="8935" xr:uid="{00000000-0005-0000-0000-00005C220000}"/>
    <cellStyle name="Comma 8 7" xfId="8936" xr:uid="{00000000-0005-0000-0000-00005D220000}"/>
    <cellStyle name="Comma 9" xfId="2761" xr:uid="{00000000-0005-0000-0000-00005E220000}"/>
    <cellStyle name="Comma 9 2" xfId="8937" xr:uid="{00000000-0005-0000-0000-00005F220000}"/>
    <cellStyle name="Comma 9 2 2" xfId="8938" xr:uid="{00000000-0005-0000-0000-000060220000}"/>
    <cellStyle name="Comma 9 2 2 2" xfId="8939" xr:uid="{00000000-0005-0000-0000-000061220000}"/>
    <cellStyle name="Comma 9 2 3" xfId="8940" xr:uid="{00000000-0005-0000-0000-000062220000}"/>
    <cellStyle name="Comma 9 2 3 2" xfId="8941" xr:uid="{00000000-0005-0000-0000-000063220000}"/>
    <cellStyle name="Comma 9 2 3 2 2" xfId="8942" xr:uid="{00000000-0005-0000-0000-000064220000}"/>
    <cellStyle name="Comma 9 2 3 3" xfId="8943" xr:uid="{00000000-0005-0000-0000-000065220000}"/>
    <cellStyle name="Comma 9 2 3 3 2" xfId="8944" xr:uid="{00000000-0005-0000-0000-000066220000}"/>
    <cellStyle name="Comma 9 2 3 4" xfId="8945" xr:uid="{00000000-0005-0000-0000-000067220000}"/>
    <cellStyle name="Comma 9 2 4" xfId="8946" xr:uid="{00000000-0005-0000-0000-000068220000}"/>
    <cellStyle name="Comma 9 2 4 2" xfId="8947" xr:uid="{00000000-0005-0000-0000-000069220000}"/>
    <cellStyle name="Comma 9 2 5" xfId="8948" xr:uid="{00000000-0005-0000-0000-00006A220000}"/>
    <cellStyle name="Comma 9 3" xfId="8949" xr:uid="{00000000-0005-0000-0000-00006B220000}"/>
    <cellStyle name="Comma 9 3 2" xfId="8950" xr:uid="{00000000-0005-0000-0000-00006C220000}"/>
    <cellStyle name="Comma 9 4" xfId="8951" xr:uid="{00000000-0005-0000-0000-00006D220000}"/>
    <cellStyle name="Comma 9 4 2" xfId="8952" xr:uid="{00000000-0005-0000-0000-00006E220000}"/>
    <cellStyle name="Comma 9 5" xfId="8953" xr:uid="{00000000-0005-0000-0000-00006F220000}"/>
    <cellStyle name="Comma 9 6" xfId="8954" xr:uid="{00000000-0005-0000-0000-000070220000}"/>
    <cellStyle name="Currency 2" xfId="8955" xr:uid="{00000000-0005-0000-0000-000071220000}"/>
    <cellStyle name="Currency 2 10" xfId="8956" xr:uid="{00000000-0005-0000-0000-000072220000}"/>
    <cellStyle name="Currency 2 10 2" xfId="8957" xr:uid="{00000000-0005-0000-0000-000073220000}"/>
    <cellStyle name="Currency 2 11" xfId="8958" xr:uid="{00000000-0005-0000-0000-000074220000}"/>
    <cellStyle name="Currency 2 2" xfId="8959" xr:uid="{00000000-0005-0000-0000-000075220000}"/>
    <cellStyle name="Currency 2 2 10" xfId="8960" xr:uid="{00000000-0005-0000-0000-000076220000}"/>
    <cellStyle name="Currency 2 2 2" xfId="8961" xr:uid="{00000000-0005-0000-0000-000077220000}"/>
    <cellStyle name="Currency 2 2 2 2" xfId="8962" xr:uid="{00000000-0005-0000-0000-000078220000}"/>
    <cellStyle name="Currency 2 2 2 2 2" xfId="8963" xr:uid="{00000000-0005-0000-0000-000079220000}"/>
    <cellStyle name="Currency 2 2 2 3" xfId="8964" xr:uid="{00000000-0005-0000-0000-00007A220000}"/>
    <cellStyle name="Currency 2 2 2 3 2" xfId="8965" xr:uid="{00000000-0005-0000-0000-00007B220000}"/>
    <cellStyle name="Currency 2 2 2 3 2 2" xfId="8966" xr:uid="{00000000-0005-0000-0000-00007C220000}"/>
    <cellStyle name="Currency 2 2 2 3 3" xfId="8967" xr:uid="{00000000-0005-0000-0000-00007D220000}"/>
    <cellStyle name="Currency 2 2 2 3 3 2" xfId="8968" xr:uid="{00000000-0005-0000-0000-00007E220000}"/>
    <cellStyle name="Currency 2 2 2 3 4" xfId="8969" xr:uid="{00000000-0005-0000-0000-00007F220000}"/>
    <cellStyle name="Currency 2 2 2 4" xfId="8970" xr:uid="{00000000-0005-0000-0000-000080220000}"/>
    <cellStyle name="Currency 2 2 2 4 2" xfId="8971" xr:uid="{00000000-0005-0000-0000-000081220000}"/>
    <cellStyle name="Currency 2 2 2 4 2 2" xfId="8972" xr:uid="{00000000-0005-0000-0000-000082220000}"/>
    <cellStyle name="Currency 2 2 2 4 3" xfId="8973" xr:uid="{00000000-0005-0000-0000-000083220000}"/>
    <cellStyle name="Currency 2 2 2 4 3 2" xfId="8974" xr:uid="{00000000-0005-0000-0000-000084220000}"/>
    <cellStyle name="Currency 2 2 2 4 4" xfId="8975" xr:uid="{00000000-0005-0000-0000-000085220000}"/>
    <cellStyle name="Currency 2 2 2 5" xfId="8976" xr:uid="{00000000-0005-0000-0000-000086220000}"/>
    <cellStyle name="Currency 2 2 2 5 2" xfId="8977" xr:uid="{00000000-0005-0000-0000-000087220000}"/>
    <cellStyle name="Currency 2 2 2 5 2 2" xfId="8978" xr:uid="{00000000-0005-0000-0000-000088220000}"/>
    <cellStyle name="Currency 2 2 2 5 3" xfId="8979" xr:uid="{00000000-0005-0000-0000-000089220000}"/>
    <cellStyle name="Currency 2 2 2 5 3 2" xfId="8980" xr:uid="{00000000-0005-0000-0000-00008A220000}"/>
    <cellStyle name="Currency 2 2 2 5 4" xfId="8981" xr:uid="{00000000-0005-0000-0000-00008B220000}"/>
    <cellStyle name="Currency 2 2 2 6" xfId="8982" xr:uid="{00000000-0005-0000-0000-00008C220000}"/>
    <cellStyle name="Currency 2 2 2 6 2" xfId="8983" xr:uid="{00000000-0005-0000-0000-00008D220000}"/>
    <cellStyle name="Currency 2 2 2 6 2 2" xfId="8984" xr:uid="{00000000-0005-0000-0000-00008E220000}"/>
    <cellStyle name="Currency 2 2 2 6 3" xfId="8985" xr:uid="{00000000-0005-0000-0000-00008F220000}"/>
    <cellStyle name="Currency 2 2 2 6 3 2" xfId="8986" xr:uid="{00000000-0005-0000-0000-000090220000}"/>
    <cellStyle name="Currency 2 2 2 6 4" xfId="8987" xr:uid="{00000000-0005-0000-0000-000091220000}"/>
    <cellStyle name="Currency 2 2 2 7" xfId="8988" xr:uid="{00000000-0005-0000-0000-000092220000}"/>
    <cellStyle name="Currency 2 2 2 7 2" xfId="8989" xr:uid="{00000000-0005-0000-0000-000093220000}"/>
    <cellStyle name="Currency 2 2 2 8" xfId="8990" xr:uid="{00000000-0005-0000-0000-000094220000}"/>
    <cellStyle name="Currency 2 2 3" xfId="8991" xr:uid="{00000000-0005-0000-0000-000095220000}"/>
    <cellStyle name="Currency 2 2 3 2" xfId="8992" xr:uid="{00000000-0005-0000-0000-000096220000}"/>
    <cellStyle name="Currency 2 2 3 2 2" xfId="8993" xr:uid="{00000000-0005-0000-0000-000097220000}"/>
    <cellStyle name="Currency 2 2 3 2 2 2" xfId="8994" xr:uid="{00000000-0005-0000-0000-000098220000}"/>
    <cellStyle name="Currency 2 2 3 2 3" xfId="8995" xr:uid="{00000000-0005-0000-0000-000099220000}"/>
    <cellStyle name="Currency 2 2 3 2 3 2" xfId="8996" xr:uid="{00000000-0005-0000-0000-00009A220000}"/>
    <cellStyle name="Currency 2 2 3 2 4" xfId="8997" xr:uid="{00000000-0005-0000-0000-00009B220000}"/>
    <cellStyle name="Currency 2 2 3 3" xfId="8998" xr:uid="{00000000-0005-0000-0000-00009C220000}"/>
    <cellStyle name="Currency 2 2 4" xfId="8999" xr:uid="{00000000-0005-0000-0000-00009D220000}"/>
    <cellStyle name="Currency 2 2 4 2" xfId="9000" xr:uid="{00000000-0005-0000-0000-00009E220000}"/>
    <cellStyle name="Currency 2 2 4 2 2" xfId="9001" xr:uid="{00000000-0005-0000-0000-00009F220000}"/>
    <cellStyle name="Currency 2 2 4 3" xfId="9002" xr:uid="{00000000-0005-0000-0000-0000A0220000}"/>
    <cellStyle name="Currency 2 2 4 3 2" xfId="9003" xr:uid="{00000000-0005-0000-0000-0000A1220000}"/>
    <cellStyle name="Currency 2 2 4 4" xfId="9004" xr:uid="{00000000-0005-0000-0000-0000A2220000}"/>
    <cellStyle name="Currency 2 2 5" xfId="9005" xr:uid="{00000000-0005-0000-0000-0000A3220000}"/>
    <cellStyle name="Currency 2 2 5 2" xfId="9006" xr:uid="{00000000-0005-0000-0000-0000A4220000}"/>
    <cellStyle name="Currency 2 2 5 2 2" xfId="9007" xr:uid="{00000000-0005-0000-0000-0000A5220000}"/>
    <cellStyle name="Currency 2 2 5 3" xfId="9008" xr:uid="{00000000-0005-0000-0000-0000A6220000}"/>
    <cellStyle name="Currency 2 2 5 3 2" xfId="9009" xr:uid="{00000000-0005-0000-0000-0000A7220000}"/>
    <cellStyle name="Currency 2 2 5 4" xfId="9010" xr:uid="{00000000-0005-0000-0000-0000A8220000}"/>
    <cellStyle name="Currency 2 2 6" xfId="9011" xr:uid="{00000000-0005-0000-0000-0000A9220000}"/>
    <cellStyle name="Currency 2 2 6 2" xfId="9012" xr:uid="{00000000-0005-0000-0000-0000AA220000}"/>
    <cellStyle name="Currency 2 2 7" xfId="9013" xr:uid="{00000000-0005-0000-0000-0000AB220000}"/>
    <cellStyle name="Currency 2 2 7 2" xfId="9014" xr:uid="{00000000-0005-0000-0000-0000AC220000}"/>
    <cellStyle name="Currency 2 2 7 2 2" xfId="9015" xr:uid="{00000000-0005-0000-0000-0000AD220000}"/>
    <cellStyle name="Currency 2 2 7 3" xfId="9016" xr:uid="{00000000-0005-0000-0000-0000AE220000}"/>
    <cellStyle name="Currency 2 2 7 3 2" xfId="9017" xr:uid="{00000000-0005-0000-0000-0000AF220000}"/>
    <cellStyle name="Currency 2 2 7 4" xfId="9018" xr:uid="{00000000-0005-0000-0000-0000B0220000}"/>
    <cellStyle name="Currency 2 2 8" xfId="9019" xr:uid="{00000000-0005-0000-0000-0000B1220000}"/>
    <cellStyle name="Currency 2 2 8 2" xfId="9020" xr:uid="{00000000-0005-0000-0000-0000B2220000}"/>
    <cellStyle name="Currency 2 2 8 2 2" xfId="9021" xr:uid="{00000000-0005-0000-0000-0000B3220000}"/>
    <cellStyle name="Currency 2 2 8 3" xfId="9022" xr:uid="{00000000-0005-0000-0000-0000B4220000}"/>
    <cellStyle name="Currency 2 2 8 3 2" xfId="9023" xr:uid="{00000000-0005-0000-0000-0000B5220000}"/>
    <cellStyle name="Currency 2 2 8 4" xfId="9024" xr:uid="{00000000-0005-0000-0000-0000B6220000}"/>
    <cellStyle name="Currency 2 2 9" xfId="9025" xr:uid="{00000000-0005-0000-0000-0000B7220000}"/>
    <cellStyle name="Currency 2 2 9 2" xfId="9026" xr:uid="{00000000-0005-0000-0000-0000B8220000}"/>
    <cellStyle name="Currency 2 3" xfId="9027" xr:uid="{00000000-0005-0000-0000-0000B9220000}"/>
    <cellStyle name="Currency 2 3 2" xfId="9028" xr:uid="{00000000-0005-0000-0000-0000BA220000}"/>
    <cellStyle name="Currency 2 3 2 2" xfId="9029" xr:uid="{00000000-0005-0000-0000-0000BB220000}"/>
    <cellStyle name="Currency 2 3 3" xfId="9030" xr:uid="{00000000-0005-0000-0000-0000BC220000}"/>
    <cellStyle name="Currency 2 3 3 2" xfId="9031" xr:uid="{00000000-0005-0000-0000-0000BD220000}"/>
    <cellStyle name="Currency 2 3 3 2 2" xfId="9032" xr:uid="{00000000-0005-0000-0000-0000BE220000}"/>
    <cellStyle name="Currency 2 3 3 3" xfId="9033" xr:uid="{00000000-0005-0000-0000-0000BF220000}"/>
    <cellStyle name="Currency 2 3 3 3 2" xfId="9034" xr:uid="{00000000-0005-0000-0000-0000C0220000}"/>
    <cellStyle name="Currency 2 3 3 4" xfId="9035" xr:uid="{00000000-0005-0000-0000-0000C1220000}"/>
    <cellStyle name="Currency 2 3 4" xfId="9036" xr:uid="{00000000-0005-0000-0000-0000C2220000}"/>
    <cellStyle name="Currency 2 3 4 2" xfId="9037" xr:uid="{00000000-0005-0000-0000-0000C3220000}"/>
    <cellStyle name="Currency 2 3 4 2 2" xfId="9038" xr:uid="{00000000-0005-0000-0000-0000C4220000}"/>
    <cellStyle name="Currency 2 3 4 3" xfId="9039" xr:uid="{00000000-0005-0000-0000-0000C5220000}"/>
    <cellStyle name="Currency 2 3 4 3 2" xfId="9040" xr:uid="{00000000-0005-0000-0000-0000C6220000}"/>
    <cellStyle name="Currency 2 3 4 4" xfId="9041" xr:uid="{00000000-0005-0000-0000-0000C7220000}"/>
    <cellStyle name="Currency 2 3 5" xfId="9042" xr:uid="{00000000-0005-0000-0000-0000C8220000}"/>
    <cellStyle name="Currency 2 3 5 2" xfId="9043" xr:uid="{00000000-0005-0000-0000-0000C9220000}"/>
    <cellStyle name="Currency 2 3 5 2 2" xfId="9044" xr:uid="{00000000-0005-0000-0000-0000CA220000}"/>
    <cellStyle name="Currency 2 3 5 3" xfId="9045" xr:uid="{00000000-0005-0000-0000-0000CB220000}"/>
    <cellStyle name="Currency 2 3 5 3 2" xfId="9046" xr:uid="{00000000-0005-0000-0000-0000CC220000}"/>
    <cellStyle name="Currency 2 3 5 4" xfId="9047" xr:uid="{00000000-0005-0000-0000-0000CD220000}"/>
    <cellStyle name="Currency 2 3 6" xfId="9048" xr:uid="{00000000-0005-0000-0000-0000CE220000}"/>
    <cellStyle name="Currency 2 3 6 2" xfId="9049" xr:uid="{00000000-0005-0000-0000-0000CF220000}"/>
    <cellStyle name="Currency 2 3 6 2 2" xfId="9050" xr:uid="{00000000-0005-0000-0000-0000D0220000}"/>
    <cellStyle name="Currency 2 3 6 3" xfId="9051" xr:uid="{00000000-0005-0000-0000-0000D1220000}"/>
    <cellStyle name="Currency 2 3 6 3 2" xfId="9052" xr:uid="{00000000-0005-0000-0000-0000D2220000}"/>
    <cellStyle name="Currency 2 3 6 4" xfId="9053" xr:uid="{00000000-0005-0000-0000-0000D3220000}"/>
    <cellStyle name="Currency 2 3 7" xfId="9054" xr:uid="{00000000-0005-0000-0000-0000D4220000}"/>
    <cellStyle name="Currency 2 3 7 2" xfId="9055" xr:uid="{00000000-0005-0000-0000-0000D5220000}"/>
    <cellStyle name="Currency 2 3 8" xfId="9056" xr:uid="{00000000-0005-0000-0000-0000D6220000}"/>
    <cellStyle name="Currency 2 4" xfId="9057" xr:uid="{00000000-0005-0000-0000-0000D7220000}"/>
    <cellStyle name="Currency 2 4 2" xfId="9058" xr:uid="{00000000-0005-0000-0000-0000D8220000}"/>
    <cellStyle name="Currency 2 5" xfId="9059" xr:uid="{00000000-0005-0000-0000-0000D9220000}"/>
    <cellStyle name="Currency 2 5 2" xfId="9060" xr:uid="{00000000-0005-0000-0000-0000DA220000}"/>
    <cellStyle name="Currency 2 5 2 2" xfId="9061" xr:uid="{00000000-0005-0000-0000-0000DB220000}"/>
    <cellStyle name="Currency 2 5 3" xfId="9062" xr:uid="{00000000-0005-0000-0000-0000DC220000}"/>
    <cellStyle name="Currency 2 5 3 2" xfId="9063" xr:uid="{00000000-0005-0000-0000-0000DD220000}"/>
    <cellStyle name="Currency 2 5 4" xfId="9064" xr:uid="{00000000-0005-0000-0000-0000DE220000}"/>
    <cellStyle name="Currency 2 6" xfId="9065" xr:uid="{00000000-0005-0000-0000-0000DF220000}"/>
    <cellStyle name="Currency 2 6 2" xfId="9066" xr:uid="{00000000-0005-0000-0000-0000E0220000}"/>
    <cellStyle name="Currency 2 6 2 2" xfId="9067" xr:uid="{00000000-0005-0000-0000-0000E1220000}"/>
    <cellStyle name="Currency 2 6 3" xfId="9068" xr:uid="{00000000-0005-0000-0000-0000E2220000}"/>
    <cellStyle name="Currency 2 6 3 2" xfId="9069" xr:uid="{00000000-0005-0000-0000-0000E3220000}"/>
    <cellStyle name="Currency 2 6 4" xfId="9070" xr:uid="{00000000-0005-0000-0000-0000E4220000}"/>
    <cellStyle name="Currency 2 7" xfId="9071" xr:uid="{00000000-0005-0000-0000-0000E5220000}"/>
    <cellStyle name="Currency 2 7 2" xfId="9072" xr:uid="{00000000-0005-0000-0000-0000E6220000}"/>
    <cellStyle name="Currency 2 8" xfId="9073" xr:uid="{00000000-0005-0000-0000-0000E7220000}"/>
    <cellStyle name="Currency 2 8 2" xfId="9074" xr:uid="{00000000-0005-0000-0000-0000E8220000}"/>
    <cellStyle name="Currency 2 8 2 2" xfId="9075" xr:uid="{00000000-0005-0000-0000-0000E9220000}"/>
    <cellStyle name="Currency 2 8 3" xfId="9076" xr:uid="{00000000-0005-0000-0000-0000EA220000}"/>
    <cellStyle name="Currency 2 8 3 2" xfId="9077" xr:uid="{00000000-0005-0000-0000-0000EB220000}"/>
    <cellStyle name="Currency 2 8 4" xfId="9078" xr:uid="{00000000-0005-0000-0000-0000EC220000}"/>
    <cellStyle name="Currency 2 9" xfId="9079" xr:uid="{00000000-0005-0000-0000-0000ED220000}"/>
    <cellStyle name="Currency 2 9 2" xfId="9080" xr:uid="{00000000-0005-0000-0000-0000EE220000}"/>
    <cellStyle name="Currency 2 9 2 2" xfId="9081" xr:uid="{00000000-0005-0000-0000-0000EF220000}"/>
    <cellStyle name="Currency 2 9 3" xfId="9082" xr:uid="{00000000-0005-0000-0000-0000F0220000}"/>
    <cellStyle name="Currency 2 9 3 2" xfId="9083" xr:uid="{00000000-0005-0000-0000-0000F1220000}"/>
    <cellStyle name="Currency 2 9 4" xfId="9084" xr:uid="{00000000-0005-0000-0000-0000F2220000}"/>
    <cellStyle name="Currency 3" xfId="9085" xr:uid="{00000000-0005-0000-0000-0000F3220000}"/>
    <cellStyle name="Currency 3 2" xfId="9086" xr:uid="{00000000-0005-0000-0000-0000F4220000}"/>
    <cellStyle name="Currency 3 2 2" xfId="9087" xr:uid="{00000000-0005-0000-0000-0000F5220000}"/>
    <cellStyle name="Currency 3 2 2 2" xfId="9088" xr:uid="{00000000-0005-0000-0000-0000F6220000}"/>
    <cellStyle name="Currency 3 2 3" xfId="9089" xr:uid="{00000000-0005-0000-0000-0000F7220000}"/>
    <cellStyle name="Currency 3 3" xfId="9090" xr:uid="{00000000-0005-0000-0000-0000F8220000}"/>
    <cellStyle name="Currency 3 3 2" xfId="9091" xr:uid="{00000000-0005-0000-0000-0000F9220000}"/>
    <cellStyle name="Currency 3 3 2 2" xfId="9092" xr:uid="{00000000-0005-0000-0000-0000FA220000}"/>
    <cellStyle name="Currency 3 3 3" xfId="9093" xr:uid="{00000000-0005-0000-0000-0000FB220000}"/>
    <cellStyle name="Currency 3 3 3 2" xfId="9094" xr:uid="{00000000-0005-0000-0000-0000FC220000}"/>
    <cellStyle name="Currency 3 3 4" xfId="9095" xr:uid="{00000000-0005-0000-0000-0000FD220000}"/>
    <cellStyle name="Currency 3 4" xfId="9096" xr:uid="{00000000-0005-0000-0000-0000FE220000}"/>
    <cellStyle name="Currency 3 4 2" xfId="9097" xr:uid="{00000000-0005-0000-0000-0000FF220000}"/>
    <cellStyle name="Currency 3 5" xfId="9098" xr:uid="{00000000-0005-0000-0000-000000230000}"/>
    <cellStyle name="Currency 4" xfId="9099" xr:uid="{00000000-0005-0000-0000-000001230000}"/>
    <cellStyle name="Currency 4 2" xfId="9100" xr:uid="{00000000-0005-0000-0000-000002230000}"/>
    <cellStyle name="Currency 4 2 2" xfId="9101" xr:uid="{00000000-0005-0000-0000-000003230000}"/>
    <cellStyle name="Currency 4 3" xfId="9102" xr:uid="{00000000-0005-0000-0000-000004230000}"/>
    <cellStyle name="Currency 4 3 2" xfId="9103" xr:uid="{00000000-0005-0000-0000-000005230000}"/>
    <cellStyle name="Currency 4 3 2 2" xfId="9104" xr:uid="{00000000-0005-0000-0000-000006230000}"/>
    <cellStyle name="Currency 4 3 3" xfId="9105" xr:uid="{00000000-0005-0000-0000-000007230000}"/>
    <cellStyle name="Currency 4 3 3 2" xfId="9106" xr:uid="{00000000-0005-0000-0000-000008230000}"/>
    <cellStyle name="Currency 4 3 4" xfId="9107" xr:uid="{00000000-0005-0000-0000-000009230000}"/>
    <cellStyle name="Currency 4 4" xfId="9108" xr:uid="{00000000-0005-0000-0000-00000A230000}"/>
    <cellStyle name="Date Year Header" xfId="9109" xr:uid="{00000000-0005-0000-0000-00000B230000}"/>
    <cellStyle name="DateLong" xfId="2762" xr:uid="{00000000-0005-0000-0000-00000C230000}"/>
    <cellStyle name="DateShort" xfId="2763" xr:uid="{00000000-0005-0000-0000-00000D230000}"/>
    <cellStyle name="Descriptor text" xfId="2764" xr:uid="{00000000-0005-0000-0000-00000E230000}"/>
    <cellStyle name="Emphasis 1" xfId="9110" xr:uid="{00000000-0005-0000-0000-00000F230000}"/>
    <cellStyle name="Emphasis 2" xfId="9111" xr:uid="{00000000-0005-0000-0000-000010230000}"/>
    <cellStyle name="Emphasis 3" xfId="9112" xr:uid="{00000000-0005-0000-0000-000011230000}"/>
    <cellStyle name="EPMUnrecognizedMember" xfId="9113" xr:uid="{00000000-0005-0000-0000-000012230000}"/>
    <cellStyle name="Error" xfId="38" xr:uid="{00000000-0005-0000-0000-000013230000}"/>
    <cellStyle name="Excel Built-in Normal" xfId="9114" xr:uid="{00000000-0005-0000-0000-000014230000}"/>
    <cellStyle name="Excel Built-in Normal 1" xfId="9115" xr:uid="{00000000-0005-0000-0000-000015230000}"/>
    <cellStyle name="Explanatory Text 2" xfId="110" xr:uid="{00000000-0005-0000-0000-000016230000}"/>
    <cellStyle name="Explanatory Text 2 2" xfId="9116" xr:uid="{00000000-0005-0000-0000-000017230000}"/>
    <cellStyle name="Explanatory Text 2 2 2" xfId="9117" xr:uid="{00000000-0005-0000-0000-000018230000}"/>
    <cellStyle name="Explanatory Text 2 2 3" xfId="9118" xr:uid="{00000000-0005-0000-0000-000019230000}"/>
    <cellStyle name="Explanatory Text 2 2 4" xfId="9119" xr:uid="{00000000-0005-0000-0000-00001A230000}"/>
    <cellStyle name="Explanatory Text 2 2 5" xfId="9120" xr:uid="{00000000-0005-0000-0000-00001B230000}"/>
    <cellStyle name="Explanatory Text 2 3" xfId="9121" xr:uid="{00000000-0005-0000-0000-00001C230000}"/>
    <cellStyle name="Explanatory Text 2 4" xfId="9122" xr:uid="{00000000-0005-0000-0000-00001D230000}"/>
    <cellStyle name="Explanatory Text 2 4 2" xfId="9123" xr:uid="{00000000-0005-0000-0000-00001E230000}"/>
    <cellStyle name="Explanatory Text 2 4 3" xfId="9124" xr:uid="{00000000-0005-0000-0000-00001F230000}"/>
    <cellStyle name="Explanatory Text 2 5" xfId="9125" xr:uid="{00000000-0005-0000-0000-000020230000}"/>
    <cellStyle name="Explanatory Text 2 6" xfId="9126" xr:uid="{00000000-0005-0000-0000-000021230000}"/>
    <cellStyle name="Explanatory Text 2 7" xfId="9127" xr:uid="{00000000-0005-0000-0000-000022230000}"/>
    <cellStyle name="Explanatory Text 3" xfId="9128" xr:uid="{00000000-0005-0000-0000-000023230000}"/>
    <cellStyle name="Explanatory Text 3 2" xfId="9129" xr:uid="{00000000-0005-0000-0000-000024230000}"/>
    <cellStyle name="Explanatory Text 3 3" xfId="9130" xr:uid="{00000000-0005-0000-0000-000025230000}"/>
    <cellStyle name="Explanatory Text 4" xfId="9131" xr:uid="{00000000-0005-0000-0000-000026230000}"/>
    <cellStyle name="Explanatory Text 5" xfId="9132" xr:uid="{00000000-0005-0000-0000-000027230000}"/>
    <cellStyle name="Explanatory Text 6" xfId="9133" xr:uid="{00000000-0005-0000-0000-000028230000}"/>
    <cellStyle name="Factor" xfId="2765" xr:uid="{00000000-0005-0000-0000-000029230000}"/>
    <cellStyle name="False" xfId="39" xr:uid="{00000000-0005-0000-0000-00002A230000}"/>
    <cellStyle name="Fountain Col Header" xfId="40" xr:uid="{00000000-0005-0000-0000-00002B230000}"/>
    <cellStyle name="Fountain Error" xfId="111" xr:uid="{00000000-0005-0000-0000-00002C230000}"/>
    <cellStyle name="Fountain Input" xfId="41" xr:uid="{00000000-0005-0000-0000-00002D230000}"/>
    <cellStyle name="Fountain Input 2" xfId="42" xr:uid="{00000000-0005-0000-0000-00002E230000}"/>
    <cellStyle name="Fountain Table Header" xfId="43" xr:uid="{00000000-0005-0000-0000-00002F230000}"/>
    <cellStyle name="Fountain Text" xfId="44" xr:uid="{00000000-0005-0000-0000-000030230000}"/>
    <cellStyle name="Fountain Text 2" xfId="45" xr:uid="{00000000-0005-0000-0000-000031230000}"/>
    <cellStyle name="Fountain Text 4" xfId="46" xr:uid="{00000000-0005-0000-0000-000032230000}"/>
    <cellStyle name="Good 10" xfId="9134" xr:uid="{00000000-0005-0000-0000-000033230000}"/>
    <cellStyle name="Good 11" xfId="9135" xr:uid="{00000000-0005-0000-0000-000034230000}"/>
    <cellStyle name="Good 12" xfId="9136" xr:uid="{00000000-0005-0000-0000-000035230000}"/>
    <cellStyle name="Good 13" xfId="9137" xr:uid="{00000000-0005-0000-0000-000036230000}"/>
    <cellStyle name="Good 2" xfId="112" xr:uid="{00000000-0005-0000-0000-000037230000}"/>
    <cellStyle name="Good 2 2" xfId="9138" xr:uid="{00000000-0005-0000-0000-000038230000}"/>
    <cellStyle name="Good 2 3" xfId="9139" xr:uid="{00000000-0005-0000-0000-000039230000}"/>
    <cellStyle name="Good 3" xfId="9140" xr:uid="{00000000-0005-0000-0000-00003A230000}"/>
    <cellStyle name="Good 3 2" xfId="9141" xr:uid="{00000000-0005-0000-0000-00003B230000}"/>
    <cellStyle name="Good 3 3" xfId="9142" xr:uid="{00000000-0005-0000-0000-00003C230000}"/>
    <cellStyle name="Good 3 4" xfId="9143" xr:uid="{00000000-0005-0000-0000-00003D230000}"/>
    <cellStyle name="Good 4" xfId="9144" xr:uid="{00000000-0005-0000-0000-00003E230000}"/>
    <cellStyle name="Good 4 2" xfId="9145" xr:uid="{00000000-0005-0000-0000-00003F230000}"/>
    <cellStyle name="Good 4 2 2" xfId="9146" xr:uid="{00000000-0005-0000-0000-000040230000}"/>
    <cellStyle name="Good 4 2 2 2" xfId="9147" xr:uid="{00000000-0005-0000-0000-000041230000}"/>
    <cellStyle name="Good 4 2 2 3" xfId="9148" xr:uid="{00000000-0005-0000-0000-000042230000}"/>
    <cellStyle name="Good 4 2 2 4" xfId="9149" xr:uid="{00000000-0005-0000-0000-000043230000}"/>
    <cellStyle name="Good 4 2 3" xfId="9150" xr:uid="{00000000-0005-0000-0000-000044230000}"/>
    <cellStyle name="Good 4 2 4" xfId="9151" xr:uid="{00000000-0005-0000-0000-000045230000}"/>
    <cellStyle name="Good 4 2 4 2" xfId="9152" xr:uid="{00000000-0005-0000-0000-000046230000}"/>
    <cellStyle name="Good 4 2 4 3" xfId="9153" xr:uid="{00000000-0005-0000-0000-000047230000}"/>
    <cellStyle name="Good 4 2 5" xfId="9154" xr:uid="{00000000-0005-0000-0000-000048230000}"/>
    <cellStyle name="Good 4 2 6" xfId="9155" xr:uid="{00000000-0005-0000-0000-000049230000}"/>
    <cellStyle name="Good 4 2 7" xfId="9156" xr:uid="{00000000-0005-0000-0000-00004A230000}"/>
    <cellStyle name="Good 4 3" xfId="9157" xr:uid="{00000000-0005-0000-0000-00004B230000}"/>
    <cellStyle name="Good 4 4" xfId="9158" xr:uid="{00000000-0005-0000-0000-00004C230000}"/>
    <cellStyle name="Good 4 5" xfId="9159" xr:uid="{00000000-0005-0000-0000-00004D230000}"/>
    <cellStyle name="Good 5" xfId="9160" xr:uid="{00000000-0005-0000-0000-00004E230000}"/>
    <cellStyle name="Good 5 2" xfId="9161" xr:uid="{00000000-0005-0000-0000-00004F230000}"/>
    <cellStyle name="Good 6" xfId="9162" xr:uid="{00000000-0005-0000-0000-000050230000}"/>
    <cellStyle name="Good 6 2" xfId="9163" xr:uid="{00000000-0005-0000-0000-000051230000}"/>
    <cellStyle name="Good 7" xfId="9164" xr:uid="{00000000-0005-0000-0000-000052230000}"/>
    <cellStyle name="Good 8" xfId="9165" xr:uid="{00000000-0005-0000-0000-000053230000}"/>
    <cellStyle name="Good 9" xfId="9166" xr:uid="{00000000-0005-0000-0000-000054230000}"/>
    <cellStyle name="Header" xfId="47" xr:uid="{00000000-0005-0000-0000-000055230000}"/>
    <cellStyle name="Header3rdlevel" xfId="48" xr:uid="{00000000-0005-0000-0000-000056230000}"/>
    <cellStyle name="Header3rdlevel 2" xfId="113" xr:uid="{00000000-0005-0000-0000-000057230000}"/>
    <cellStyle name="Header3rdlevel 3" xfId="114" xr:uid="{00000000-0005-0000-0000-000058230000}"/>
    <cellStyle name="headerStyle" xfId="2766" xr:uid="{00000000-0005-0000-0000-000059230000}"/>
    <cellStyle name="Heading" xfId="2767" xr:uid="{00000000-0005-0000-0000-00005A230000}"/>
    <cellStyle name="Heading 1 10" xfId="9167" xr:uid="{00000000-0005-0000-0000-00005B230000}"/>
    <cellStyle name="Heading 1 11" xfId="9168" xr:uid="{00000000-0005-0000-0000-00005C230000}"/>
    <cellStyle name="Heading 1 2" xfId="115" xr:uid="{00000000-0005-0000-0000-00005D230000}"/>
    <cellStyle name="Heading 1 2 2" xfId="9169" xr:uid="{00000000-0005-0000-0000-00005E230000}"/>
    <cellStyle name="Heading 1 2 3" xfId="9170" xr:uid="{00000000-0005-0000-0000-00005F230000}"/>
    <cellStyle name="Heading 1 3" xfId="9171" xr:uid="{00000000-0005-0000-0000-000060230000}"/>
    <cellStyle name="Heading 1 3 2" xfId="9172" xr:uid="{00000000-0005-0000-0000-000061230000}"/>
    <cellStyle name="Heading 1 3 3" xfId="9173" xr:uid="{00000000-0005-0000-0000-000062230000}"/>
    <cellStyle name="Heading 1 3 4" xfId="9174" xr:uid="{00000000-0005-0000-0000-000063230000}"/>
    <cellStyle name="Heading 1 4" xfId="9175" xr:uid="{00000000-0005-0000-0000-000064230000}"/>
    <cellStyle name="Heading 1 4 2" xfId="9176" xr:uid="{00000000-0005-0000-0000-000065230000}"/>
    <cellStyle name="Heading 1 5" xfId="9177" xr:uid="{00000000-0005-0000-0000-000066230000}"/>
    <cellStyle name="Heading 1 5 2" xfId="9178" xr:uid="{00000000-0005-0000-0000-000067230000}"/>
    <cellStyle name="Heading 1 6" xfId="9179" xr:uid="{00000000-0005-0000-0000-000068230000}"/>
    <cellStyle name="Heading 1 6 2" xfId="9180" xr:uid="{00000000-0005-0000-0000-000069230000}"/>
    <cellStyle name="Heading 1 6 3" xfId="9181" xr:uid="{00000000-0005-0000-0000-00006A230000}"/>
    <cellStyle name="Heading 1 6 3 2" xfId="9182" xr:uid="{00000000-0005-0000-0000-00006B230000}"/>
    <cellStyle name="Heading 1 6 3 3" xfId="9183" xr:uid="{00000000-0005-0000-0000-00006C230000}"/>
    <cellStyle name="Heading 1 6 3 4" xfId="9184" xr:uid="{00000000-0005-0000-0000-00006D230000}"/>
    <cellStyle name="Heading 1 6 3 5" xfId="9185" xr:uid="{00000000-0005-0000-0000-00006E230000}"/>
    <cellStyle name="Heading 1 6 3 6" xfId="9186" xr:uid="{00000000-0005-0000-0000-00006F230000}"/>
    <cellStyle name="Heading 1 6 4" xfId="9187" xr:uid="{00000000-0005-0000-0000-000070230000}"/>
    <cellStyle name="Heading 1 6 5" xfId="9188" xr:uid="{00000000-0005-0000-0000-000071230000}"/>
    <cellStyle name="Heading 1 7" xfId="9189" xr:uid="{00000000-0005-0000-0000-000072230000}"/>
    <cellStyle name="Heading 1 8" xfId="9190" xr:uid="{00000000-0005-0000-0000-000073230000}"/>
    <cellStyle name="Heading 1 9" xfId="9191" xr:uid="{00000000-0005-0000-0000-000074230000}"/>
    <cellStyle name="Heading 2 10" xfId="9192" xr:uid="{00000000-0005-0000-0000-000075230000}"/>
    <cellStyle name="Heading 2 11" xfId="9193" xr:uid="{00000000-0005-0000-0000-000076230000}"/>
    <cellStyle name="Heading 2 2" xfId="116" xr:uid="{00000000-0005-0000-0000-000077230000}"/>
    <cellStyle name="Heading 2 2 2" xfId="9194" xr:uid="{00000000-0005-0000-0000-000078230000}"/>
    <cellStyle name="Heading 2 2 3" xfId="9195" xr:uid="{00000000-0005-0000-0000-000079230000}"/>
    <cellStyle name="Heading 2 3" xfId="9196" xr:uid="{00000000-0005-0000-0000-00007A230000}"/>
    <cellStyle name="Heading 2 3 2" xfId="9197" xr:uid="{00000000-0005-0000-0000-00007B230000}"/>
    <cellStyle name="Heading 2 3 3" xfId="9198" xr:uid="{00000000-0005-0000-0000-00007C230000}"/>
    <cellStyle name="Heading 2 3 4" xfId="9199" xr:uid="{00000000-0005-0000-0000-00007D230000}"/>
    <cellStyle name="Heading 2 4" xfId="9200" xr:uid="{00000000-0005-0000-0000-00007E230000}"/>
    <cellStyle name="Heading 2 4 2" xfId="9201" xr:uid="{00000000-0005-0000-0000-00007F230000}"/>
    <cellStyle name="Heading 2 5" xfId="9202" xr:uid="{00000000-0005-0000-0000-000080230000}"/>
    <cellStyle name="Heading 2 5 2" xfId="9203" xr:uid="{00000000-0005-0000-0000-000081230000}"/>
    <cellStyle name="Heading 2 6" xfId="9204" xr:uid="{00000000-0005-0000-0000-000082230000}"/>
    <cellStyle name="Heading 2 6 2" xfId="9205" xr:uid="{00000000-0005-0000-0000-000083230000}"/>
    <cellStyle name="Heading 2 6 3" xfId="9206" xr:uid="{00000000-0005-0000-0000-000084230000}"/>
    <cellStyle name="Heading 2 6 3 2" xfId="9207" xr:uid="{00000000-0005-0000-0000-000085230000}"/>
    <cellStyle name="Heading 2 6 3 3" xfId="9208" xr:uid="{00000000-0005-0000-0000-000086230000}"/>
    <cellStyle name="Heading 2 6 3 4" xfId="9209" xr:uid="{00000000-0005-0000-0000-000087230000}"/>
    <cellStyle name="Heading 2 6 3 5" xfId="9210" xr:uid="{00000000-0005-0000-0000-000088230000}"/>
    <cellStyle name="Heading 2 6 3 6" xfId="9211" xr:uid="{00000000-0005-0000-0000-000089230000}"/>
    <cellStyle name="Heading 2 6 4" xfId="9212" xr:uid="{00000000-0005-0000-0000-00008A230000}"/>
    <cellStyle name="Heading 2 6 5" xfId="9213" xr:uid="{00000000-0005-0000-0000-00008B230000}"/>
    <cellStyle name="Heading 2 7" xfId="9214" xr:uid="{00000000-0005-0000-0000-00008C230000}"/>
    <cellStyle name="Heading 2 8" xfId="9215" xr:uid="{00000000-0005-0000-0000-00008D230000}"/>
    <cellStyle name="Heading 2 9" xfId="9216" xr:uid="{00000000-0005-0000-0000-00008E230000}"/>
    <cellStyle name="Heading 3 10" xfId="9217" xr:uid="{00000000-0005-0000-0000-00008F230000}"/>
    <cellStyle name="Heading 3 11" xfId="9218" xr:uid="{00000000-0005-0000-0000-000090230000}"/>
    <cellStyle name="Heading 3 2" xfId="117" xr:uid="{00000000-0005-0000-0000-000091230000}"/>
    <cellStyle name="Heading 3 2 2" xfId="9219" xr:uid="{00000000-0005-0000-0000-000092230000}"/>
    <cellStyle name="Heading 3 2 3" xfId="9220" xr:uid="{00000000-0005-0000-0000-000093230000}"/>
    <cellStyle name="Heading 3 3" xfId="9221" xr:uid="{00000000-0005-0000-0000-000094230000}"/>
    <cellStyle name="Heading 3 3 2" xfId="9222" xr:uid="{00000000-0005-0000-0000-000095230000}"/>
    <cellStyle name="Heading 3 3 3" xfId="9223" xr:uid="{00000000-0005-0000-0000-000096230000}"/>
    <cellStyle name="Heading 3 3 4" xfId="9224" xr:uid="{00000000-0005-0000-0000-000097230000}"/>
    <cellStyle name="Heading 3 4" xfId="9225" xr:uid="{00000000-0005-0000-0000-000098230000}"/>
    <cellStyle name="Heading 3 4 2" xfId="9226" xr:uid="{00000000-0005-0000-0000-000099230000}"/>
    <cellStyle name="Heading 3 5" xfId="9227" xr:uid="{00000000-0005-0000-0000-00009A230000}"/>
    <cellStyle name="Heading 3 5 2" xfId="9228" xr:uid="{00000000-0005-0000-0000-00009B230000}"/>
    <cellStyle name="Heading 3 6" xfId="9229" xr:uid="{00000000-0005-0000-0000-00009C230000}"/>
    <cellStyle name="Heading 3 6 2" xfId="9230" xr:uid="{00000000-0005-0000-0000-00009D230000}"/>
    <cellStyle name="Heading 3 6 3" xfId="9231" xr:uid="{00000000-0005-0000-0000-00009E230000}"/>
    <cellStyle name="Heading 3 6 3 2" xfId="9232" xr:uid="{00000000-0005-0000-0000-00009F230000}"/>
    <cellStyle name="Heading 3 6 3 2 2" xfId="9233" xr:uid="{00000000-0005-0000-0000-0000A0230000}"/>
    <cellStyle name="Heading 3 6 3 2 3" xfId="9234" xr:uid="{00000000-0005-0000-0000-0000A1230000}"/>
    <cellStyle name="Heading 3 6 3 2 4" xfId="9235" xr:uid="{00000000-0005-0000-0000-0000A2230000}"/>
    <cellStyle name="Heading 3 6 3 3" xfId="9236" xr:uid="{00000000-0005-0000-0000-0000A3230000}"/>
    <cellStyle name="Heading 3 6 3 4" xfId="9237" xr:uid="{00000000-0005-0000-0000-0000A4230000}"/>
    <cellStyle name="Heading 3 6 3 4 2" xfId="9238" xr:uid="{00000000-0005-0000-0000-0000A5230000}"/>
    <cellStyle name="Heading 3 6 3 4 3" xfId="9239" xr:uid="{00000000-0005-0000-0000-0000A6230000}"/>
    <cellStyle name="Heading 3 6 3 5" xfId="9240" xr:uid="{00000000-0005-0000-0000-0000A7230000}"/>
    <cellStyle name="Heading 3 6 3 6" xfId="9241" xr:uid="{00000000-0005-0000-0000-0000A8230000}"/>
    <cellStyle name="Heading 3 6 3 7" xfId="9242" xr:uid="{00000000-0005-0000-0000-0000A9230000}"/>
    <cellStyle name="Heading 3 6 4" xfId="9243" xr:uid="{00000000-0005-0000-0000-0000AA230000}"/>
    <cellStyle name="Heading 3 6 5" xfId="9244" xr:uid="{00000000-0005-0000-0000-0000AB230000}"/>
    <cellStyle name="Heading 3 7" xfId="9245" xr:uid="{00000000-0005-0000-0000-0000AC230000}"/>
    <cellStyle name="Heading 3 8" xfId="9246" xr:uid="{00000000-0005-0000-0000-0000AD230000}"/>
    <cellStyle name="Heading 3 9" xfId="9247" xr:uid="{00000000-0005-0000-0000-0000AE230000}"/>
    <cellStyle name="Heading 4 10" xfId="9248" xr:uid="{00000000-0005-0000-0000-0000AF230000}"/>
    <cellStyle name="Heading 4 11" xfId="9249" xr:uid="{00000000-0005-0000-0000-0000B0230000}"/>
    <cellStyle name="Heading 4 2" xfId="118" xr:uid="{00000000-0005-0000-0000-0000B1230000}"/>
    <cellStyle name="Heading 4 2 2" xfId="9250" xr:uid="{00000000-0005-0000-0000-0000B2230000}"/>
    <cellStyle name="Heading 4 2 3" xfId="9251" xr:uid="{00000000-0005-0000-0000-0000B3230000}"/>
    <cellStyle name="Heading 4 3" xfId="9252" xr:uid="{00000000-0005-0000-0000-0000B4230000}"/>
    <cellStyle name="Heading 4 3 2" xfId="9253" xr:uid="{00000000-0005-0000-0000-0000B5230000}"/>
    <cellStyle name="Heading 4 3 3" xfId="9254" xr:uid="{00000000-0005-0000-0000-0000B6230000}"/>
    <cellStyle name="Heading 4 3 4" xfId="9255" xr:uid="{00000000-0005-0000-0000-0000B7230000}"/>
    <cellStyle name="Heading 4 4" xfId="9256" xr:uid="{00000000-0005-0000-0000-0000B8230000}"/>
    <cellStyle name="Heading 4 4 2" xfId="9257" xr:uid="{00000000-0005-0000-0000-0000B9230000}"/>
    <cellStyle name="Heading 4 5" xfId="9258" xr:uid="{00000000-0005-0000-0000-0000BA230000}"/>
    <cellStyle name="Heading 4 5 2" xfId="9259" xr:uid="{00000000-0005-0000-0000-0000BB230000}"/>
    <cellStyle name="Heading 4 6" xfId="9260" xr:uid="{00000000-0005-0000-0000-0000BC230000}"/>
    <cellStyle name="Heading 4 6 2" xfId="9261" xr:uid="{00000000-0005-0000-0000-0000BD230000}"/>
    <cellStyle name="Heading 4 6 3" xfId="9262" xr:uid="{00000000-0005-0000-0000-0000BE230000}"/>
    <cellStyle name="Heading 4 6 3 2" xfId="9263" xr:uid="{00000000-0005-0000-0000-0000BF230000}"/>
    <cellStyle name="Heading 4 6 3 2 2" xfId="9264" xr:uid="{00000000-0005-0000-0000-0000C0230000}"/>
    <cellStyle name="Heading 4 6 3 2 3" xfId="9265" xr:uid="{00000000-0005-0000-0000-0000C1230000}"/>
    <cellStyle name="Heading 4 6 3 2 4" xfId="9266" xr:uid="{00000000-0005-0000-0000-0000C2230000}"/>
    <cellStyle name="Heading 4 6 3 3" xfId="9267" xr:uid="{00000000-0005-0000-0000-0000C3230000}"/>
    <cellStyle name="Heading 4 6 3 4" xfId="9268" xr:uid="{00000000-0005-0000-0000-0000C4230000}"/>
    <cellStyle name="Heading 4 6 3 4 2" xfId="9269" xr:uid="{00000000-0005-0000-0000-0000C5230000}"/>
    <cellStyle name="Heading 4 6 3 4 3" xfId="9270" xr:uid="{00000000-0005-0000-0000-0000C6230000}"/>
    <cellStyle name="Heading 4 6 3 5" xfId="9271" xr:uid="{00000000-0005-0000-0000-0000C7230000}"/>
    <cellStyle name="Heading 4 6 3 6" xfId="9272" xr:uid="{00000000-0005-0000-0000-0000C8230000}"/>
    <cellStyle name="Heading 4 6 3 7" xfId="9273" xr:uid="{00000000-0005-0000-0000-0000C9230000}"/>
    <cellStyle name="Heading 4 6 4" xfId="9274" xr:uid="{00000000-0005-0000-0000-0000CA230000}"/>
    <cellStyle name="Heading 4 6 5" xfId="9275" xr:uid="{00000000-0005-0000-0000-0000CB230000}"/>
    <cellStyle name="Heading 4 7" xfId="9276" xr:uid="{00000000-0005-0000-0000-0000CC230000}"/>
    <cellStyle name="Heading 4 8" xfId="9277" xr:uid="{00000000-0005-0000-0000-0000CD230000}"/>
    <cellStyle name="Heading 4 9" xfId="9278" xr:uid="{00000000-0005-0000-0000-0000CE230000}"/>
    <cellStyle name="Hyperlink 2" xfId="49" xr:uid="{00000000-0005-0000-0000-0000CF230000}"/>
    <cellStyle name="Hyperlink 2 2" xfId="9279" xr:uid="{00000000-0005-0000-0000-0000D0230000}"/>
    <cellStyle name="Hyperlink 3" xfId="119" xr:uid="{00000000-0005-0000-0000-0000D1230000}"/>
    <cellStyle name="In Development" xfId="50" xr:uid="{00000000-0005-0000-0000-0000D2230000}"/>
    <cellStyle name="Indices" xfId="9280" xr:uid="{00000000-0005-0000-0000-0000D3230000}"/>
    <cellStyle name="Input 10" xfId="9281" xr:uid="{00000000-0005-0000-0000-0000D4230000}"/>
    <cellStyle name="Input 10 2" xfId="9282" xr:uid="{00000000-0005-0000-0000-0000D5230000}"/>
    <cellStyle name="Input 10 2 2" xfId="9283" xr:uid="{00000000-0005-0000-0000-0000D6230000}"/>
    <cellStyle name="Input 10 2 2 2" xfId="9284" xr:uid="{00000000-0005-0000-0000-0000D7230000}"/>
    <cellStyle name="Input 10 2 2 2 2" xfId="9285" xr:uid="{00000000-0005-0000-0000-0000D8230000}"/>
    <cellStyle name="Input 10 2 2 3" xfId="9286" xr:uid="{00000000-0005-0000-0000-0000D9230000}"/>
    <cellStyle name="Input 10 2 2 3 2" xfId="9287" xr:uid="{00000000-0005-0000-0000-0000DA230000}"/>
    <cellStyle name="Input 10 2 2 4" xfId="9288" xr:uid="{00000000-0005-0000-0000-0000DB230000}"/>
    <cellStyle name="Input 10 2 2 4 2" xfId="9289" xr:uid="{00000000-0005-0000-0000-0000DC230000}"/>
    <cellStyle name="Input 10 2 2 5" xfId="9290" xr:uid="{00000000-0005-0000-0000-0000DD230000}"/>
    <cellStyle name="Input 10 2 2 5 2" xfId="9291" xr:uid="{00000000-0005-0000-0000-0000DE230000}"/>
    <cellStyle name="Input 10 2 2 6" xfId="9292" xr:uid="{00000000-0005-0000-0000-0000DF230000}"/>
    <cellStyle name="Input 10 2 2 6 2" xfId="9293" xr:uid="{00000000-0005-0000-0000-0000E0230000}"/>
    <cellStyle name="Input 10 2 2 7" xfId="9294" xr:uid="{00000000-0005-0000-0000-0000E1230000}"/>
    <cellStyle name="Input 10 2 3" xfId="9295" xr:uid="{00000000-0005-0000-0000-0000E2230000}"/>
    <cellStyle name="Input 10 2 3 2" xfId="9296" xr:uid="{00000000-0005-0000-0000-0000E3230000}"/>
    <cellStyle name="Input 10 2 4" xfId="9297" xr:uid="{00000000-0005-0000-0000-0000E4230000}"/>
    <cellStyle name="Input 10 2 4 2" xfId="9298" xr:uid="{00000000-0005-0000-0000-0000E5230000}"/>
    <cellStyle name="Input 10 2 5" xfId="9299" xr:uid="{00000000-0005-0000-0000-0000E6230000}"/>
    <cellStyle name="Input 10 2 5 2" xfId="9300" xr:uid="{00000000-0005-0000-0000-0000E7230000}"/>
    <cellStyle name="Input 10 2 6" xfId="9301" xr:uid="{00000000-0005-0000-0000-0000E8230000}"/>
    <cellStyle name="Input 10 2 6 2" xfId="9302" xr:uid="{00000000-0005-0000-0000-0000E9230000}"/>
    <cellStyle name="Input 10 2 7" xfId="9303" xr:uid="{00000000-0005-0000-0000-0000EA230000}"/>
    <cellStyle name="Input 10 2 7 2" xfId="9304" xr:uid="{00000000-0005-0000-0000-0000EB230000}"/>
    <cellStyle name="Input 10 2 8" xfId="9305" xr:uid="{00000000-0005-0000-0000-0000EC230000}"/>
    <cellStyle name="Input 10 3" xfId="9306" xr:uid="{00000000-0005-0000-0000-0000ED230000}"/>
    <cellStyle name="Input 10 3 2" xfId="9307" xr:uid="{00000000-0005-0000-0000-0000EE230000}"/>
    <cellStyle name="Input 10 3 2 2" xfId="9308" xr:uid="{00000000-0005-0000-0000-0000EF230000}"/>
    <cellStyle name="Input 10 3 3" xfId="9309" xr:uid="{00000000-0005-0000-0000-0000F0230000}"/>
    <cellStyle name="Input 10 3 3 2" xfId="9310" xr:uid="{00000000-0005-0000-0000-0000F1230000}"/>
    <cellStyle name="Input 10 3 4" xfId="9311" xr:uid="{00000000-0005-0000-0000-0000F2230000}"/>
    <cellStyle name="Input 10 3 4 2" xfId="9312" xr:uid="{00000000-0005-0000-0000-0000F3230000}"/>
    <cellStyle name="Input 10 3 5" xfId="9313" xr:uid="{00000000-0005-0000-0000-0000F4230000}"/>
    <cellStyle name="Input 10 3 5 2" xfId="9314" xr:uid="{00000000-0005-0000-0000-0000F5230000}"/>
    <cellStyle name="Input 10 3 6" xfId="9315" xr:uid="{00000000-0005-0000-0000-0000F6230000}"/>
    <cellStyle name="Input 10 3 6 2" xfId="9316" xr:uid="{00000000-0005-0000-0000-0000F7230000}"/>
    <cellStyle name="Input 10 3 7" xfId="9317" xr:uid="{00000000-0005-0000-0000-0000F8230000}"/>
    <cellStyle name="Input 10 4" xfId="9318" xr:uid="{00000000-0005-0000-0000-0000F9230000}"/>
    <cellStyle name="Input 10 4 2" xfId="9319" xr:uid="{00000000-0005-0000-0000-0000FA230000}"/>
    <cellStyle name="Input 10 5" xfId="9320" xr:uid="{00000000-0005-0000-0000-0000FB230000}"/>
    <cellStyle name="Input 10 5 2" xfId="9321" xr:uid="{00000000-0005-0000-0000-0000FC230000}"/>
    <cellStyle name="Input 10 6" xfId="9322" xr:uid="{00000000-0005-0000-0000-0000FD230000}"/>
    <cellStyle name="Input 10 6 2" xfId="9323" xr:uid="{00000000-0005-0000-0000-0000FE230000}"/>
    <cellStyle name="Input 10 7" xfId="9324" xr:uid="{00000000-0005-0000-0000-0000FF230000}"/>
    <cellStyle name="Input 10 7 2" xfId="9325" xr:uid="{00000000-0005-0000-0000-000000240000}"/>
    <cellStyle name="Input 10 8" xfId="9326" xr:uid="{00000000-0005-0000-0000-000001240000}"/>
    <cellStyle name="Input 10 8 2" xfId="9327" xr:uid="{00000000-0005-0000-0000-000002240000}"/>
    <cellStyle name="Input 10 9" xfId="9328" xr:uid="{00000000-0005-0000-0000-000003240000}"/>
    <cellStyle name="Input 11" xfId="9329" xr:uid="{00000000-0005-0000-0000-000004240000}"/>
    <cellStyle name="Input 11 2" xfId="9330" xr:uid="{00000000-0005-0000-0000-000005240000}"/>
    <cellStyle name="Input 11 2 2" xfId="9331" xr:uid="{00000000-0005-0000-0000-000006240000}"/>
    <cellStyle name="Input 11 2 2 2" xfId="9332" xr:uid="{00000000-0005-0000-0000-000007240000}"/>
    <cellStyle name="Input 11 2 2 2 2" xfId="9333" xr:uid="{00000000-0005-0000-0000-000008240000}"/>
    <cellStyle name="Input 11 2 2 3" xfId="9334" xr:uid="{00000000-0005-0000-0000-000009240000}"/>
    <cellStyle name="Input 11 2 2 3 2" xfId="9335" xr:uid="{00000000-0005-0000-0000-00000A240000}"/>
    <cellStyle name="Input 11 2 2 4" xfId="9336" xr:uid="{00000000-0005-0000-0000-00000B240000}"/>
    <cellStyle name="Input 11 2 2 4 2" xfId="9337" xr:uid="{00000000-0005-0000-0000-00000C240000}"/>
    <cellStyle name="Input 11 2 2 5" xfId="9338" xr:uid="{00000000-0005-0000-0000-00000D240000}"/>
    <cellStyle name="Input 11 2 2 5 2" xfId="9339" xr:uid="{00000000-0005-0000-0000-00000E240000}"/>
    <cellStyle name="Input 11 2 2 6" xfId="9340" xr:uid="{00000000-0005-0000-0000-00000F240000}"/>
    <cellStyle name="Input 11 2 2 6 2" xfId="9341" xr:uid="{00000000-0005-0000-0000-000010240000}"/>
    <cellStyle name="Input 11 2 2 7" xfId="9342" xr:uid="{00000000-0005-0000-0000-000011240000}"/>
    <cellStyle name="Input 11 2 3" xfId="9343" xr:uid="{00000000-0005-0000-0000-000012240000}"/>
    <cellStyle name="Input 11 2 3 2" xfId="9344" xr:uid="{00000000-0005-0000-0000-000013240000}"/>
    <cellStyle name="Input 11 2 4" xfId="9345" xr:uid="{00000000-0005-0000-0000-000014240000}"/>
    <cellStyle name="Input 11 2 4 2" xfId="9346" xr:uid="{00000000-0005-0000-0000-000015240000}"/>
    <cellStyle name="Input 11 2 5" xfId="9347" xr:uid="{00000000-0005-0000-0000-000016240000}"/>
    <cellStyle name="Input 11 2 5 2" xfId="9348" xr:uid="{00000000-0005-0000-0000-000017240000}"/>
    <cellStyle name="Input 11 2 6" xfId="9349" xr:uid="{00000000-0005-0000-0000-000018240000}"/>
    <cellStyle name="Input 11 2 6 2" xfId="9350" xr:uid="{00000000-0005-0000-0000-000019240000}"/>
    <cellStyle name="Input 11 2 7" xfId="9351" xr:uid="{00000000-0005-0000-0000-00001A240000}"/>
    <cellStyle name="Input 11 2 7 2" xfId="9352" xr:uid="{00000000-0005-0000-0000-00001B240000}"/>
    <cellStyle name="Input 11 2 8" xfId="9353" xr:uid="{00000000-0005-0000-0000-00001C240000}"/>
    <cellStyle name="Input 11 3" xfId="9354" xr:uid="{00000000-0005-0000-0000-00001D240000}"/>
    <cellStyle name="Input 11 3 2" xfId="9355" xr:uid="{00000000-0005-0000-0000-00001E240000}"/>
    <cellStyle name="Input 11 3 2 2" xfId="9356" xr:uid="{00000000-0005-0000-0000-00001F240000}"/>
    <cellStyle name="Input 11 3 3" xfId="9357" xr:uid="{00000000-0005-0000-0000-000020240000}"/>
    <cellStyle name="Input 11 3 3 2" xfId="9358" xr:uid="{00000000-0005-0000-0000-000021240000}"/>
    <cellStyle name="Input 11 3 4" xfId="9359" xr:uid="{00000000-0005-0000-0000-000022240000}"/>
    <cellStyle name="Input 11 3 4 2" xfId="9360" xr:uid="{00000000-0005-0000-0000-000023240000}"/>
    <cellStyle name="Input 11 3 5" xfId="9361" xr:uid="{00000000-0005-0000-0000-000024240000}"/>
    <cellStyle name="Input 11 3 5 2" xfId="9362" xr:uid="{00000000-0005-0000-0000-000025240000}"/>
    <cellStyle name="Input 11 3 6" xfId="9363" xr:uid="{00000000-0005-0000-0000-000026240000}"/>
    <cellStyle name="Input 11 3 6 2" xfId="9364" xr:uid="{00000000-0005-0000-0000-000027240000}"/>
    <cellStyle name="Input 11 3 7" xfId="9365" xr:uid="{00000000-0005-0000-0000-000028240000}"/>
    <cellStyle name="Input 11 4" xfId="9366" xr:uid="{00000000-0005-0000-0000-000029240000}"/>
    <cellStyle name="Input 11 4 2" xfId="9367" xr:uid="{00000000-0005-0000-0000-00002A240000}"/>
    <cellStyle name="Input 11 5" xfId="9368" xr:uid="{00000000-0005-0000-0000-00002B240000}"/>
    <cellStyle name="Input 11 5 2" xfId="9369" xr:uid="{00000000-0005-0000-0000-00002C240000}"/>
    <cellStyle name="Input 11 6" xfId="9370" xr:uid="{00000000-0005-0000-0000-00002D240000}"/>
    <cellStyle name="Input 11 6 2" xfId="9371" xr:uid="{00000000-0005-0000-0000-00002E240000}"/>
    <cellStyle name="Input 11 7" xfId="9372" xr:uid="{00000000-0005-0000-0000-00002F240000}"/>
    <cellStyle name="Input 11 7 2" xfId="9373" xr:uid="{00000000-0005-0000-0000-000030240000}"/>
    <cellStyle name="Input 11 8" xfId="9374" xr:uid="{00000000-0005-0000-0000-000031240000}"/>
    <cellStyle name="Input 11 8 2" xfId="9375" xr:uid="{00000000-0005-0000-0000-000032240000}"/>
    <cellStyle name="Input 11 9" xfId="9376" xr:uid="{00000000-0005-0000-0000-000033240000}"/>
    <cellStyle name="Input 2" xfId="120" xr:uid="{00000000-0005-0000-0000-000034240000}"/>
    <cellStyle name="Input 2 10" xfId="9377" xr:uid="{00000000-0005-0000-0000-000035240000}"/>
    <cellStyle name="Input 2 11" xfId="9378" xr:uid="{00000000-0005-0000-0000-000036240000}"/>
    <cellStyle name="Input 2 2" xfId="9379" xr:uid="{00000000-0005-0000-0000-000037240000}"/>
    <cellStyle name="Input 2 2 10" xfId="9380" xr:uid="{00000000-0005-0000-0000-000038240000}"/>
    <cellStyle name="Input 2 2 10 2" xfId="9381" xr:uid="{00000000-0005-0000-0000-000039240000}"/>
    <cellStyle name="Input 2 2 11" xfId="9382" xr:uid="{00000000-0005-0000-0000-00003A240000}"/>
    <cellStyle name="Input 2 2 12" xfId="9383" xr:uid="{00000000-0005-0000-0000-00003B240000}"/>
    <cellStyle name="Input 2 2 2" xfId="9384" xr:uid="{00000000-0005-0000-0000-00003C240000}"/>
    <cellStyle name="Input 2 2 2 2" xfId="9385" xr:uid="{00000000-0005-0000-0000-00003D240000}"/>
    <cellStyle name="Input 2 2 2 2 2" xfId="9386" xr:uid="{00000000-0005-0000-0000-00003E240000}"/>
    <cellStyle name="Input 2 2 2 2 2 2" xfId="9387" xr:uid="{00000000-0005-0000-0000-00003F240000}"/>
    <cellStyle name="Input 2 2 2 2 2 2 2" xfId="9388" xr:uid="{00000000-0005-0000-0000-000040240000}"/>
    <cellStyle name="Input 2 2 2 2 2 3" xfId="9389" xr:uid="{00000000-0005-0000-0000-000041240000}"/>
    <cellStyle name="Input 2 2 2 2 2 3 2" xfId="9390" xr:uid="{00000000-0005-0000-0000-000042240000}"/>
    <cellStyle name="Input 2 2 2 2 2 4" xfId="9391" xr:uid="{00000000-0005-0000-0000-000043240000}"/>
    <cellStyle name="Input 2 2 2 2 2 4 2" xfId="9392" xr:uid="{00000000-0005-0000-0000-000044240000}"/>
    <cellStyle name="Input 2 2 2 2 2 5" xfId="9393" xr:uid="{00000000-0005-0000-0000-000045240000}"/>
    <cellStyle name="Input 2 2 2 2 2 5 2" xfId="9394" xr:uid="{00000000-0005-0000-0000-000046240000}"/>
    <cellStyle name="Input 2 2 2 2 2 6" xfId="9395" xr:uid="{00000000-0005-0000-0000-000047240000}"/>
    <cellStyle name="Input 2 2 2 2 2 6 2" xfId="9396" xr:uid="{00000000-0005-0000-0000-000048240000}"/>
    <cellStyle name="Input 2 2 2 2 2 7" xfId="9397" xr:uid="{00000000-0005-0000-0000-000049240000}"/>
    <cellStyle name="Input 2 2 2 2 3" xfId="9398" xr:uid="{00000000-0005-0000-0000-00004A240000}"/>
    <cellStyle name="Input 2 2 2 2 3 2" xfId="9399" xr:uid="{00000000-0005-0000-0000-00004B240000}"/>
    <cellStyle name="Input 2 2 2 2 4" xfId="9400" xr:uid="{00000000-0005-0000-0000-00004C240000}"/>
    <cellStyle name="Input 2 2 2 2 4 2" xfId="9401" xr:uid="{00000000-0005-0000-0000-00004D240000}"/>
    <cellStyle name="Input 2 2 2 2 5" xfId="9402" xr:uid="{00000000-0005-0000-0000-00004E240000}"/>
    <cellStyle name="Input 2 2 2 2 5 2" xfId="9403" xr:uid="{00000000-0005-0000-0000-00004F240000}"/>
    <cellStyle name="Input 2 2 2 2 6" xfId="9404" xr:uid="{00000000-0005-0000-0000-000050240000}"/>
    <cellStyle name="Input 2 2 2 2 6 2" xfId="9405" xr:uid="{00000000-0005-0000-0000-000051240000}"/>
    <cellStyle name="Input 2 2 2 2 7" xfId="9406" xr:uid="{00000000-0005-0000-0000-000052240000}"/>
    <cellStyle name="Input 2 2 2 2 7 2" xfId="9407" xr:uid="{00000000-0005-0000-0000-000053240000}"/>
    <cellStyle name="Input 2 2 2 2 8" xfId="9408" xr:uid="{00000000-0005-0000-0000-000054240000}"/>
    <cellStyle name="Input 2 2 2 3" xfId="9409" xr:uid="{00000000-0005-0000-0000-000055240000}"/>
    <cellStyle name="Input 2 2 2 3 2" xfId="9410" xr:uid="{00000000-0005-0000-0000-000056240000}"/>
    <cellStyle name="Input 2 2 2 3 2 2" xfId="9411" xr:uid="{00000000-0005-0000-0000-000057240000}"/>
    <cellStyle name="Input 2 2 2 3 3" xfId="9412" xr:uid="{00000000-0005-0000-0000-000058240000}"/>
    <cellStyle name="Input 2 2 2 3 3 2" xfId="9413" xr:uid="{00000000-0005-0000-0000-000059240000}"/>
    <cellStyle name="Input 2 2 2 3 4" xfId="9414" xr:uid="{00000000-0005-0000-0000-00005A240000}"/>
    <cellStyle name="Input 2 2 2 3 4 2" xfId="9415" xr:uid="{00000000-0005-0000-0000-00005B240000}"/>
    <cellStyle name="Input 2 2 2 3 5" xfId="9416" xr:uid="{00000000-0005-0000-0000-00005C240000}"/>
    <cellStyle name="Input 2 2 2 3 5 2" xfId="9417" xr:uid="{00000000-0005-0000-0000-00005D240000}"/>
    <cellStyle name="Input 2 2 2 3 6" xfId="9418" xr:uid="{00000000-0005-0000-0000-00005E240000}"/>
    <cellStyle name="Input 2 2 2 3 6 2" xfId="9419" xr:uid="{00000000-0005-0000-0000-00005F240000}"/>
    <cellStyle name="Input 2 2 2 3 7" xfId="9420" xr:uid="{00000000-0005-0000-0000-000060240000}"/>
    <cellStyle name="Input 2 2 2 4" xfId="9421" xr:uid="{00000000-0005-0000-0000-000061240000}"/>
    <cellStyle name="Input 2 2 2 4 2" xfId="9422" xr:uid="{00000000-0005-0000-0000-000062240000}"/>
    <cellStyle name="Input 2 2 2 5" xfId="9423" xr:uid="{00000000-0005-0000-0000-000063240000}"/>
    <cellStyle name="Input 2 2 2 5 2" xfId="9424" xr:uid="{00000000-0005-0000-0000-000064240000}"/>
    <cellStyle name="Input 2 2 2 6" xfId="9425" xr:uid="{00000000-0005-0000-0000-000065240000}"/>
    <cellStyle name="Input 2 2 2 6 2" xfId="9426" xr:uid="{00000000-0005-0000-0000-000066240000}"/>
    <cellStyle name="Input 2 2 2 7" xfId="9427" xr:uid="{00000000-0005-0000-0000-000067240000}"/>
    <cellStyle name="Input 2 2 2 7 2" xfId="9428" xr:uid="{00000000-0005-0000-0000-000068240000}"/>
    <cellStyle name="Input 2 2 2 8" xfId="9429" xr:uid="{00000000-0005-0000-0000-000069240000}"/>
    <cellStyle name="Input 2 2 2 8 2" xfId="9430" xr:uid="{00000000-0005-0000-0000-00006A240000}"/>
    <cellStyle name="Input 2 2 2 9" xfId="9431" xr:uid="{00000000-0005-0000-0000-00006B240000}"/>
    <cellStyle name="Input 2 2 3" xfId="9432" xr:uid="{00000000-0005-0000-0000-00006C240000}"/>
    <cellStyle name="Input 2 2 3 2" xfId="9433" xr:uid="{00000000-0005-0000-0000-00006D240000}"/>
    <cellStyle name="Input 2 2 3 2 2" xfId="9434" xr:uid="{00000000-0005-0000-0000-00006E240000}"/>
    <cellStyle name="Input 2 2 3 2 2 2" xfId="9435" xr:uid="{00000000-0005-0000-0000-00006F240000}"/>
    <cellStyle name="Input 2 2 3 2 2 2 2" xfId="9436" xr:uid="{00000000-0005-0000-0000-000070240000}"/>
    <cellStyle name="Input 2 2 3 2 2 3" xfId="9437" xr:uid="{00000000-0005-0000-0000-000071240000}"/>
    <cellStyle name="Input 2 2 3 2 2 3 2" xfId="9438" xr:uid="{00000000-0005-0000-0000-000072240000}"/>
    <cellStyle name="Input 2 2 3 2 2 4" xfId="9439" xr:uid="{00000000-0005-0000-0000-000073240000}"/>
    <cellStyle name="Input 2 2 3 2 2 4 2" xfId="9440" xr:uid="{00000000-0005-0000-0000-000074240000}"/>
    <cellStyle name="Input 2 2 3 2 2 5" xfId="9441" xr:uid="{00000000-0005-0000-0000-000075240000}"/>
    <cellStyle name="Input 2 2 3 2 2 5 2" xfId="9442" xr:uid="{00000000-0005-0000-0000-000076240000}"/>
    <cellStyle name="Input 2 2 3 2 2 6" xfId="9443" xr:uid="{00000000-0005-0000-0000-000077240000}"/>
    <cellStyle name="Input 2 2 3 2 2 6 2" xfId="9444" xr:uid="{00000000-0005-0000-0000-000078240000}"/>
    <cellStyle name="Input 2 2 3 2 2 7" xfId="9445" xr:uid="{00000000-0005-0000-0000-000079240000}"/>
    <cellStyle name="Input 2 2 3 2 3" xfId="9446" xr:uid="{00000000-0005-0000-0000-00007A240000}"/>
    <cellStyle name="Input 2 2 3 2 3 2" xfId="9447" xr:uid="{00000000-0005-0000-0000-00007B240000}"/>
    <cellStyle name="Input 2 2 3 2 4" xfId="9448" xr:uid="{00000000-0005-0000-0000-00007C240000}"/>
    <cellStyle name="Input 2 2 3 2 4 2" xfId="9449" xr:uid="{00000000-0005-0000-0000-00007D240000}"/>
    <cellStyle name="Input 2 2 3 2 5" xfId="9450" xr:uid="{00000000-0005-0000-0000-00007E240000}"/>
    <cellStyle name="Input 2 2 3 2 5 2" xfId="9451" xr:uid="{00000000-0005-0000-0000-00007F240000}"/>
    <cellStyle name="Input 2 2 3 2 6" xfId="9452" xr:uid="{00000000-0005-0000-0000-000080240000}"/>
    <cellStyle name="Input 2 2 3 2 6 2" xfId="9453" xr:uid="{00000000-0005-0000-0000-000081240000}"/>
    <cellStyle name="Input 2 2 3 2 7" xfId="9454" xr:uid="{00000000-0005-0000-0000-000082240000}"/>
    <cellStyle name="Input 2 2 3 2 7 2" xfId="9455" xr:uid="{00000000-0005-0000-0000-000083240000}"/>
    <cellStyle name="Input 2 2 3 2 8" xfId="9456" xr:uid="{00000000-0005-0000-0000-000084240000}"/>
    <cellStyle name="Input 2 2 3 3" xfId="9457" xr:uid="{00000000-0005-0000-0000-000085240000}"/>
    <cellStyle name="Input 2 2 3 3 2" xfId="9458" xr:uid="{00000000-0005-0000-0000-000086240000}"/>
    <cellStyle name="Input 2 2 3 3 2 2" xfId="9459" xr:uid="{00000000-0005-0000-0000-000087240000}"/>
    <cellStyle name="Input 2 2 3 3 3" xfId="9460" xr:uid="{00000000-0005-0000-0000-000088240000}"/>
    <cellStyle name="Input 2 2 3 3 3 2" xfId="9461" xr:uid="{00000000-0005-0000-0000-000089240000}"/>
    <cellStyle name="Input 2 2 3 3 4" xfId="9462" xr:uid="{00000000-0005-0000-0000-00008A240000}"/>
    <cellStyle name="Input 2 2 3 3 4 2" xfId="9463" xr:uid="{00000000-0005-0000-0000-00008B240000}"/>
    <cellStyle name="Input 2 2 3 3 5" xfId="9464" xr:uid="{00000000-0005-0000-0000-00008C240000}"/>
    <cellStyle name="Input 2 2 3 3 5 2" xfId="9465" xr:uid="{00000000-0005-0000-0000-00008D240000}"/>
    <cellStyle name="Input 2 2 3 3 6" xfId="9466" xr:uid="{00000000-0005-0000-0000-00008E240000}"/>
    <cellStyle name="Input 2 2 3 3 6 2" xfId="9467" xr:uid="{00000000-0005-0000-0000-00008F240000}"/>
    <cellStyle name="Input 2 2 3 3 7" xfId="9468" xr:uid="{00000000-0005-0000-0000-000090240000}"/>
    <cellStyle name="Input 2 2 3 4" xfId="9469" xr:uid="{00000000-0005-0000-0000-000091240000}"/>
    <cellStyle name="Input 2 2 3 4 2" xfId="9470" xr:uid="{00000000-0005-0000-0000-000092240000}"/>
    <cellStyle name="Input 2 2 3 5" xfId="9471" xr:uid="{00000000-0005-0000-0000-000093240000}"/>
    <cellStyle name="Input 2 2 3 5 2" xfId="9472" xr:uid="{00000000-0005-0000-0000-000094240000}"/>
    <cellStyle name="Input 2 2 3 6" xfId="9473" xr:uid="{00000000-0005-0000-0000-000095240000}"/>
    <cellStyle name="Input 2 2 3 6 2" xfId="9474" xr:uid="{00000000-0005-0000-0000-000096240000}"/>
    <cellStyle name="Input 2 2 3 7" xfId="9475" xr:uid="{00000000-0005-0000-0000-000097240000}"/>
    <cellStyle name="Input 2 2 3 7 2" xfId="9476" xr:uid="{00000000-0005-0000-0000-000098240000}"/>
    <cellStyle name="Input 2 2 3 8" xfId="9477" xr:uid="{00000000-0005-0000-0000-000099240000}"/>
    <cellStyle name="Input 2 2 3 8 2" xfId="9478" xr:uid="{00000000-0005-0000-0000-00009A240000}"/>
    <cellStyle name="Input 2 2 3 9" xfId="9479" xr:uid="{00000000-0005-0000-0000-00009B240000}"/>
    <cellStyle name="Input 2 2 4" xfId="9480" xr:uid="{00000000-0005-0000-0000-00009C240000}"/>
    <cellStyle name="Input 2 2 4 2" xfId="9481" xr:uid="{00000000-0005-0000-0000-00009D240000}"/>
    <cellStyle name="Input 2 2 4 2 2" xfId="9482" xr:uid="{00000000-0005-0000-0000-00009E240000}"/>
    <cellStyle name="Input 2 2 4 2 2 2" xfId="9483" xr:uid="{00000000-0005-0000-0000-00009F240000}"/>
    <cellStyle name="Input 2 2 4 2 3" xfId="9484" xr:uid="{00000000-0005-0000-0000-0000A0240000}"/>
    <cellStyle name="Input 2 2 4 2 3 2" xfId="9485" xr:uid="{00000000-0005-0000-0000-0000A1240000}"/>
    <cellStyle name="Input 2 2 4 2 4" xfId="9486" xr:uid="{00000000-0005-0000-0000-0000A2240000}"/>
    <cellStyle name="Input 2 2 4 2 4 2" xfId="9487" xr:uid="{00000000-0005-0000-0000-0000A3240000}"/>
    <cellStyle name="Input 2 2 4 2 5" xfId="9488" xr:uid="{00000000-0005-0000-0000-0000A4240000}"/>
    <cellStyle name="Input 2 2 4 2 5 2" xfId="9489" xr:uid="{00000000-0005-0000-0000-0000A5240000}"/>
    <cellStyle name="Input 2 2 4 2 6" xfId="9490" xr:uid="{00000000-0005-0000-0000-0000A6240000}"/>
    <cellStyle name="Input 2 2 4 2 6 2" xfId="9491" xr:uid="{00000000-0005-0000-0000-0000A7240000}"/>
    <cellStyle name="Input 2 2 4 2 7" xfId="9492" xr:uid="{00000000-0005-0000-0000-0000A8240000}"/>
    <cellStyle name="Input 2 2 4 3" xfId="9493" xr:uid="{00000000-0005-0000-0000-0000A9240000}"/>
    <cellStyle name="Input 2 2 4 3 2" xfId="9494" xr:uid="{00000000-0005-0000-0000-0000AA240000}"/>
    <cellStyle name="Input 2 2 4 4" xfId="9495" xr:uid="{00000000-0005-0000-0000-0000AB240000}"/>
    <cellStyle name="Input 2 2 4 4 2" xfId="9496" xr:uid="{00000000-0005-0000-0000-0000AC240000}"/>
    <cellStyle name="Input 2 2 4 5" xfId="9497" xr:uid="{00000000-0005-0000-0000-0000AD240000}"/>
    <cellStyle name="Input 2 2 4 5 2" xfId="9498" xr:uid="{00000000-0005-0000-0000-0000AE240000}"/>
    <cellStyle name="Input 2 2 4 6" xfId="9499" xr:uid="{00000000-0005-0000-0000-0000AF240000}"/>
    <cellStyle name="Input 2 2 4 6 2" xfId="9500" xr:uid="{00000000-0005-0000-0000-0000B0240000}"/>
    <cellStyle name="Input 2 2 4 7" xfId="9501" xr:uid="{00000000-0005-0000-0000-0000B1240000}"/>
    <cellStyle name="Input 2 2 4 7 2" xfId="9502" xr:uid="{00000000-0005-0000-0000-0000B2240000}"/>
    <cellStyle name="Input 2 2 4 8" xfId="9503" xr:uid="{00000000-0005-0000-0000-0000B3240000}"/>
    <cellStyle name="Input 2 2 5" xfId="9504" xr:uid="{00000000-0005-0000-0000-0000B4240000}"/>
    <cellStyle name="Input 2 2 5 2" xfId="9505" xr:uid="{00000000-0005-0000-0000-0000B5240000}"/>
    <cellStyle name="Input 2 2 5 2 2" xfId="9506" xr:uid="{00000000-0005-0000-0000-0000B6240000}"/>
    <cellStyle name="Input 2 2 5 3" xfId="9507" xr:uid="{00000000-0005-0000-0000-0000B7240000}"/>
    <cellStyle name="Input 2 2 5 3 2" xfId="9508" xr:uid="{00000000-0005-0000-0000-0000B8240000}"/>
    <cellStyle name="Input 2 2 5 4" xfId="9509" xr:uid="{00000000-0005-0000-0000-0000B9240000}"/>
    <cellStyle name="Input 2 2 5 4 2" xfId="9510" xr:uid="{00000000-0005-0000-0000-0000BA240000}"/>
    <cellStyle name="Input 2 2 5 5" xfId="9511" xr:uid="{00000000-0005-0000-0000-0000BB240000}"/>
    <cellStyle name="Input 2 2 5 5 2" xfId="9512" xr:uid="{00000000-0005-0000-0000-0000BC240000}"/>
    <cellStyle name="Input 2 2 5 6" xfId="9513" xr:uid="{00000000-0005-0000-0000-0000BD240000}"/>
    <cellStyle name="Input 2 2 5 6 2" xfId="9514" xr:uid="{00000000-0005-0000-0000-0000BE240000}"/>
    <cellStyle name="Input 2 2 5 7" xfId="9515" xr:uid="{00000000-0005-0000-0000-0000BF240000}"/>
    <cellStyle name="Input 2 2 6" xfId="9516" xr:uid="{00000000-0005-0000-0000-0000C0240000}"/>
    <cellStyle name="Input 2 2 6 2" xfId="9517" xr:uid="{00000000-0005-0000-0000-0000C1240000}"/>
    <cellStyle name="Input 2 2 7" xfId="9518" xr:uid="{00000000-0005-0000-0000-0000C2240000}"/>
    <cellStyle name="Input 2 2 7 2" xfId="9519" xr:uid="{00000000-0005-0000-0000-0000C3240000}"/>
    <cellStyle name="Input 2 2 8" xfId="9520" xr:uid="{00000000-0005-0000-0000-0000C4240000}"/>
    <cellStyle name="Input 2 2 8 2" xfId="9521" xr:uid="{00000000-0005-0000-0000-0000C5240000}"/>
    <cellStyle name="Input 2 2 9" xfId="9522" xr:uid="{00000000-0005-0000-0000-0000C6240000}"/>
    <cellStyle name="Input 2 2 9 2" xfId="9523" xr:uid="{00000000-0005-0000-0000-0000C7240000}"/>
    <cellStyle name="Input 2 3" xfId="9524" xr:uid="{00000000-0005-0000-0000-0000C8240000}"/>
    <cellStyle name="Input 2 3 2" xfId="9525" xr:uid="{00000000-0005-0000-0000-0000C9240000}"/>
    <cellStyle name="Input 2 3 2 2" xfId="9526" xr:uid="{00000000-0005-0000-0000-0000CA240000}"/>
    <cellStyle name="Input 2 3 2 2 2" xfId="9527" xr:uid="{00000000-0005-0000-0000-0000CB240000}"/>
    <cellStyle name="Input 2 3 2 3" xfId="9528" xr:uid="{00000000-0005-0000-0000-0000CC240000}"/>
    <cellStyle name="Input 2 3 2 3 2" xfId="9529" xr:uid="{00000000-0005-0000-0000-0000CD240000}"/>
    <cellStyle name="Input 2 3 2 4" xfId="9530" xr:uid="{00000000-0005-0000-0000-0000CE240000}"/>
    <cellStyle name="Input 2 3 2 4 2" xfId="9531" xr:uid="{00000000-0005-0000-0000-0000CF240000}"/>
    <cellStyle name="Input 2 3 2 5" xfId="9532" xr:uid="{00000000-0005-0000-0000-0000D0240000}"/>
    <cellStyle name="Input 2 3 2 5 2" xfId="9533" xr:uid="{00000000-0005-0000-0000-0000D1240000}"/>
    <cellStyle name="Input 2 3 2 6" xfId="9534" xr:uid="{00000000-0005-0000-0000-0000D2240000}"/>
    <cellStyle name="Input 2 3 2 6 2" xfId="9535" xr:uid="{00000000-0005-0000-0000-0000D3240000}"/>
    <cellStyle name="Input 2 3 2 7" xfId="9536" xr:uid="{00000000-0005-0000-0000-0000D4240000}"/>
    <cellStyle name="Input 2 3 3" xfId="9537" xr:uid="{00000000-0005-0000-0000-0000D5240000}"/>
    <cellStyle name="Input 2 3 3 2" xfId="9538" xr:uid="{00000000-0005-0000-0000-0000D6240000}"/>
    <cellStyle name="Input 2 3 4" xfId="9539" xr:uid="{00000000-0005-0000-0000-0000D7240000}"/>
    <cellStyle name="Input 2 3 4 2" xfId="9540" xr:uid="{00000000-0005-0000-0000-0000D8240000}"/>
    <cellStyle name="Input 2 3 5" xfId="9541" xr:uid="{00000000-0005-0000-0000-0000D9240000}"/>
    <cellStyle name="Input 2 3 5 2" xfId="9542" xr:uid="{00000000-0005-0000-0000-0000DA240000}"/>
    <cellStyle name="Input 2 3 6" xfId="9543" xr:uid="{00000000-0005-0000-0000-0000DB240000}"/>
    <cellStyle name="Input 2 3 6 2" xfId="9544" xr:uid="{00000000-0005-0000-0000-0000DC240000}"/>
    <cellStyle name="Input 2 3 7" xfId="9545" xr:uid="{00000000-0005-0000-0000-0000DD240000}"/>
    <cellStyle name="Input 2 3 7 2" xfId="9546" xr:uid="{00000000-0005-0000-0000-0000DE240000}"/>
    <cellStyle name="Input 2 3 8" xfId="9547" xr:uid="{00000000-0005-0000-0000-0000DF240000}"/>
    <cellStyle name="Input 2 4" xfId="9548" xr:uid="{00000000-0005-0000-0000-0000E0240000}"/>
    <cellStyle name="Input 2 4 2" xfId="9549" xr:uid="{00000000-0005-0000-0000-0000E1240000}"/>
    <cellStyle name="Input 2 4 2 2" xfId="9550" xr:uid="{00000000-0005-0000-0000-0000E2240000}"/>
    <cellStyle name="Input 2 4 3" xfId="9551" xr:uid="{00000000-0005-0000-0000-0000E3240000}"/>
    <cellStyle name="Input 2 4 3 2" xfId="9552" xr:uid="{00000000-0005-0000-0000-0000E4240000}"/>
    <cellStyle name="Input 2 4 4" xfId="9553" xr:uid="{00000000-0005-0000-0000-0000E5240000}"/>
    <cellStyle name="Input 2 4 4 2" xfId="9554" xr:uid="{00000000-0005-0000-0000-0000E6240000}"/>
    <cellStyle name="Input 2 4 5" xfId="9555" xr:uid="{00000000-0005-0000-0000-0000E7240000}"/>
    <cellStyle name="Input 2 4 5 2" xfId="9556" xr:uid="{00000000-0005-0000-0000-0000E8240000}"/>
    <cellStyle name="Input 2 4 6" xfId="9557" xr:uid="{00000000-0005-0000-0000-0000E9240000}"/>
    <cellStyle name="Input 2 4 6 2" xfId="9558" xr:uid="{00000000-0005-0000-0000-0000EA240000}"/>
    <cellStyle name="Input 2 4 7" xfId="9559" xr:uid="{00000000-0005-0000-0000-0000EB240000}"/>
    <cellStyle name="Input 2 5" xfId="9560" xr:uid="{00000000-0005-0000-0000-0000EC240000}"/>
    <cellStyle name="Input 2 5 2" xfId="9561" xr:uid="{00000000-0005-0000-0000-0000ED240000}"/>
    <cellStyle name="Input 2 6" xfId="9562" xr:uid="{00000000-0005-0000-0000-0000EE240000}"/>
    <cellStyle name="Input 2 6 2" xfId="9563" xr:uid="{00000000-0005-0000-0000-0000EF240000}"/>
    <cellStyle name="Input 2 7" xfId="9564" xr:uid="{00000000-0005-0000-0000-0000F0240000}"/>
    <cellStyle name="Input 2 7 2" xfId="9565" xr:uid="{00000000-0005-0000-0000-0000F1240000}"/>
    <cellStyle name="Input 2 8" xfId="9566" xr:uid="{00000000-0005-0000-0000-0000F2240000}"/>
    <cellStyle name="Input 2 8 2" xfId="9567" xr:uid="{00000000-0005-0000-0000-0000F3240000}"/>
    <cellStyle name="Input 2 9" xfId="9568" xr:uid="{00000000-0005-0000-0000-0000F4240000}"/>
    <cellStyle name="Input 2 9 2" xfId="9569" xr:uid="{00000000-0005-0000-0000-0000F5240000}"/>
    <cellStyle name="Input 3" xfId="9570" xr:uid="{00000000-0005-0000-0000-0000F6240000}"/>
    <cellStyle name="Input 3 10" xfId="9571" xr:uid="{00000000-0005-0000-0000-0000F7240000}"/>
    <cellStyle name="Input 3 10 2" xfId="9572" xr:uid="{00000000-0005-0000-0000-0000F8240000}"/>
    <cellStyle name="Input 3 11" xfId="9573" xr:uid="{00000000-0005-0000-0000-0000F9240000}"/>
    <cellStyle name="Input 3 12" xfId="9574" xr:uid="{00000000-0005-0000-0000-0000FA240000}"/>
    <cellStyle name="Input 3 2" xfId="9575" xr:uid="{00000000-0005-0000-0000-0000FB240000}"/>
    <cellStyle name="Input 3 2 10" xfId="9576" xr:uid="{00000000-0005-0000-0000-0000FC240000}"/>
    <cellStyle name="Input 3 2 2" xfId="9577" xr:uid="{00000000-0005-0000-0000-0000FD240000}"/>
    <cellStyle name="Input 3 2 2 2" xfId="9578" xr:uid="{00000000-0005-0000-0000-0000FE240000}"/>
    <cellStyle name="Input 3 2 2 2 2" xfId="9579" xr:uid="{00000000-0005-0000-0000-0000FF240000}"/>
    <cellStyle name="Input 3 2 2 2 2 2" xfId="9580" xr:uid="{00000000-0005-0000-0000-000000250000}"/>
    <cellStyle name="Input 3 2 2 2 3" xfId="9581" xr:uid="{00000000-0005-0000-0000-000001250000}"/>
    <cellStyle name="Input 3 2 2 2 3 2" xfId="9582" xr:uid="{00000000-0005-0000-0000-000002250000}"/>
    <cellStyle name="Input 3 2 2 2 4" xfId="9583" xr:uid="{00000000-0005-0000-0000-000003250000}"/>
    <cellStyle name="Input 3 2 2 2 4 2" xfId="9584" xr:uid="{00000000-0005-0000-0000-000004250000}"/>
    <cellStyle name="Input 3 2 2 2 5" xfId="9585" xr:uid="{00000000-0005-0000-0000-000005250000}"/>
    <cellStyle name="Input 3 2 2 2 5 2" xfId="9586" xr:uid="{00000000-0005-0000-0000-000006250000}"/>
    <cellStyle name="Input 3 2 2 2 6" xfId="9587" xr:uid="{00000000-0005-0000-0000-000007250000}"/>
    <cellStyle name="Input 3 2 2 2 6 2" xfId="9588" xr:uid="{00000000-0005-0000-0000-000008250000}"/>
    <cellStyle name="Input 3 2 2 2 7" xfId="9589" xr:uid="{00000000-0005-0000-0000-000009250000}"/>
    <cellStyle name="Input 3 2 2 3" xfId="9590" xr:uid="{00000000-0005-0000-0000-00000A250000}"/>
    <cellStyle name="Input 3 2 2 3 2" xfId="9591" xr:uid="{00000000-0005-0000-0000-00000B250000}"/>
    <cellStyle name="Input 3 2 2 4" xfId="9592" xr:uid="{00000000-0005-0000-0000-00000C250000}"/>
    <cellStyle name="Input 3 2 2 4 2" xfId="9593" xr:uid="{00000000-0005-0000-0000-00000D250000}"/>
    <cellStyle name="Input 3 2 2 5" xfId="9594" xr:uid="{00000000-0005-0000-0000-00000E250000}"/>
    <cellStyle name="Input 3 2 2 5 2" xfId="9595" xr:uid="{00000000-0005-0000-0000-00000F250000}"/>
    <cellStyle name="Input 3 2 2 6" xfId="9596" xr:uid="{00000000-0005-0000-0000-000010250000}"/>
    <cellStyle name="Input 3 2 2 6 2" xfId="9597" xr:uid="{00000000-0005-0000-0000-000011250000}"/>
    <cellStyle name="Input 3 2 2 7" xfId="9598" xr:uid="{00000000-0005-0000-0000-000012250000}"/>
    <cellStyle name="Input 3 2 2 7 2" xfId="9599" xr:uid="{00000000-0005-0000-0000-000013250000}"/>
    <cellStyle name="Input 3 2 2 8" xfId="9600" xr:uid="{00000000-0005-0000-0000-000014250000}"/>
    <cellStyle name="Input 3 2 3" xfId="9601" xr:uid="{00000000-0005-0000-0000-000015250000}"/>
    <cellStyle name="Input 3 2 3 2" xfId="9602" xr:uid="{00000000-0005-0000-0000-000016250000}"/>
    <cellStyle name="Input 3 2 3 2 2" xfId="9603" xr:uid="{00000000-0005-0000-0000-000017250000}"/>
    <cellStyle name="Input 3 2 3 3" xfId="9604" xr:uid="{00000000-0005-0000-0000-000018250000}"/>
    <cellStyle name="Input 3 2 3 3 2" xfId="9605" xr:uid="{00000000-0005-0000-0000-000019250000}"/>
    <cellStyle name="Input 3 2 3 4" xfId="9606" xr:uid="{00000000-0005-0000-0000-00001A250000}"/>
    <cellStyle name="Input 3 2 3 4 2" xfId="9607" xr:uid="{00000000-0005-0000-0000-00001B250000}"/>
    <cellStyle name="Input 3 2 3 5" xfId="9608" xr:uid="{00000000-0005-0000-0000-00001C250000}"/>
    <cellStyle name="Input 3 2 3 5 2" xfId="9609" xr:uid="{00000000-0005-0000-0000-00001D250000}"/>
    <cellStyle name="Input 3 2 3 6" xfId="9610" xr:uid="{00000000-0005-0000-0000-00001E250000}"/>
    <cellStyle name="Input 3 2 3 6 2" xfId="9611" xr:uid="{00000000-0005-0000-0000-00001F250000}"/>
    <cellStyle name="Input 3 2 3 7" xfId="9612" xr:uid="{00000000-0005-0000-0000-000020250000}"/>
    <cellStyle name="Input 3 2 4" xfId="9613" xr:uid="{00000000-0005-0000-0000-000021250000}"/>
    <cellStyle name="Input 3 2 4 2" xfId="9614" xr:uid="{00000000-0005-0000-0000-000022250000}"/>
    <cellStyle name="Input 3 2 5" xfId="9615" xr:uid="{00000000-0005-0000-0000-000023250000}"/>
    <cellStyle name="Input 3 2 5 2" xfId="9616" xr:uid="{00000000-0005-0000-0000-000024250000}"/>
    <cellStyle name="Input 3 2 6" xfId="9617" xr:uid="{00000000-0005-0000-0000-000025250000}"/>
    <cellStyle name="Input 3 2 6 2" xfId="9618" xr:uid="{00000000-0005-0000-0000-000026250000}"/>
    <cellStyle name="Input 3 2 7" xfId="9619" xr:uid="{00000000-0005-0000-0000-000027250000}"/>
    <cellStyle name="Input 3 2 7 2" xfId="9620" xr:uid="{00000000-0005-0000-0000-000028250000}"/>
    <cellStyle name="Input 3 2 8" xfId="9621" xr:uid="{00000000-0005-0000-0000-000029250000}"/>
    <cellStyle name="Input 3 2 8 2" xfId="9622" xr:uid="{00000000-0005-0000-0000-00002A250000}"/>
    <cellStyle name="Input 3 2 9" xfId="9623" xr:uid="{00000000-0005-0000-0000-00002B250000}"/>
    <cellStyle name="Input 3 3" xfId="9624" xr:uid="{00000000-0005-0000-0000-00002C250000}"/>
    <cellStyle name="Input 3 3 10" xfId="9625" xr:uid="{00000000-0005-0000-0000-00002D250000}"/>
    <cellStyle name="Input 3 3 2" xfId="9626" xr:uid="{00000000-0005-0000-0000-00002E250000}"/>
    <cellStyle name="Input 3 3 2 2" xfId="9627" xr:uid="{00000000-0005-0000-0000-00002F250000}"/>
    <cellStyle name="Input 3 3 2 2 2" xfId="9628" xr:uid="{00000000-0005-0000-0000-000030250000}"/>
    <cellStyle name="Input 3 3 2 2 2 2" xfId="9629" xr:uid="{00000000-0005-0000-0000-000031250000}"/>
    <cellStyle name="Input 3 3 2 2 3" xfId="9630" xr:uid="{00000000-0005-0000-0000-000032250000}"/>
    <cellStyle name="Input 3 3 2 2 3 2" xfId="9631" xr:uid="{00000000-0005-0000-0000-000033250000}"/>
    <cellStyle name="Input 3 3 2 2 4" xfId="9632" xr:uid="{00000000-0005-0000-0000-000034250000}"/>
    <cellStyle name="Input 3 3 2 2 4 2" xfId="9633" xr:uid="{00000000-0005-0000-0000-000035250000}"/>
    <cellStyle name="Input 3 3 2 2 5" xfId="9634" xr:uid="{00000000-0005-0000-0000-000036250000}"/>
    <cellStyle name="Input 3 3 2 2 5 2" xfId="9635" xr:uid="{00000000-0005-0000-0000-000037250000}"/>
    <cellStyle name="Input 3 3 2 2 6" xfId="9636" xr:uid="{00000000-0005-0000-0000-000038250000}"/>
    <cellStyle name="Input 3 3 2 2 6 2" xfId="9637" xr:uid="{00000000-0005-0000-0000-000039250000}"/>
    <cellStyle name="Input 3 3 2 2 7" xfId="9638" xr:uid="{00000000-0005-0000-0000-00003A250000}"/>
    <cellStyle name="Input 3 3 2 3" xfId="9639" xr:uid="{00000000-0005-0000-0000-00003B250000}"/>
    <cellStyle name="Input 3 3 2 3 2" xfId="9640" xr:uid="{00000000-0005-0000-0000-00003C250000}"/>
    <cellStyle name="Input 3 3 2 4" xfId="9641" xr:uid="{00000000-0005-0000-0000-00003D250000}"/>
    <cellStyle name="Input 3 3 2 4 2" xfId="9642" xr:uid="{00000000-0005-0000-0000-00003E250000}"/>
    <cellStyle name="Input 3 3 2 5" xfId="9643" xr:uid="{00000000-0005-0000-0000-00003F250000}"/>
    <cellStyle name="Input 3 3 2 5 2" xfId="9644" xr:uid="{00000000-0005-0000-0000-000040250000}"/>
    <cellStyle name="Input 3 3 2 6" xfId="9645" xr:uid="{00000000-0005-0000-0000-000041250000}"/>
    <cellStyle name="Input 3 3 2 6 2" xfId="9646" xr:uid="{00000000-0005-0000-0000-000042250000}"/>
    <cellStyle name="Input 3 3 2 7" xfId="9647" xr:uid="{00000000-0005-0000-0000-000043250000}"/>
    <cellStyle name="Input 3 3 2 7 2" xfId="9648" xr:uid="{00000000-0005-0000-0000-000044250000}"/>
    <cellStyle name="Input 3 3 2 8" xfId="9649" xr:uid="{00000000-0005-0000-0000-000045250000}"/>
    <cellStyle name="Input 3 3 3" xfId="9650" xr:uid="{00000000-0005-0000-0000-000046250000}"/>
    <cellStyle name="Input 3 3 3 2" xfId="9651" xr:uid="{00000000-0005-0000-0000-000047250000}"/>
    <cellStyle name="Input 3 3 3 2 2" xfId="9652" xr:uid="{00000000-0005-0000-0000-000048250000}"/>
    <cellStyle name="Input 3 3 3 3" xfId="9653" xr:uid="{00000000-0005-0000-0000-000049250000}"/>
    <cellStyle name="Input 3 3 3 3 2" xfId="9654" xr:uid="{00000000-0005-0000-0000-00004A250000}"/>
    <cellStyle name="Input 3 3 3 4" xfId="9655" xr:uid="{00000000-0005-0000-0000-00004B250000}"/>
    <cellStyle name="Input 3 3 3 4 2" xfId="9656" xr:uid="{00000000-0005-0000-0000-00004C250000}"/>
    <cellStyle name="Input 3 3 3 5" xfId="9657" xr:uid="{00000000-0005-0000-0000-00004D250000}"/>
    <cellStyle name="Input 3 3 3 5 2" xfId="9658" xr:uid="{00000000-0005-0000-0000-00004E250000}"/>
    <cellStyle name="Input 3 3 3 6" xfId="9659" xr:uid="{00000000-0005-0000-0000-00004F250000}"/>
    <cellStyle name="Input 3 3 3 6 2" xfId="9660" xr:uid="{00000000-0005-0000-0000-000050250000}"/>
    <cellStyle name="Input 3 3 3 7" xfId="9661" xr:uid="{00000000-0005-0000-0000-000051250000}"/>
    <cellStyle name="Input 3 3 4" xfId="9662" xr:uid="{00000000-0005-0000-0000-000052250000}"/>
    <cellStyle name="Input 3 3 4 2" xfId="9663" xr:uid="{00000000-0005-0000-0000-000053250000}"/>
    <cellStyle name="Input 3 3 5" xfId="9664" xr:uid="{00000000-0005-0000-0000-000054250000}"/>
    <cellStyle name="Input 3 3 5 2" xfId="9665" xr:uid="{00000000-0005-0000-0000-000055250000}"/>
    <cellStyle name="Input 3 3 6" xfId="9666" xr:uid="{00000000-0005-0000-0000-000056250000}"/>
    <cellStyle name="Input 3 3 6 2" xfId="9667" xr:uid="{00000000-0005-0000-0000-000057250000}"/>
    <cellStyle name="Input 3 3 7" xfId="9668" xr:uid="{00000000-0005-0000-0000-000058250000}"/>
    <cellStyle name="Input 3 3 7 2" xfId="9669" xr:uid="{00000000-0005-0000-0000-000059250000}"/>
    <cellStyle name="Input 3 3 8" xfId="9670" xr:uid="{00000000-0005-0000-0000-00005A250000}"/>
    <cellStyle name="Input 3 3 8 2" xfId="9671" xr:uid="{00000000-0005-0000-0000-00005B250000}"/>
    <cellStyle name="Input 3 3 9" xfId="9672" xr:uid="{00000000-0005-0000-0000-00005C250000}"/>
    <cellStyle name="Input 3 4" xfId="9673" xr:uid="{00000000-0005-0000-0000-00005D250000}"/>
    <cellStyle name="Input 3 4 2" xfId="9674" xr:uid="{00000000-0005-0000-0000-00005E250000}"/>
    <cellStyle name="Input 3 4 2 2" xfId="9675" xr:uid="{00000000-0005-0000-0000-00005F250000}"/>
    <cellStyle name="Input 3 4 2 2 2" xfId="9676" xr:uid="{00000000-0005-0000-0000-000060250000}"/>
    <cellStyle name="Input 3 4 2 3" xfId="9677" xr:uid="{00000000-0005-0000-0000-000061250000}"/>
    <cellStyle name="Input 3 4 2 3 2" xfId="9678" xr:uid="{00000000-0005-0000-0000-000062250000}"/>
    <cellStyle name="Input 3 4 2 4" xfId="9679" xr:uid="{00000000-0005-0000-0000-000063250000}"/>
    <cellStyle name="Input 3 4 2 4 2" xfId="9680" xr:uid="{00000000-0005-0000-0000-000064250000}"/>
    <cellStyle name="Input 3 4 2 5" xfId="9681" xr:uid="{00000000-0005-0000-0000-000065250000}"/>
    <cellStyle name="Input 3 4 2 5 2" xfId="9682" xr:uid="{00000000-0005-0000-0000-000066250000}"/>
    <cellStyle name="Input 3 4 2 6" xfId="9683" xr:uid="{00000000-0005-0000-0000-000067250000}"/>
    <cellStyle name="Input 3 4 2 6 2" xfId="9684" xr:uid="{00000000-0005-0000-0000-000068250000}"/>
    <cellStyle name="Input 3 4 2 7" xfId="9685" xr:uid="{00000000-0005-0000-0000-000069250000}"/>
    <cellStyle name="Input 3 4 3" xfId="9686" xr:uid="{00000000-0005-0000-0000-00006A250000}"/>
    <cellStyle name="Input 3 4 3 2" xfId="9687" xr:uid="{00000000-0005-0000-0000-00006B250000}"/>
    <cellStyle name="Input 3 4 4" xfId="9688" xr:uid="{00000000-0005-0000-0000-00006C250000}"/>
    <cellStyle name="Input 3 4 4 2" xfId="9689" xr:uid="{00000000-0005-0000-0000-00006D250000}"/>
    <cellStyle name="Input 3 4 5" xfId="9690" xr:uid="{00000000-0005-0000-0000-00006E250000}"/>
    <cellStyle name="Input 3 4 5 2" xfId="9691" xr:uid="{00000000-0005-0000-0000-00006F250000}"/>
    <cellStyle name="Input 3 4 6" xfId="9692" xr:uid="{00000000-0005-0000-0000-000070250000}"/>
    <cellStyle name="Input 3 4 6 2" xfId="9693" xr:uid="{00000000-0005-0000-0000-000071250000}"/>
    <cellStyle name="Input 3 4 7" xfId="9694" xr:uid="{00000000-0005-0000-0000-000072250000}"/>
    <cellStyle name="Input 3 4 7 2" xfId="9695" xr:uid="{00000000-0005-0000-0000-000073250000}"/>
    <cellStyle name="Input 3 4 8" xfId="9696" xr:uid="{00000000-0005-0000-0000-000074250000}"/>
    <cellStyle name="Input 3 5" xfId="9697" xr:uid="{00000000-0005-0000-0000-000075250000}"/>
    <cellStyle name="Input 3 5 2" xfId="9698" xr:uid="{00000000-0005-0000-0000-000076250000}"/>
    <cellStyle name="Input 3 5 2 2" xfId="9699" xr:uid="{00000000-0005-0000-0000-000077250000}"/>
    <cellStyle name="Input 3 5 3" xfId="9700" xr:uid="{00000000-0005-0000-0000-000078250000}"/>
    <cellStyle name="Input 3 5 3 2" xfId="9701" xr:uid="{00000000-0005-0000-0000-000079250000}"/>
    <cellStyle name="Input 3 5 4" xfId="9702" xr:uid="{00000000-0005-0000-0000-00007A250000}"/>
    <cellStyle name="Input 3 5 4 2" xfId="9703" xr:uid="{00000000-0005-0000-0000-00007B250000}"/>
    <cellStyle name="Input 3 5 5" xfId="9704" xr:uid="{00000000-0005-0000-0000-00007C250000}"/>
    <cellStyle name="Input 3 5 5 2" xfId="9705" xr:uid="{00000000-0005-0000-0000-00007D250000}"/>
    <cellStyle name="Input 3 5 6" xfId="9706" xr:uid="{00000000-0005-0000-0000-00007E250000}"/>
    <cellStyle name="Input 3 5 6 2" xfId="9707" xr:uid="{00000000-0005-0000-0000-00007F250000}"/>
    <cellStyle name="Input 3 5 7" xfId="9708" xr:uid="{00000000-0005-0000-0000-000080250000}"/>
    <cellStyle name="Input 3 6" xfId="9709" xr:uid="{00000000-0005-0000-0000-000081250000}"/>
    <cellStyle name="Input 3 6 2" xfId="9710" xr:uid="{00000000-0005-0000-0000-000082250000}"/>
    <cellStyle name="Input 3 7" xfId="9711" xr:uid="{00000000-0005-0000-0000-000083250000}"/>
    <cellStyle name="Input 3 7 2" xfId="9712" xr:uid="{00000000-0005-0000-0000-000084250000}"/>
    <cellStyle name="Input 3 8" xfId="9713" xr:uid="{00000000-0005-0000-0000-000085250000}"/>
    <cellStyle name="Input 3 8 2" xfId="9714" xr:uid="{00000000-0005-0000-0000-000086250000}"/>
    <cellStyle name="Input 3 9" xfId="9715" xr:uid="{00000000-0005-0000-0000-000087250000}"/>
    <cellStyle name="Input 3 9 2" xfId="9716" xr:uid="{00000000-0005-0000-0000-000088250000}"/>
    <cellStyle name="Input 4" xfId="9717" xr:uid="{00000000-0005-0000-0000-000089250000}"/>
    <cellStyle name="Input 4 10" xfId="9718" xr:uid="{00000000-0005-0000-0000-00008A250000}"/>
    <cellStyle name="Input 4 11" xfId="9719" xr:uid="{00000000-0005-0000-0000-00008B250000}"/>
    <cellStyle name="Input 4 2" xfId="9720" xr:uid="{00000000-0005-0000-0000-00008C250000}"/>
    <cellStyle name="Input 4 2 2" xfId="9721" xr:uid="{00000000-0005-0000-0000-00008D250000}"/>
    <cellStyle name="Input 4 2 2 2" xfId="9722" xr:uid="{00000000-0005-0000-0000-00008E250000}"/>
    <cellStyle name="Input 4 2 2 2 2" xfId="9723" xr:uid="{00000000-0005-0000-0000-00008F250000}"/>
    <cellStyle name="Input 4 2 2 2 2 2" xfId="9724" xr:uid="{00000000-0005-0000-0000-000090250000}"/>
    <cellStyle name="Input 4 2 2 2 3" xfId="9725" xr:uid="{00000000-0005-0000-0000-000091250000}"/>
    <cellStyle name="Input 4 2 2 2 3 2" xfId="9726" xr:uid="{00000000-0005-0000-0000-000092250000}"/>
    <cellStyle name="Input 4 2 2 2 4" xfId="9727" xr:uid="{00000000-0005-0000-0000-000093250000}"/>
    <cellStyle name="Input 4 2 2 2 4 2" xfId="9728" xr:uid="{00000000-0005-0000-0000-000094250000}"/>
    <cellStyle name="Input 4 2 2 2 5" xfId="9729" xr:uid="{00000000-0005-0000-0000-000095250000}"/>
    <cellStyle name="Input 4 2 2 2 5 2" xfId="9730" xr:uid="{00000000-0005-0000-0000-000096250000}"/>
    <cellStyle name="Input 4 2 2 2 6" xfId="9731" xr:uid="{00000000-0005-0000-0000-000097250000}"/>
    <cellStyle name="Input 4 2 2 2 6 2" xfId="9732" xr:uid="{00000000-0005-0000-0000-000098250000}"/>
    <cellStyle name="Input 4 2 2 2 7" xfId="9733" xr:uid="{00000000-0005-0000-0000-000099250000}"/>
    <cellStyle name="Input 4 2 2 3" xfId="9734" xr:uid="{00000000-0005-0000-0000-00009A250000}"/>
    <cellStyle name="Input 4 2 2 3 2" xfId="9735" xr:uid="{00000000-0005-0000-0000-00009B250000}"/>
    <cellStyle name="Input 4 2 2 4" xfId="9736" xr:uid="{00000000-0005-0000-0000-00009C250000}"/>
    <cellStyle name="Input 4 2 2 4 2" xfId="9737" xr:uid="{00000000-0005-0000-0000-00009D250000}"/>
    <cellStyle name="Input 4 2 2 5" xfId="9738" xr:uid="{00000000-0005-0000-0000-00009E250000}"/>
    <cellStyle name="Input 4 2 2 5 2" xfId="9739" xr:uid="{00000000-0005-0000-0000-00009F250000}"/>
    <cellStyle name="Input 4 2 2 6" xfId="9740" xr:uid="{00000000-0005-0000-0000-0000A0250000}"/>
    <cellStyle name="Input 4 2 2 6 2" xfId="9741" xr:uid="{00000000-0005-0000-0000-0000A1250000}"/>
    <cellStyle name="Input 4 2 2 7" xfId="9742" xr:uid="{00000000-0005-0000-0000-0000A2250000}"/>
    <cellStyle name="Input 4 2 2 7 2" xfId="9743" xr:uid="{00000000-0005-0000-0000-0000A3250000}"/>
    <cellStyle name="Input 4 2 2 8" xfId="9744" xr:uid="{00000000-0005-0000-0000-0000A4250000}"/>
    <cellStyle name="Input 4 2 3" xfId="9745" xr:uid="{00000000-0005-0000-0000-0000A5250000}"/>
    <cellStyle name="Input 4 2 3 2" xfId="9746" xr:uid="{00000000-0005-0000-0000-0000A6250000}"/>
    <cellStyle name="Input 4 2 3 2 2" xfId="9747" xr:uid="{00000000-0005-0000-0000-0000A7250000}"/>
    <cellStyle name="Input 4 2 3 3" xfId="9748" xr:uid="{00000000-0005-0000-0000-0000A8250000}"/>
    <cellStyle name="Input 4 2 3 3 2" xfId="9749" xr:uid="{00000000-0005-0000-0000-0000A9250000}"/>
    <cellStyle name="Input 4 2 3 4" xfId="9750" xr:uid="{00000000-0005-0000-0000-0000AA250000}"/>
    <cellStyle name="Input 4 2 3 4 2" xfId="9751" xr:uid="{00000000-0005-0000-0000-0000AB250000}"/>
    <cellStyle name="Input 4 2 3 5" xfId="9752" xr:uid="{00000000-0005-0000-0000-0000AC250000}"/>
    <cellStyle name="Input 4 2 3 5 2" xfId="9753" xr:uid="{00000000-0005-0000-0000-0000AD250000}"/>
    <cellStyle name="Input 4 2 3 6" xfId="9754" xr:uid="{00000000-0005-0000-0000-0000AE250000}"/>
    <cellStyle name="Input 4 2 3 6 2" xfId="9755" xr:uid="{00000000-0005-0000-0000-0000AF250000}"/>
    <cellStyle name="Input 4 2 3 7" xfId="9756" xr:uid="{00000000-0005-0000-0000-0000B0250000}"/>
    <cellStyle name="Input 4 2 4" xfId="9757" xr:uid="{00000000-0005-0000-0000-0000B1250000}"/>
    <cellStyle name="Input 4 2 4 2" xfId="9758" xr:uid="{00000000-0005-0000-0000-0000B2250000}"/>
    <cellStyle name="Input 4 2 5" xfId="9759" xr:uid="{00000000-0005-0000-0000-0000B3250000}"/>
    <cellStyle name="Input 4 2 5 2" xfId="9760" xr:uid="{00000000-0005-0000-0000-0000B4250000}"/>
    <cellStyle name="Input 4 2 6" xfId="9761" xr:uid="{00000000-0005-0000-0000-0000B5250000}"/>
    <cellStyle name="Input 4 2 6 2" xfId="9762" xr:uid="{00000000-0005-0000-0000-0000B6250000}"/>
    <cellStyle name="Input 4 2 7" xfId="9763" xr:uid="{00000000-0005-0000-0000-0000B7250000}"/>
    <cellStyle name="Input 4 2 7 2" xfId="9764" xr:uid="{00000000-0005-0000-0000-0000B8250000}"/>
    <cellStyle name="Input 4 2 8" xfId="9765" xr:uid="{00000000-0005-0000-0000-0000B9250000}"/>
    <cellStyle name="Input 4 2 8 2" xfId="9766" xr:uid="{00000000-0005-0000-0000-0000BA250000}"/>
    <cellStyle name="Input 4 2 9" xfId="9767" xr:uid="{00000000-0005-0000-0000-0000BB250000}"/>
    <cellStyle name="Input 4 3" xfId="9768" xr:uid="{00000000-0005-0000-0000-0000BC250000}"/>
    <cellStyle name="Input 4 3 2" xfId="9769" xr:uid="{00000000-0005-0000-0000-0000BD250000}"/>
    <cellStyle name="Input 4 3 2 2" xfId="9770" xr:uid="{00000000-0005-0000-0000-0000BE250000}"/>
    <cellStyle name="Input 4 3 2 2 2" xfId="9771" xr:uid="{00000000-0005-0000-0000-0000BF250000}"/>
    <cellStyle name="Input 4 3 2 3" xfId="9772" xr:uid="{00000000-0005-0000-0000-0000C0250000}"/>
    <cellStyle name="Input 4 3 2 3 2" xfId="9773" xr:uid="{00000000-0005-0000-0000-0000C1250000}"/>
    <cellStyle name="Input 4 3 2 4" xfId="9774" xr:uid="{00000000-0005-0000-0000-0000C2250000}"/>
    <cellStyle name="Input 4 3 2 4 2" xfId="9775" xr:uid="{00000000-0005-0000-0000-0000C3250000}"/>
    <cellStyle name="Input 4 3 2 5" xfId="9776" xr:uid="{00000000-0005-0000-0000-0000C4250000}"/>
    <cellStyle name="Input 4 3 2 5 2" xfId="9777" xr:uid="{00000000-0005-0000-0000-0000C5250000}"/>
    <cellStyle name="Input 4 3 2 6" xfId="9778" xr:uid="{00000000-0005-0000-0000-0000C6250000}"/>
    <cellStyle name="Input 4 3 2 6 2" xfId="9779" xr:uid="{00000000-0005-0000-0000-0000C7250000}"/>
    <cellStyle name="Input 4 3 2 7" xfId="9780" xr:uid="{00000000-0005-0000-0000-0000C8250000}"/>
    <cellStyle name="Input 4 3 3" xfId="9781" xr:uid="{00000000-0005-0000-0000-0000C9250000}"/>
    <cellStyle name="Input 4 3 3 2" xfId="9782" xr:uid="{00000000-0005-0000-0000-0000CA250000}"/>
    <cellStyle name="Input 4 3 4" xfId="9783" xr:uid="{00000000-0005-0000-0000-0000CB250000}"/>
    <cellStyle name="Input 4 3 4 2" xfId="9784" xr:uid="{00000000-0005-0000-0000-0000CC250000}"/>
    <cellStyle name="Input 4 3 5" xfId="9785" xr:uid="{00000000-0005-0000-0000-0000CD250000}"/>
    <cellStyle name="Input 4 3 5 2" xfId="9786" xr:uid="{00000000-0005-0000-0000-0000CE250000}"/>
    <cellStyle name="Input 4 3 6" xfId="9787" xr:uid="{00000000-0005-0000-0000-0000CF250000}"/>
    <cellStyle name="Input 4 3 6 2" xfId="9788" xr:uid="{00000000-0005-0000-0000-0000D0250000}"/>
    <cellStyle name="Input 4 3 7" xfId="9789" xr:uid="{00000000-0005-0000-0000-0000D1250000}"/>
    <cellStyle name="Input 4 3 7 2" xfId="9790" xr:uid="{00000000-0005-0000-0000-0000D2250000}"/>
    <cellStyle name="Input 4 3 8" xfId="9791" xr:uid="{00000000-0005-0000-0000-0000D3250000}"/>
    <cellStyle name="Input 4 4" xfId="9792" xr:uid="{00000000-0005-0000-0000-0000D4250000}"/>
    <cellStyle name="Input 4 4 2" xfId="9793" xr:uid="{00000000-0005-0000-0000-0000D5250000}"/>
    <cellStyle name="Input 4 4 2 2" xfId="9794" xr:uid="{00000000-0005-0000-0000-0000D6250000}"/>
    <cellStyle name="Input 4 4 3" xfId="9795" xr:uid="{00000000-0005-0000-0000-0000D7250000}"/>
    <cellStyle name="Input 4 4 3 2" xfId="9796" xr:uid="{00000000-0005-0000-0000-0000D8250000}"/>
    <cellStyle name="Input 4 4 4" xfId="9797" xr:uid="{00000000-0005-0000-0000-0000D9250000}"/>
    <cellStyle name="Input 4 4 4 2" xfId="9798" xr:uid="{00000000-0005-0000-0000-0000DA250000}"/>
    <cellStyle name="Input 4 4 5" xfId="9799" xr:uid="{00000000-0005-0000-0000-0000DB250000}"/>
    <cellStyle name="Input 4 4 5 2" xfId="9800" xr:uid="{00000000-0005-0000-0000-0000DC250000}"/>
    <cellStyle name="Input 4 4 6" xfId="9801" xr:uid="{00000000-0005-0000-0000-0000DD250000}"/>
    <cellStyle name="Input 4 4 6 2" xfId="9802" xr:uid="{00000000-0005-0000-0000-0000DE250000}"/>
    <cellStyle name="Input 4 4 7" xfId="9803" xr:uid="{00000000-0005-0000-0000-0000DF250000}"/>
    <cellStyle name="Input 4 5" xfId="9804" xr:uid="{00000000-0005-0000-0000-0000E0250000}"/>
    <cellStyle name="Input 4 5 2" xfId="9805" xr:uid="{00000000-0005-0000-0000-0000E1250000}"/>
    <cellStyle name="Input 4 6" xfId="9806" xr:uid="{00000000-0005-0000-0000-0000E2250000}"/>
    <cellStyle name="Input 4 6 2" xfId="9807" xr:uid="{00000000-0005-0000-0000-0000E3250000}"/>
    <cellStyle name="Input 4 7" xfId="9808" xr:uid="{00000000-0005-0000-0000-0000E4250000}"/>
    <cellStyle name="Input 4 7 2" xfId="9809" xr:uid="{00000000-0005-0000-0000-0000E5250000}"/>
    <cellStyle name="Input 4 8" xfId="9810" xr:uid="{00000000-0005-0000-0000-0000E6250000}"/>
    <cellStyle name="Input 4 8 2" xfId="9811" xr:uid="{00000000-0005-0000-0000-0000E7250000}"/>
    <cellStyle name="Input 4 9" xfId="9812" xr:uid="{00000000-0005-0000-0000-0000E8250000}"/>
    <cellStyle name="Input 4 9 2" xfId="9813" xr:uid="{00000000-0005-0000-0000-0000E9250000}"/>
    <cellStyle name="Input 5" xfId="9814" xr:uid="{00000000-0005-0000-0000-0000EA250000}"/>
    <cellStyle name="Input 5 10" xfId="9815" xr:uid="{00000000-0005-0000-0000-0000EB250000}"/>
    <cellStyle name="Input 5 11" xfId="9816" xr:uid="{00000000-0005-0000-0000-0000EC250000}"/>
    <cellStyle name="Input 5 2" xfId="9817" xr:uid="{00000000-0005-0000-0000-0000ED250000}"/>
    <cellStyle name="Input 5 2 2" xfId="9818" xr:uid="{00000000-0005-0000-0000-0000EE250000}"/>
    <cellStyle name="Input 5 2 2 2" xfId="9819" xr:uid="{00000000-0005-0000-0000-0000EF250000}"/>
    <cellStyle name="Input 5 2 2 2 2" xfId="9820" xr:uid="{00000000-0005-0000-0000-0000F0250000}"/>
    <cellStyle name="Input 5 2 2 2 2 2" xfId="9821" xr:uid="{00000000-0005-0000-0000-0000F1250000}"/>
    <cellStyle name="Input 5 2 2 2 3" xfId="9822" xr:uid="{00000000-0005-0000-0000-0000F2250000}"/>
    <cellStyle name="Input 5 2 2 2 3 2" xfId="9823" xr:uid="{00000000-0005-0000-0000-0000F3250000}"/>
    <cellStyle name="Input 5 2 2 2 4" xfId="9824" xr:uid="{00000000-0005-0000-0000-0000F4250000}"/>
    <cellStyle name="Input 5 2 2 2 4 2" xfId="9825" xr:uid="{00000000-0005-0000-0000-0000F5250000}"/>
    <cellStyle name="Input 5 2 2 2 5" xfId="9826" xr:uid="{00000000-0005-0000-0000-0000F6250000}"/>
    <cellStyle name="Input 5 2 2 2 5 2" xfId="9827" xr:uid="{00000000-0005-0000-0000-0000F7250000}"/>
    <cellStyle name="Input 5 2 2 2 6" xfId="9828" xr:uid="{00000000-0005-0000-0000-0000F8250000}"/>
    <cellStyle name="Input 5 2 2 2 6 2" xfId="9829" xr:uid="{00000000-0005-0000-0000-0000F9250000}"/>
    <cellStyle name="Input 5 2 2 2 7" xfId="9830" xr:uid="{00000000-0005-0000-0000-0000FA250000}"/>
    <cellStyle name="Input 5 2 2 3" xfId="9831" xr:uid="{00000000-0005-0000-0000-0000FB250000}"/>
    <cellStyle name="Input 5 2 2 3 2" xfId="9832" xr:uid="{00000000-0005-0000-0000-0000FC250000}"/>
    <cellStyle name="Input 5 2 2 4" xfId="9833" xr:uid="{00000000-0005-0000-0000-0000FD250000}"/>
    <cellStyle name="Input 5 2 2 4 2" xfId="9834" xr:uid="{00000000-0005-0000-0000-0000FE250000}"/>
    <cellStyle name="Input 5 2 2 5" xfId="9835" xr:uid="{00000000-0005-0000-0000-0000FF250000}"/>
    <cellStyle name="Input 5 2 2 5 2" xfId="9836" xr:uid="{00000000-0005-0000-0000-000000260000}"/>
    <cellStyle name="Input 5 2 2 6" xfId="9837" xr:uid="{00000000-0005-0000-0000-000001260000}"/>
    <cellStyle name="Input 5 2 2 6 2" xfId="9838" xr:uid="{00000000-0005-0000-0000-000002260000}"/>
    <cellStyle name="Input 5 2 2 7" xfId="9839" xr:uid="{00000000-0005-0000-0000-000003260000}"/>
    <cellStyle name="Input 5 2 2 7 2" xfId="9840" xr:uid="{00000000-0005-0000-0000-000004260000}"/>
    <cellStyle name="Input 5 2 2 8" xfId="9841" xr:uid="{00000000-0005-0000-0000-000005260000}"/>
    <cellStyle name="Input 5 2 3" xfId="9842" xr:uid="{00000000-0005-0000-0000-000006260000}"/>
    <cellStyle name="Input 5 2 3 2" xfId="9843" xr:uid="{00000000-0005-0000-0000-000007260000}"/>
    <cellStyle name="Input 5 2 3 2 2" xfId="9844" xr:uid="{00000000-0005-0000-0000-000008260000}"/>
    <cellStyle name="Input 5 2 3 3" xfId="9845" xr:uid="{00000000-0005-0000-0000-000009260000}"/>
    <cellStyle name="Input 5 2 3 3 2" xfId="9846" xr:uid="{00000000-0005-0000-0000-00000A260000}"/>
    <cellStyle name="Input 5 2 3 4" xfId="9847" xr:uid="{00000000-0005-0000-0000-00000B260000}"/>
    <cellStyle name="Input 5 2 3 4 2" xfId="9848" xr:uid="{00000000-0005-0000-0000-00000C260000}"/>
    <cellStyle name="Input 5 2 3 5" xfId="9849" xr:uid="{00000000-0005-0000-0000-00000D260000}"/>
    <cellStyle name="Input 5 2 3 5 2" xfId="9850" xr:uid="{00000000-0005-0000-0000-00000E260000}"/>
    <cellStyle name="Input 5 2 3 6" xfId="9851" xr:uid="{00000000-0005-0000-0000-00000F260000}"/>
    <cellStyle name="Input 5 2 3 6 2" xfId="9852" xr:uid="{00000000-0005-0000-0000-000010260000}"/>
    <cellStyle name="Input 5 2 3 7" xfId="9853" xr:uid="{00000000-0005-0000-0000-000011260000}"/>
    <cellStyle name="Input 5 2 4" xfId="9854" xr:uid="{00000000-0005-0000-0000-000012260000}"/>
    <cellStyle name="Input 5 2 4 2" xfId="9855" xr:uid="{00000000-0005-0000-0000-000013260000}"/>
    <cellStyle name="Input 5 2 5" xfId="9856" xr:uid="{00000000-0005-0000-0000-000014260000}"/>
    <cellStyle name="Input 5 2 5 2" xfId="9857" xr:uid="{00000000-0005-0000-0000-000015260000}"/>
    <cellStyle name="Input 5 2 6" xfId="9858" xr:uid="{00000000-0005-0000-0000-000016260000}"/>
    <cellStyle name="Input 5 2 6 2" xfId="9859" xr:uid="{00000000-0005-0000-0000-000017260000}"/>
    <cellStyle name="Input 5 2 7" xfId="9860" xr:uid="{00000000-0005-0000-0000-000018260000}"/>
    <cellStyle name="Input 5 2 7 2" xfId="9861" xr:uid="{00000000-0005-0000-0000-000019260000}"/>
    <cellStyle name="Input 5 2 8" xfId="9862" xr:uid="{00000000-0005-0000-0000-00001A260000}"/>
    <cellStyle name="Input 5 2 8 2" xfId="9863" xr:uid="{00000000-0005-0000-0000-00001B260000}"/>
    <cellStyle name="Input 5 2 9" xfId="9864" xr:uid="{00000000-0005-0000-0000-00001C260000}"/>
    <cellStyle name="Input 5 3" xfId="9865" xr:uid="{00000000-0005-0000-0000-00001D260000}"/>
    <cellStyle name="Input 5 3 2" xfId="9866" xr:uid="{00000000-0005-0000-0000-00001E260000}"/>
    <cellStyle name="Input 5 3 2 2" xfId="9867" xr:uid="{00000000-0005-0000-0000-00001F260000}"/>
    <cellStyle name="Input 5 3 2 2 2" xfId="9868" xr:uid="{00000000-0005-0000-0000-000020260000}"/>
    <cellStyle name="Input 5 3 2 3" xfId="9869" xr:uid="{00000000-0005-0000-0000-000021260000}"/>
    <cellStyle name="Input 5 3 2 3 2" xfId="9870" xr:uid="{00000000-0005-0000-0000-000022260000}"/>
    <cellStyle name="Input 5 3 2 4" xfId="9871" xr:uid="{00000000-0005-0000-0000-000023260000}"/>
    <cellStyle name="Input 5 3 2 4 2" xfId="9872" xr:uid="{00000000-0005-0000-0000-000024260000}"/>
    <cellStyle name="Input 5 3 2 5" xfId="9873" xr:uid="{00000000-0005-0000-0000-000025260000}"/>
    <cellStyle name="Input 5 3 2 5 2" xfId="9874" xr:uid="{00000000-0005-0000-0000-000026260000}"/>
    <cellStyle name="Input 5 3 2 6" xfId="9875" xr:uid="{00000000-0005-0000-0000-000027260000}"/>
    <cellStyle name="Input 5 3 2 6 2" xfId="9876" xr:uid="{00000000-0005-0000-0000-000028260000}"/>
    <cellStyle name="Input 5 3 2 7" xfId="9877" xr:uid="{00000000-0005-0000-0000-000029260000}"/>
    <cellStyle name="Input 5 3 3" xfId="9878" xr:uid="{00000000-0005-0000-0000-00002A260000}"/>
    <cellStyle name="Input 5 3 3 2" xfId="9879" xr:uid="{00000000-0005-0000-0000-00002B260000}"/>
    <cellStyle name="Input 5 3 4" xfId="9880" xr:uid="{00000000-0005-0000-0000-00002C260000}"/>
    <cellStyle name="Input 5 3 4 2" xfId="9881" xr:uid="{00000000-0005-0000-0000-00002D260000}"/>
    <cellStyle name="Input 5 3 5" xfId="9882" xr:uid="{00000000-0005-0000-0000-00002E260000}"/>
    <cellStyle name="Input 5 3 5 2" xfId="9883" xr:uid="{00000000-0005-0000-0000-00002F260000}"/>
    <cellStyle name="Input 5 3 6" xfId="9884" xr:uid="{00000000-0005-0000-0000-000030260000}"/>
    <cellStyle name="Input 5 3 6 2" xfId="9885" xr:uid="{00000000-0005-0000-0000-000031260000}"/>
    <cellStyle name="Input 5 3 7" xfId="9886" xr:uid="{00000000-0005-0000-0000-000032260000}"/>
    <cellStyle name="Input 5 3 7 2" xfId="9887" xr:uid="{00000000-0005-0000-0000-000033260000}"/>
    <cellStyle name="Input 5 3 8" xfId="9888" xr:uid="{00000000-0005-0000-0000-000034260000}"/>
    <cellStyle name="Input 5 4" xfId="9889" xr:uid="{00000000-0005-0000-0000-000035260000}"/>
    <cellStyle name="Input 5 4 2" xfId="9890" xr:uid="{00000000-0005-0000-0000-000036260000}"/>
    <cellStyle name="Input 5 4 2 2" xfId="9891" xr:uid="{00000000-0005-0000-0000-000037260000}"/>
    <cellStyle name="Input 5 4 3" xfId="9892" xr:uid="{00000000-0005-0000-0000-000038260000}"/>
    <cellStyle name="Input 5 4 3 2" xfId="9893" xr:uid="{00000000-0005-0000-0000-000039260000}"/>
    <cellStyle name="Input 5 4 4" xfId="9894" xr:uid="{00000000-0005-0000-0000-00003A260000}"/>
    <cellStyle name="Input 5 4 4 2" xfId="9895" xr:uid="{00000000-0005-0000-0000-00003B260000}"/>
    <cellStyle name="Input 5 4 5" xfId="9896" xr:uid="{00000000-0005-0000-0000-00003C260000}"/>
    <cellStyle name="Input 5 4 5 2" xfId="9897" xr:uid="{00000000-0005-0000-0000-00003D260000}"/>
    <cellStyle name="Input 5 4 6" xfId="9898" xr:uid="{00000000-0005-0000-0000-00003E260000}"/>
    <cellStyle name="Input 5 4 6 2" xfId="9899" xr:uid="{00000000-0005-0000-0000-00003F260000}"/>
    <cellStyle name="Input 5 4 7" xfId="9900" xr:uid="{00000000-0005-0000-0000-000040260000}"/>
    <cellStyle name="Input 5 5" xfId="9901" xr:uid="{00000000-0005-0000-0000-000041260000}"/>
    <cellStyle name="Input 5 5 2" xfId="9902" xr:uid="{00000000-0005-0000-0000-000042260000}"/>
    <cellStyle name="Input 5 6" xfId="9903" xr:uid="{00000000-0005-0000-0000-000043260000}"/>
    <cellStyle name="Input 5 6 2" xfId="9904" xr:uid="{00000000-0005-0000-0000-000044260000}"/>
    <cellStyle name="Input 5 7" xfId="9905" xr:uid="{00000000-0005-0000-0000-000045260000}"/>
    <cellStyle name="Input 5 7 2" xfId="9906" xr:uid="{00000000-0005-0000-0000-000046260000}"/>
    <cellStyle name="Input 5 8" xfId="9907" xr:uid="{00000000-0005-0000-0000-000047260000}"/>
    <cellStyle name="Input 5 8 2" xfId="9908" xr:uid="{00000000-0005-0000-0000-000048260000}"/>
    <cellStyle name="Input 5 9" xfId="9909" xr:uid="{00000000-0005-0000-0000-000049260000}"/>
    <cellStyle name="Input 5 9 2" xfId="9910" xr:uid="{00000000-0005-0000-0000-00004A260000}"/>
    <cellStyle name="Input 6" xfId="9911" xr:uid="{00000000-0005-0000-0000-00004B260000}"/>
    <cellStyle name="Input 6 2" xfId="9912" xr:uid="{00000000-0005-0000-0000-00004C260000}"/>
    <cellStyle name="Input 6 2 2" xfId="9913" xr:uid="{00000000-0005-0000-0000-00004D260000}"/>
    <cellStyle name="Input 6 2 2 2" xfId="9914" xr:uid="{00000000-0005-0000-0000-00004E260000}"/>
    <cellStyle name="Input 6 2 2 2 2" xfId="9915" xr:uid="{00000000-0005-0000-0000-00004F260000}"/>
    <cellStyle name="Input 6 2 2 2 2 2" xfId="9916" xr:uid="{00000000-0005-0000-0000-000050260000}"/>
    <cellStyle name="Input 6 2 2 2 3" xfId="9917" xr:uid="{00000000-0005-0000-0000-000051260000}"/>
    <cellStyle name="Input 6 2 2 2 3 2" xfId="9918" xr:uid="{00000000-0005-0000-0000-000052260000}"/>
    <cellStyle name="Input 6 2 2 2 4" xfId="9919" xr:uid="{00000000-0005-0000-0000-000053260000}"/>
    <cellStyle name="Input 6 2 2 2 4 2" xfId="9920" xr:uid="{00000000-0005-0000-0000-000054260000}"/>
    <cellStyle name="Input 6 2 2 2 5" xfId="9921" xr:uid="{00000000-0005-0000-0000-000055260000}"/>
    <cellStyle name="Input 6 2 2 2 5 2" xfId="9922" xr:uid="{00000000-0005-0000-0000-000056260000}"/>
    <cellStyle name="Input 6 2 2 2 6" xfId="9923" xr:uid="{00000000-0005-0000-0000-000057260000}"/>
    <cellStyle name="Input 6 2 2 2 6 2" xfId="9924" xr:uid="{00000000-0005-0000-0000-000058260000}"/>
    <cellStyle name="Input 6 2 2 2 7" xfId="9925" xr:uid="{00000000-0005-0000-0000-000059260000}"/>
    <cellStyle name="Input 6 2 2 3" xfId="9926" xr:uid="{00000000-0005-0000-0000-00005A260000}"/>
    <cellStyle name="Input 6 2 2 3 2" xfId="9927" xr:uid="{00000000-0005-0000-0000-00005B260000}"/>
    <cellStyle name="Input 6 2 2 4" xfId="9928" xr:uid="{00000000-0005-0000-0000-00005C260000}"/>
    <cellStyle name="Input 6 2 2 4 2" xfId="9929" xr:uid="{00000000-0005-0000-0000-00005D260000}"/>
    <cellStyle name="Input 6 2 2 5" xfId="9930" xr:uid="{00000000-0005-0000-0000-00005E260000}"/>
    <cellStyle name="Input 6 2 2 5 2" xfId="9931" xr:uid="{00000000-0005-0000-0000-00005F260000}"/>
    <cellStyle name="Input 6 2 2 6" xfId="9932" xr:uid="{00000000-0005-0000-0000-000060260000}"/>
    <cellStyle name="Input 6 2 2 6 2" xfId="9933" xr:uid="{00000000-0005-0000-0000-000061260000}"/>
    <cellStyle name="Input 6 2 2 7" xfId="9934" xr:uid="{00000000-0005-0000-0000-000062260000}"/>
    <cellStyle name="Input 6 2 2 7 2" xfId="9935" xr:uid="{00000000-0005-0000-0000-000063260000}"/>
    <cellStyle name="Input 6 2 2 8" xfId="9936" xr:uid="{00000000-0005-0000-0000-000064260000}"/>
    <cellStyle name="Input 6 2 3" xfId="9937" xr:uid="{00000000-0005-0000-0000-000065260000}"/>
    <cellStyle name="Input 6 2 3 2" xfId="9938" xr:uid="{00000000-0005-0000-0000-000066260000}"/>
    <cellStyle name="Input 6 2 3 2 2" xfId="9939" xr:uid="{00000000-0005-0000-0000-000067260000}"/>
    <cellStyle name="Input 6 2 3 3" xfId="9940" xr:uid="{00000000-0005-0000-0000-000068260000}"/>
    <cellStyle name="Input 6 2 3 3 2" xfId="9941" xr:uid="{00000000-0005-0000-0000-000069260000}"/>
    <cellStyle name="Input 6 2 3 4" xfId="9942" xr:uid="{00000000-0005-0000-0000-00006A260000}"/>
    <cellStyle name="Input 6 2 3 4 2" xfId="9943" xr:uid="{00000000-0005-0000-0000-00006B260000}"/>
    <cellStyle name="Input 6 2 3 5" xfId="9944" xr:uid="{00000000-0005-0000-0000-00006C260000}"/>
    <cellStyle name="Input 6 2 3 5 2" xfId="9945" xr:uid="{00000000-0005-0000-0000-00006D260000}"/>
    <cellStyle name="Input 6 2 3 6" xfId="9946" xr:uid="{00000000-0005-0000-0000-00006E260000}"/>
    <cellStyle name="Input 6 2 3 6 2" xfId="9947" xr:uid="{00000000-0005-0000-0000-00006F260000}"/>
    <cellStyle name="Input 6 2 3 7" xfId="9948" xr:uid="{00000000-0005-0000-0000-000070260000}"/>
    <cellStyle name="Input 6 2 4" xfId="9949" xr:uid="{00000000-0005-0000-0000-000071260000}"/>
    <cellStyle name="Input 6 2 4 2" xfId="9950" xr:uid="{00000000-0005-0000-0000-000072260000}"/>
    <cellStyle name="Input 6 2 5" xfId="9951" xr:uid="{00000000-0005-0000-0000-000073260000}"/>
    <cellStyle name="Input 6 2 5 2" xfId="9952" xr:uid="{00000000-0005-0000-0000-000074260000}"/>
    <cellStyle name="Input 6 2 6" xfId="9953" xr:uid="{00000000-0005-0000-0000-000075260000}"/>
    <cellStyle name="Input 6 2 6 2" xfId="9954" xr:uid="{00000000-0005-0000-0000-000076260000}"/>
    <cellStyle name="Input 6 2 7" xfId="9955" xr:uid="{00000000-0005-0000-0000-000077260000}"/>
    <cellStyle name="Input 6 2 7 2" xfId="9956" xr:uid="{00000000-0005-0000-0000-000078260000}"/>
    <cellStyle name="Input 6 2 8" xfId="9957" xr:uid="{00000000-0005-0000-0000-000079260000}"/>
    <cellStyle name="Input 6 2 8 2" xfId="9958" xr:uid="{00000000-0005-0000-0000-00007A260000}"/>
    <cellStyle name="Input 6 2 9" xfId="9959" xr:uid="{00000000-0005-0000-0000-00007B260000}"/>
    <cellStyle name="Input 6 3" xfId="9960" xr:uid="{00000000-0005-0000-0000-00007C260000}"/>
    <cellStyle name="Input 6 3 2" xfId="9961" xr:uid="{00000000-0005-0000-0000-00007D260000}"/>
    <cellStyle name="Input 6 3 2 2" xfId="9962" xr:uid="{00000000-0005-0000-0000-00007E260000}"/>
    <cellStyle name="Input 6 3 2 2 2" xfId="9963" xr:uid="{00000000-0005-0000-0000-00007F260000}"/>
    <cellStyle name="Input 6 3 2 2 2 2" xfId="9964" xr:uid="{00000000-0005-0000-0000-000080260000}"/>
    <cellStyle name="Input 6 3 2 2 2 2 2" xfId="9965" xr:uid="{00000000-0005-0000-0000-000081260000}"/>
    <cellStyle name="Input 6 3 2 2 2 3" xfId="9966" xr:uid="{00000000-0005-0000-0000-000082260000}"/>
    <cellStyle name="Input 6 3 2 2 2 3 2" xfId="9967" xr:uid="{00000000-0005-0000-0000-000083260000}"/>
    <cellStyle name="Input 6 3 2 2 2 4" xfId="9968" xr:uid="{00000000-0005-0000-0000-000084260000}"/>
    <cellStyle name="Input 6 3 2 2 2 4 2" xfId="9969" xr:uid="{00000000-0005-0000-0000-000085260000}"/>
    <cellStyle name="Input 6 3 2 2 2 5" xfId="9970" xr:uid="{00000000-0005-0000-0000-000086260000}"/>
    <cellStyle name="Input 6 3 2 2 2 5 2" xfId="9971" xr:uid="{00000000-0005-0000-0000-000087260000}"/>
    <cellStyle name="Input 6 3 2 2 2 6" xfId="9972" xr:uid="{00000000-0005-0000-0000-000088260000}"/>
    <cellStyle name="Input 6 3 2 2 2 6 2" xfId="9973" xr:uid="{00000000-0005-0000-0000-000089260000}"/>
    <cellStyle name="Input 6 3 2 2 2 7" xfId="9974" xr:uid="{00000000-0005-0000-0000-00008A260000}"/>
    <cellStyle name="Input 6 3 2 2 3" xfId="9975" xr:uid="{00000000-0005-0000-0000-00008B260000}"/>
    <cellStyle name="Input 6 3 2 2 3 2" xfId="9976" xr:uid="{00000000-0005-0000-0000-00008C260000}"/>
    <cellStyle name="Input 6 3 2 2 4" xfId="9977" xr:uid="{00000000-0005-0000-0000-00008D260000}"/>
    <cellStyle name="Input 6 3 2 2 4 2" xfId="9978" xr:uid="{00000000-0005-0000-0000-00008E260000}"/>
    <cellStyle name="Input 6 3 2 2 5" xfId="9979" xr:uid="{00000000-0005-0000-0000-00008F260000}"/>
    <cellStyle name="Input 6 3 2 2 5 2" xfId="9980" xr:uid="{00000000-0005-0000-0000-000090260000}"/>
    <cellStyle name="Input 6 3 2 2 6" xfId="9981" xr:uid="{00000000-0005-0000-0000-000091260000}"/>
    <cellStyle name="Input 6 3 2 2 6 2" xfId="9982" xr:uid="{00000000-0005-0000-0000-000092260000}"/>
    <cellStyle name="Input 6 3 2 2 7" xfId="9983" xr:uid="{00000000-0005-0000-0000-000093260000}"/>
    <cellStyle name="Input 6 3 2 2 7 2" xfId="9984" xr:uid="{00000000-0005-0000-0000-000094260000}"/>
    <cellStyle name="Input 6 3 2 2 8" xfId="9985" xr:uid="{00000000-0005-0000-0000-000095260000}"/>
    <cellStyle name="Input 6 3 2 3" xfId="9986" xr:uid="{00000000-0005-0000-0000-000096260000}"/>
    <cellStyle name="Input 6 3 2 3 2" xfId="9987" xr:uid="{00000000-0005-0000-0000-000097260000}"/>
    <cellStyle name="Input 6 3 2 3 2 2" xfId="9988" xr:uid="{00000000-0005-0000-0000-000098260000}"/>
    <cellStyle name="Input 6 3 2 3 3" xfId="9989" xr:uid="{00000000-0005-0000-0000-000099260000}"/>
    <cellStyle name="Input 6 3 2 3 3 2" xfId="9990" xr:uid="{00000000-0005-0000-0000-00009A260000}"/>
    <cellStyle name="Input 6 3 2 3 4" xfId="9991" xr:uid="{00000000-0005-0000-0000-00009B260000}"/>
    <cellStyle name="Input 6 3 2 3 4 2" xfId="9992" xr:uid="{00000000-0005-0000-0000-00009C260000}"/>
    <cellStyle name="Input 6 3 2 3 5" xfId="9993" xr:uid="{00000000-0005-0000-0000-00009D260000}"/>
    <cellStyle name="Input 6 3 2 3 5 2" xfId="9994" xr:uid="{00000000-0005-0000-0000-00009E260000}"/>
    <cellStyle name="Input 6 3 2 3 6" xfId="9995" xr:uid="{00000000-0005-0000-0000-00009F260000}"/>
    <cellStyle name="Input 6 3 2 3 6 2" xfId="9996" xr:uid="{00000000-0005-0000-0000-0000A0260000}"/>
    <cellStyle name="Input 6 3 2 3 7" xfId="9997" xr:uid="{00000000-0005-0000-0000-0000A1260000}"/>
    <cellStyle name="Input 6 3 2 4" xfId="9998" xr:uid="{00000000-0005-0000-0000-0000A2260000}"/>
    <cellStyle name="Input 6 3 2 4 2" xfId="9999" xr:uid="{00000000-0005-0000-0000-0000A3260000}"/>
    <cellStyle name="Input 6 3 2 5" xfId="10000" xr:uid="{00000000-0005-0000-0000-0000A4260000}"/>
    <cellStyle name="Input 6 3 2 5 2" xfId="10001" xr:uid="{00000000-0005-0000-0000-0000A5260000}"/>
    <cellStyle name="Input 6 3 2 6" xfId="10002" xr:uid="{00000000-0005-0000-0000-0000A6260000}"/>
    <cellStyle name="Input 6 3 2 6 2" xfId="10003" xr:uid="{00000000-0005-0000-0000-0000A7260000}"/>
    <cellStyle name="Input 6 3 2 7" xfId="10004" xr:uid="{00000000-0005-0000-0000-0000A8260000}"/>
    <cellStyle name="Input 6 3 2 7 2" xfId="10005" xr:uid="{00000000-0005-0000-0000-0000A9260000}"/>
    <cellStyle name="Input 6 3 2 8" xfId="10006" xr:uid="{00000000-0005-0000-0000-0000AA260000}"/>
    <cellStyle name="Input 6 3 2 8 2" xfId="10007" xr:uid="{00000000-0005-0000-0000-0000AB260000}"/>
    <cellStyle name="Input 6 3 2 9" xfId="10008" xr:uid="{00000000-0005-0000-0000-0000AC260000}"/>
    <cellStyle name="Input 6 3 3" xfId="10009" xr:uid="{00000000-0005-0000-0000-0000AD260000}"/>
    <cellStyle name="Input 6 3 3 2" xfId="10010" xr:uid="{00000000-0005-0000-0000-0000AE260000}"/>
    <cellStyle name="Input 6 3 3 2 2" xfId="10011" xr:uid="{00000000-0005-0000-0000-0000AF260000}"/>
    <cellStyle name="Input 6 3 3 2 2 2" xfId="10012" xr:uid="{00000000-0005-0000-0000-0000B0260000}"/>
    <cellStyle name="Input 6 3 3 2 2 2 2" xfId="10013" xr:uid="{00000000-0005-0000-0000-0000B1260000}"/>
    <cellStyle name="Input 6 3 3 2 2 3" xfId="10014" xr:uid="{00000000-0005-0000-0000-0000B2260000}"/>
    <cellStyle name="Input 6 3 3 2 2 3 2" xfId="10015" xr:uid="{00000000-0005-0000-0000-0000B3260000}"/>
    <cellStyle name="Input 6 3 3 2 2 4" xfId="10016" xr:uid="{00000000-0005-0000-0000-0000B4260000}"/>
    <cellStyle name="Input 6 3 3 2 2 4 2" xfId="10017" xr:uid="{00000000-0005-0000-0000-0000B5260000}"/>
    <cellStyle name="Input 6 3 3 2 2 5" xfId="10018" xr:uid="{00000000-0005-0000-0000-0000B6260000}"/>
    <cellStyle name="Input 6 3 3 2 2 5 2" xfId="10019" xr:uid="{00000000-0005-0000-0000-0000B7260000}"/>
    <cellStyle name="Input 6 3 3 2 2 6" xfId="10020" xr:uid="{00000000-0005-0000-0000-0000B8260000}"/>
    <cellStyle name="Input 6 3 3 2 2 6 2" xfId="10021" xr:uid="{00000000-0005-0000-0000-0000B9260000}"/>
    <cellStyle name="Input 6 3 3 2 2 7" xfId="10022" xr:uid="{00000000-0005-0000-0000-0000BA260000}"/>
    <cellStyle name="Input 6 3 3 2 3" xfId="10023" xr:uid="{00000000-0005-0000-0000-0000BB260000}"/>
    <cellStyle name="Input 6 3 3 2 3 2" xfId="10024" xr:uid="{00000000-0005-0000-0000-0000BC260000}"/>
    <cellStyle name="Input 6 3 3 2 4" xfId="10025" xr:uid="{00000000-0005-0000-0000-0000BD260000}"/>
    <cellStyle name="Input 6 3 3 2 4 2" xfId="10026" xr:uid="{00000000-0005-0000-0000-0000BE260000}"/>
    <cellStyle name="Input 6 3 3 2 5" xfId="10027" xr:uid="{00000000-0005-0000-0000-0000BF260000}"/>
    <cellStyle name="Input 6 3 3 2 5 2" xfId="10028" xr:uid="{00000000-0005-0000-0000-0000C0260000}"/>
    <cellStyle name="Input 6 3 3 2 6" xfId="10029" xr:uid="{00000000-0005-0000-0000-0000C1260000}"/>
    <cellStyle name="Input 6 3 3 2 6 2" xfId="10030" xr:uid="{00000000-0005-0000-0000-0000C2260000}"/>
    <cellStyle name="Input 6 3 3 2 7" xfId="10031" xr:uid="{00000000-0005-0000-0000-0000C3260000}"/>
    <cellStyle name="Input 6 3 3 2 7 2" xfId="10032" xr:uid="{00000000-0005-0000-0000-0000C4260000}"/>
    <cellStyle name="Input 6 3 3 2 8" xfId="10033" xr:uid="{00000000-0005-0000-0000-0000C5260000}"/>
    <cellStyle name="Input 6 3 3 3" xfId="10034" xr:uid="{00000000-0005-0000-0000-0000C6260000}"/>
    <cellStyle name="Input 6 3 3 3 2" xfId="10035" xr:uid="{00000000-0005-0000-0000-0000C7260000}"/>
    <cellStyle name="Input 6 3 3 3 2 2" xfId="10036" xr:uid="{00000000-0005-0000-0000-0000C8260000}"/>
    <cellStyle name="Input 6 3 3 3 3" xfId="10037" xr:uid="{00000000-0005-0000-0000-0000C9260000}"/>
    <cellStyle name="Input 6 3 3 3 3 2" xfId="10038" xr:uid="{00000000-0005-0000-0000-0000CA260000}"/>
    <cellStyle name="Input 6 3 3 3 4" xfId="10039" xr:uid="{00000000-0005-0000-0000-0000CB260000}"/>
    <cellStyle name="Input 6 3 3 3 4 2" xfId="10040" xr:uid="{00000000-0005-0000-0000-0000CC260000}"/>
    <cellStyle name="Input 6 3 3 3 5" xfId="10041" xr:uid="{00000000-0005-0000-0000-0000CD260000}"/>
    <cellStyle name="Input 6 3 3 3 5 2" xfId="10042" xr:uid="{00000000-0005-0000-0000-0000CE260000}"/>
    <cellStyle name="Input 6 3 3 3 6" xfId="10043" xr:uid="{00000000-0005-0000-0000-0000CF260000}"/>
    <cellStyle name="Input 6 3 3 3 6 2" xfId="10044" xr:uid="{00000000-0005-0000-0000-0000D0260000}"/>
    <cellStyle name="Input 6 3 3 3 7" xfId="10045" xr:uid="{00000000-0005-0000-0000-0000D1260000}"/>
    <cellStyle name="Input 6 3 3 4" xfId="10046" xr:uid="{00000000-0005-0000-0000-0000D2260000}"/>
    <cellStyle name="Input 6 3 3 4 2" xfId="10047" xr:uid="{00000000-0005-0000-0000-0000D3260000}"/>
    <cellStyle name="Input 6 3 3 5" xfId="10048" xr:uid="{00000000-0005-0000-0000-0000D4260000}"/>
    <cellStyle name="Input 6 3 3 5 2" xfId="10049" xr:uid="{00000000-0005-0000-0000-0000D5260000}"/>
    <cellStyle name="Input 6 3 3 6" xfId="10050" xr:uid="{00000000-0005-0000-0000-0000D6260000}"/>
    <cellStyle name="Input 6 3 3 6 2" xfId="10051" xr:uid="{00000000-0005-0000-0000-0000D7260000}"/>
    <cellStyle name="Input 6 3 3 7" xfId="10052" xr:uid="{00000000-0005-0000-0000-0000D8260000}"/>
    <cellStyle name="Input 6 3 3 7 2" xfId="10053" xr:uid="{00000000-0005-0000-0000-0000D9260000}"/>
    <cellStyle name="Input 6 3 3 8" xfId="10054" xr:uid="{00000000-0005-0000-0000-0000DA260000}"/>
    <cellStyle name="Input 6 3 3 8 2" xfId="10055" xr:uid="{00000000-0005-0000-0000-0000DB260000}"/>
    <cellStyle name="Input 6 3 3 9" xfId="10056" xr:uid="{00000000-0005-0000-0000-0000DC260000}"/>
    <cellStyle name="Input 6 3 4" xfId="10057" xr:uid="{00000000-0005-0000-0000-0000DD260000}"/>
    <cellStyle name="Input 6 3 4 2" xfId="10058" xr:uid="{00000000-0005-0000-0000-0000DE260000}"/>
    <cellStyle name="Input 6 3 4 2 2" xfId="10059" xr:uid="{00000000-0005-0000-0000-0000DF260000}"/>
    <cellStyle name="Input 6 3 4 2 2 2" xfId="10060" xr:uid="{00000000-0005-0000-0000-0000E0260000}"/>
    <cellStyle name="Input 6 3 4 2 2 2 2" xfId="10061" xr:uid="{00000000-0005-0000-0000-0000E1260000}"/>
    <cellStyle name="Input 6 3 4 2 2 3" xfId="10062" xr:uid="{00000000-0005-0000-0000-0000E2260000}"/>
    <cellStyle name="Input 6 3 4 2 2 3 2" xfId="10063" xr:uid="{00000000-0005-0000-0000-0000E3260000}"/>
    <cellStyle name="Input 6 3 4 2 2 4" xfId="10064" xr:uid="{00000000-0005-0000-0000-0000E4260000}"/>
    <cellStyle name="Input 6 3 4 2 2 4 2" xfId="10065" xr:uid="{00000000-0005-0000-0000-0000E5260000}"/>
    <cellStyle name="Input 6 3 4 2 2 5" xfId="10066" xr:uid="{00000000-0005-0000-0000-0000E6260000}"/>
    <cellStyle name="Input 6 3 4 2 2 5 2" xfId="10067" xr:uid="{00000000-0005-0000-0000-0000E7260000}"/>
    <cellStyle name="Input 6 3 4 2 2 6" xfId="10068" xr:uid="{00000000-0005-0000-0000-0000E8260000}"/>
    <cellStyle name="Input 6 3 4 2 2 6 2" xfId="10069" xr:uid="{00000000-0005-0000-0000-0000E9260000}"/>
    <cellStyle name="Input 6 3 4 2 2 7" xfId="10070" xr:uid="{00000000-0005-0000-0000-0000EA260000}"/>
    <cellStyle name="Input 6 3 4 2 3" xfId="10071" xr:uid="{00000000-0005-0000-0000-0000EB260000}"/>
    <cellStyle name="Input 6 3 4 2 3 2" xfId="10072" xr:uid="{00000000-0005-0000-0000-0000EC260000}"/>
    <cellStyle name="Input 6 3 4 2 4" xfId="10073" xr:uid="{00000000-0005-0000-0000-0000ED260000}"/>
    <cellStyle name="Input 6 3 4 2 4 2" xfId="10074" xr:uid="{00000000-0005-0000-0000-0000EE260000}"/>
    <cellStyle name="Input 6 3 4 2 5" xfId="10075" xr:uid="{00000000-0005-0000-0000-0000EF260000}"/>
    <cellStyle name="Input 6 3 4 2 5 2" xfId="10076" xr:uid="{00000000-0005-0000-0000-0000F0260000}"/>
    <cellStyle name="Input 6 3 4 2 6" xfId="10077" xr:uid="{00000000-0005-0000-0000-0000F1260000}"/>
    <cellStyle name="Input 6 3 4 2 6 2" xfId="10078" xr:uid="{00000000-0005-0000-0000-0000F2260000}"/>
    <cellStyle name="Input 6 3 4 2 7" xfId="10079" xr:uid="{00000000-0005-0000-0000-0000F3260000}"/>
    <cellStyle name="Input 6 3 4 2 7 2" xfId="10080" xr:uid="{00000000-0005-0000-0000-0000F4260000}"/>
    <cellStyle name="Input 6 3 4 2 8" xfId="10081" xr:uid="{00000000-0005-0000-0000-0000F5260000}"/>
    <cellStyle name="Input 6 3 4 3" xfId="10082" xr:uid="{00000000-0005-0000-0000-0000F6260000}"/>
    <cellStyle name="Input 6 3 4 3 2" xfId="10083" xr:uid="{00000000-0005-0000-0000-0000F7260000}"/>
    <cellStyle name="Input 6 3 4 3 2 2" xfId="10084" xr:uid="{00000000-0005-0000-0000-0000F8260000}"/>
    <cellStyle name="Input 6 3 4 3 3" xfId="10085" xr:uid="{00000000-0005-0000-0000-0000F9260000}"/>
    <cellStyle name="Input 6 3 4 3 3 2" xfId="10086" xr:uid="{00000000-0005-0000-0000-0000FA260000}"/>
    <cellStyle name="Input 6 3 4 3 4" xfId="10087" xr:uid="{00000000-0005-0000-0000-0000FB260000}"/>
    <cellStyle name="Input 6 3 4 3 4 2" xfId="10088" xr:uid="{00000000-0005-0000-0000-0000FC260000}"/>
    <cellStyle name="Input 6 3 4 3 5" xfId="10089" xr:uid="{00000000-0005-0000-0000-0000FD260000}"/>
    <cellStyle name="Input 6 3 4 3 5 2" xfId="10090" xr:uid="{00000000-0005-0000-0000-0000FE260000}"/>
    <cellStyle name="Input 6 3 4 3 6" xfId="10091" xr:uid="{00000000-0005-0000-0000-0000FF260000}"/>
    <cellStyle name="Input 6 3 4 3 6 2" xfId="10092" xr:uid="{00000000-0005-0000-0000-000000270000}"/>
    <cellStyle name="Input 6 3 4 3 7" xfId="10093" xr:uid="{00000000-0005-0000-0000-000001270000}"/>
    <cellStyle name="Input 6 3 4 4" xfId="10094" xr:uid="{00000000-0005-0000-0000-000002270000}"/>
    <cellStyle name="Input 6 3 4 4 2" xfId="10095" xr:uid="{00000000-0005-0000-0000-000003270000}"/>
    <cellStyle name="Input 6 3 4 5" xfId="10096" xr:uid="{00000000-0005-0000-0000-000004270000}"/>
    <cellStyle name="Input 6 3 4 5 2" xfId="10097" xr:uid="{00000000-0005-0000-0000-000005270000}"/>
    <cellStyle name="Input 6 3 4 6" xfId="10098" xr:uid="{00000000-0005-0000-0000-000006270000}"/>
    <cellStyle name="Input 6 3 4 6 2" xfId="10099" xr:uid="{00000000-0005-0000-0000-000007270000}"/>
    <cellStyle name="Input 6 3 4 7" xfId="10100" xr:uid="{00000000-0005-0000-0000-000008270000}"/>
    <cellStyle name="Input 6 3 4 7 2" xfId="10101" xr:uid="{00000000-0005-0000-0000-000009270000}"/>
    <cellStyle name="Input 6 3 4 8" xfId="10102" xr:uid="{00000000-0005-0000-0000-00000A270000}"/>
    <cellStyle name="Input 6 3 4 8 2" xfId="10103" xr:uid="{00000000-0005-0000-0000-00000B270000}"/>
    <cellStyle name="Input 6 3 4 9" xfId="10104" xr:uid="{00000000-0005-0000-0000-00000C270000}"/>
    <cellStyle name="Input 6 3 5" xfId="10105" xr:uid="{00000000-0005-0000-0000-00000D270000}"/>
    <cellStyle name="Input 6 3 5 2" xfId="10106" xr:uid="{00000000-0005-0000-0000-00000E270000}"/>
    <cellStyle name="Input 6 3 5 2 2" xfId="10107" xr:uid="{00000000-0005-0000-0000-00000F270000}"/>
    <cellStyle name="Input 6 3 5 2 2 2" xfId="10108" xr:uid="{00000000-0005-0000-0000-000010270000}"/>
    <cellStyle name="Input 6 3 5 2 2 2 2" xfId="10109" xr:uid="{00000000-0005-0000-0000-000011270000}"/>
    <cellStyle name="Input 6 3 5 2 2 3" xfId="10110" xr:uid="{00000000-0005-0000-0000-000012270000}"/>
    <cellStyle name="Input 6 3 5 2 2 3 2" xfId="10111" xr:uid="{00000000-0005-0000-0000-000013270000}"/>
    <cellStyle name="Input 6 3 5 2 2 4" xfId="10112" xr:uid="{00000000-0005-0000-0000-000014270000}"/>
    <cellStyle name="Input 6 3 5 2 2 4 2" xfId="10113" xr:uid="{00000000-0005-0000-0000-000015270000}"/>
    <cellStyle name="Input 6 3 5 2 2 5" xfId="10114" xr:uid="{00000000-0005-0000-0000-000016270000}"/>
    <cellStyle name="Input 6 3 5 2 2 5 2" xfId="10115" xr:uid="{00000000-0005-0000-0000-000017270000}"/>
    <cellStyle name="Input 6 3 5 2 2 6" xfId="10116" xr:uid="{00000000-0005-0000-0000-000018270000}"/>
    <cellStyle name="Input 6 3 5 2 2 6 2" xfId="10117" xr:uid="{00000000-0005-0000-0000-000019270000}"/>
    <cellStyle name="Input 6 3 5 2 2 7" xfId="10118" xr:uid="{00000000-0005-0000-0000-00001A270000}"/>
    <cellStyle name="Input 6 3 5 2 3" xfId="10119" xr:uid="{00000000-0005-0000-0000-00001B270000}"/>
    <cellStyle name="Input 6 3 5 2 3 2" xfId="10120" xr:uid="{00000000-0005-0000-0000-00001C270000}"/>
    <cellStyle name="Input 6 3 5 2 4" xfId="10121" xr:uid="{00000000-0005-0000-0000-00001D270000}"/>
    <cellStyle name="Input 6 3 5 2 4 2" xfId="10122" xr:uid="{00000000-0005-0000-0000-00001E270000}"/>
    <cellStyle name="Input 6 3 5 2 5" xfId="10123" xr:uid="{00000000-0005-0000-0000-00001F270000}"/>
    <cellStyle name="Input 6 3 5 2 5 2" xfId="10124" xr:uid="{00000000-0005-0000-0000-000020270000}"/>
    <cellStyle name="Input 6 3 5 2 6" xfId="10125" xr:uid="{00000000-0005-0000-0000-000021270000}"/>
    <cellStyle name="Input 6 3 5 2 6 2" xfId="10126" xr:uid="{00000000-0005-0000-0000-000022270000}"/>
    <cellStyle name="Input 6 3 5 2 7" xfId="10127" xr:uid="{00000000-0005-0000-0000-000023270000}"/>
    <cellStyle name="Input 6 3 5 2 7 2" xfId="10128" xr:uid="{00000000-0005-0000-0000-000024270000}"/>
    <cellStyle name="Input 6 3 5 2 8" xfId="10129" xr:uid="{00000000-0005-0000-0000-000025270000}"/>
    <cellStyle name="Input 6 3 5 3" xfId="10130" xr:uid="{00000000-0005-0000-0000-000026270000}"/>
    <cellStyle name="Input 6 3 5 3 2" xfId="10131" xr:uid="{00000000-0005-0000-0000-000027270000}"/>
    <cellStyle name="Input 6 3 5 3 2 2" xfId="10132" xr:uid="{00000000-0005-0000-0000-000028270000}"/>
    <cellStyle name="Input 6 3 5 3 3" xfId="10133" xr:uid="{00000000-0005-0000-0000-000029270000}"/>
    <cellStyle name="Input 6 3 5 3 3 2" xfId="10134" xr:uid="{00000000-0005-0000-0000-00002A270000}"/>
    <cellStyle name="Input 6 3 5 3 4" xfId="10135" xr:uid="{00000000-0005-0000-0000-00002B270000}"/>
    <cellStyle name="Input 6 3 5 3 4 2" xfId="10136" xr:uid="{00000000-0005-0000-0000-00002C270000}"/>
    <cellStyle name="Input 6 3 5 3 5" xfId="10137" xr:uid="{00000000-0005-0000-0000-00002D270000}"/>
    <cellStyle name="Input 6 3 5 3 5 2" xfId="10138" xr:uid="{00000000-0005-0000-0000-00002E270000}"/>
    <cellStyle name="Input 6 3 5 3 6" xfId="10139" xr:uid="{00000000-0005-0000-0000-00002F270000}"/>
    <cellStyle name="Input 6 3 5 3 6 2" xfId="10140" xr:uid="{00000000-0005-0000-0000-000030270000}"/>
    <cellStyle name="Input 6 3 5 3 7" xfId="10141" xr:uid="{00000000-0005-0000-0000-000031270000}"/>
    <cellStyle name="Input 6 3 5 4" xfId="10142" xr:uid="{00000000-0005-0000-0000-000032270000}"/>
    <cellStyle name="Input 6 3 5 4 2" xfId="10143" xr:uid="{00000000-0005-0000-0000-000033270000}"/>
    <cellStyle name="Input 6 3 5 5" xfId="10144" xr:uid="{00000000-0005-0000-0000-000034270000}"/>
    <cellStyle name="Input 6 3 5 5 2" xfId="10145" xr:uid="{00000000-0005-0000-0000-000035270000}"/>
    <cellStyle name="Input 6 3 5 6" xfId="10146" xr:uid="{00000000-0005-0000-0000-000036270000}"/>
    <cellStyle name="Input 6 3 5 6 2" xfId="10147" xr:uid="{00000000-0005-0000-0000-000037270000}"/>
    <cellStyle name="Input 6 3 5 7" xfId="10148" xr:uid="{00000000-0005-0000-0000-000038270000}"/>
    <cellStyle name="Input 6 3 5 7 2" xfId="10149" xr:uid="{00000000-0005-0000-0000-000039270000}"/>
    <cellStyle name="Input 6 3 5 8" xfId="10150" xr:uid="{00000000-0005-0000-0000-00003A270000}"/>
    <cellStyle name="Input 6 3 5 8 2" xfId="10151" xr:uid="{00000000-0005-0000-0000-00003B270000}"/>
    <cellStyle name="Input 6 3 5 9" xfId="10152" xr:uid="{00000000-0005-0000-0000-00003C270000}"/>
    <cellStyle name="Input 6 3 6" xfId="10153" xr:uid="{00000000-0005-0000-0000-00003D270000}"/>
    <cellStyle name="Input 6 3 6 2" xfId="10154" xr:uid="{00000000-0005-0000-0000-00003E270000}"/>
    <cellStyle name="Input 6 3 6 2 2" xfId="10155" xr:uid="{00000000-0005-0000-0000-00003F270000}"/>
    <cellStyle name="Input 6 3 6 2 2 2" xfId="10156" xr:uid="{00000000-0005-0000-0000-000040270000}"/>
    <cellStyle name="Input 6 3 6 2 2 2 2" xfId="10157" xr:uid="{00000000-0005-0000-0000-000041270000}"/>
    <cellStyle name="Input 6 3 6 2 2 3" xfId="10158" xr:uid="{00000000-0005-0000-0000-000042270000}"/>
    <cellStyle name="Input 6 3 6 2 2 3 2" xfId="10159" xr:uid="{00000000-0005-0000-0000-000043270000}"/>
    <cellStyle name="Input 6 3 6 2 2 4" xfId="10160" xr:uid="{00000000-0005-0000-0000-000044270000}"/>
    <cellStyle name="Input 6 3 6 2 2 4 2" xfId="10161" xr:uid="{00000000-0005-0000-0000-000045270000}"/>
    <cellStyle name="Input 6 3 6 2 2 5" xfId="10162" xr:uid="{00000000-0005-0000-0000-000046270000}"/>
    <cellStyle name="Input 6 3 6 2 2 5 2" xfId="10163" xr:uid="{00000000-0005-0000-0000-000047270000}"/>
    <cellStyle name="Input 6 3 6 2 2 6" xfId="10164" xr:uid="{00000000-0005-0000-0000-000048270000}"/>
    <cellStyle name="Input 6 3 6 2 2 6 2" xfId="10165" xr:uid="{00000000-0005-0000-0000-000049270000}"/>
    <cellStyle name="Input 6 3 6 2 2 7" xfId="10166" xr:uid="{00000000-0005-0000-0000-00004A270000}"/>
    <cellStyle name="Input 6 3 6 2 3" xfId="10167" xr:uid="{00000000-0005-0000-0000-00004B270000}"/>
    <cellStyle name="Input 6 3 6 2 3 2" xfId="10168" xr:uid="{00000000-0005-0000-0000-00004C270000}"/>
    <cellStyle name="Input 6 3 6 2 4" xfId="10169" xr:uid="{00000000-0005-0000-0000-00004D270000}"/>
    <cellStyle name="Input 6 3 6 2 4 2" xfId="10170" xr:uid="{00000000-0005-0000-0000-00004E270000}"/>
    <cellStyle name="Input 6 3 6 2 5" xfId="10171" xr:uid="{00000000-0005-0000-0000-00004F270000}"/>
    <cellStyle name="Input 6 3 6 2 5 2" xfId="10172" xr:uid="{00000000-0005-0000-0000-000050270000}"/>
    <cellStyle name="Input 6 3 6 2 6" xfId="10173" xr:uid="{00000000-0005-0000-0000-000051270000}"/>
    <cellStyle name="Input 6 3 6 2 6 2" xfId="10174" xr:uid="{00000000-0005-0000-0000-000052270000}"/>
    <cellStyle name="Input 6 3 6 2 7" xfId="10175" xr:uid="{00000000-0005-0000-0000-000053270000}"/>
    <cellStyle name="Input 6 3 6 2 7 2" xfId="10176" xr:uid="{00000000-0005-0000-0000-000054270000}"/>
    <cellStyle name="Input 6 3 6 2 8" xfId="10177" xr:uid="{00000000-0005-0000-0000-000055270000}"/>
    <cellStyle name="Input 6 3 6 3" xfId="10178" xr:uid="{00000000-0005-0000-0000-000056270000}"/>
    <cellStyle name="Input 6 3 6 3 2" xfId="10179" xr:uid="{00000000-0005-0000-0000-000057270000}"/>
    <cellStyle name="Input 6 3 6 3 2 2" xfId="10180" xr:uid="{00000000-0005-0000-0000-000058270000}"/>
    <cellStyle name="Input 6 3 6 3 3" xfId="10181" xr:uid="{00000000-0005-0000-0000-000059270000}"/>
    <cellStyle name="Input 6 3 6 3 3 2" xfId="10182" xr:uid="{00000000-0005-0000-0000-00005A270000}"/>
    <cellStyle name="Input 6 3 6 3 4" xfId="10183" xr:uid="{00000000-0005-0000-0000-00005B270000}"/>
    <cellStyle name="Input 6 3 6 3 4 2" xfId="10184" xr:uid="{00000000-0005-0000-0000-00005C270000}"/>
    <cellStyle name="Input 6 3 6 3 5" xfId="10185" xr:uid="{00000000-0005-0000-0000-00005D270000}"/>
    <cellStyle name="Input 6 3 6 3 5 2" xfId="10186" xr:uid="{00000000-0005-0000-0000-00005E270000}"/>
    <cellStyle name="Input 6 3 6 3 6" xfId="10187" xr:uid="{00000000-0005-0000-0000-00005F270000}"/>
    <cellStyle name="Input 6 3 6 3 6 2" xfId="10188" xr:uid="{00000000-0005-0000-0000-000060270000}"/>
    <cellStyle name="Input 6 3 6 3 7" xfId="10189" xr:uid="{00000000-0005-0000-0000-000061270000}"/>
    <cellStyle name="Input 6 3 6 4" xfId="10190" xr:uid="{00000000-0005-0000-0000-000062270000}"/>
    <cellStyle name="Input 6 3 6 4 2" xfId="10191" xr:uid="{00000000-0005-0000-0000-000063270000}"/>
    <cellStyle name="Input 6 3 6 5" xfId="10192" xr:uid="{00000000-0005-0000-0000-000064270000}"/>
    <cellStyle name="Input 6 3 6 5 2" xfId="10193" xr:uid="{00000000-0005-0000-0000-000065270000}"/>
    <cellStyle name="Input 6 3 6 6" xfId="10194" xr:uid="{00000000-0005-0000-0000-000066270000}"/>
    <cellStyle name="Input 6 3 6 6 2" xfId="10195" xr:uid="{00000000-0005-0000-0000-000067270000}"/>
    <cellStyle name="Input 6 3 6 7" xfId="10196" xr:uid="{00000000-0005-0000-0000-000068270000}"/>
    <cellStyle name="Input 6 3 6 7 2" xfId="10197" xr:uid="{00000000-0005-0000-0000-000069270000}"/>
    <cellStyle name="Input 6 3 6 8" xfId="10198" xr:uid="{00000000-0005-0000-0000-00006A270000}"/>
    <cellStyle name="Input 6 3 6 8 2" xfId="10199" xr:uid="{00000000-0005-0000-0000-00006B270000}"/>
    <cellStyle name="Input 6 3 6 9" xfId="10200" xr:uid="{00000000-0005-0000-0000-00006C270000}"/>
    <cellStyle name="Input 6 4" xfId="10201" xr:uid="{00000000-0005-0000-0000-00006D270000}"/>
    <cellStyle name="Input 6 4 2" xfId="10202" xr:uid="{00000000-0005-0000-0000-00006E270000}"/>
    <cellStyle name="Input 6 4 2 2" xfId="10203" xr:uid="{00000000-0005-0000-0000-00006F270000}"/>
    <cellStyle name="Input 6 4 2 2 2" xfId="10204" xr:uid="{00000000-0005-0000-0000-000070270000}"/>
    <cellStyle name="Input 6 4 2 2 2 2" xfId="10205" xr:uid="{00000000-0005-0000-0000-000071270000}"/>
    <cellStyle name="Input 6 4 2 2 3" xfId="10206" xr:uid="{00000000-0005-0000-0000-000072270000}"/>
    <cellStyle name="Input 6 4 2 2 3 2" xfId="10207" xr:uid="{00000000-0005-0000-0000-000073270000}"/>
    <cellStyle name="Input 6 4 2 2 4" xfId="10208" xr:uid="{00000000-0005-0000-0000-000074270000}"/>
    <cellStyle name="Input 6 4 2 2 4 2" xfId="10209" xr:uid="{00000000-0005-0000-0000-000075270000}"/>
    <cellStyle name="Input 6 4 2 2 5" xfId="10210" xr:uid="{00000000-0005-0000-0000-000076270000}"/>
    <cellStyle name="Input 6 4 2 2 5 2" xfId="10211" xr:uid="{00000000-0005-0000-0000-000077270000}"/>
    <cellStyle name="Input 6 4 2 2 6" xfId="10212" xr:uid="{00000000-0005-0000-0000-000078270000}"/>
    <cellStyle name="Input 6 4 2 2 6 2" xfId="10213" xr:uid="{00000000-0005-0000-0000-000079270000}"/>
    <cellStyle name="Input 6 4 2 2 7" xfId="10214" xr:uid="{00000000-0005-0000-0000-00007A270000}"/>
    <cellStyle name="Input 6 4 2 3" xfId="10215" xr:uid="{00000000-0005-0000-0000-00007B270000}"/>
    <cellStyle name="Input 6 4 2 3 2" xfId="10216" xr:uid="{00000000-0005-0000-0000-00007C270000}"/>
    <cellStyle name="Input 6 4 2 4" xfId="10217" xr:uid="{00000000-0005-0000-0000-00007D270000}"/>
    <cellStyle name="Input 6 4 2 4 2" xfId="10218" xr:uid="{00000000-0005-0000-0000-00007E270000}"/>
    <cellStyle name="Input 6 4 2 5" xfId="10219" xr:uid="{00000000-0005-0000-0000-00007F270000}"/>
    <cellStyle name="Input 6 4 2 5 2" xfId="10220" xr:uid="{00000000-0005-0000-0000-000080270000}"/>
    <cellStyle name="Input 6 4 2 6" xfId="10221" xr:uid="{00000000-0005-0000-0000-000081270000}"/>
    <cellStyle name="Input 6 4 2 6 2" xfId="10222" xr:uid="{00000000-0005-0000-0000-000082270000}"/>
    <cellStyle name="Input 6 4 2 7" xfId="10223" xr:uid="{00000000-0005-0000-0000-000083270000}"/>
    <cellStyle name="Input 6 4 2 7 2" xfId="10224" xr:uid="{00000000-0005-0000-0000-000084270000}"/>
    <cellStyle name="Input 6 4 2 8" xfId="10225" xr:uid="{00000000-0005-0000-0000-000085270000}"/>
    <cellStyle name="Input 6 4 3" xfId="10226" xr:uid="{00000000-0005-0000-0000-000086270000}"/>
    <cellStyle name="Input 6 4 3 2" xfId="10227" xr:uid="{00000000-0005-0000-0000-000087270000}"/>
    <cellStyle name="Input 6 4 3 2 2" xfId="10228" xr:uid="{00000000-0005-0000-0000-000088270000}"/>
    <cellStyle name="Input 6 4 3 3" xfId="10229" xr:uid="{00000000-0005-0000-0000-000089270000}"/>
    <cellStyle name="Input 6 4 3 3 2" xfId="10230" xr:uid="{00000000-0005-0000-0000-00008A270000}"/>
    <cellStyle name="Input 6 4 3 4" xfId="10231" xr:uid="{00000000-0005-0000-0000-00008B270000}"/>
    <cellStyle name="Input 6 4 3 4 2" xfId="10232" xr:uid="{00000000-0005-0000-0000-00008C270000}"/>
    <cellStyle name="Input 6 4 3 5" xfId="10233" xr:uid="{00000000-0005-0000-0000-00008D270000}"/>
    <cellStyle name="Input 6 4 3 5 2" xfId="10234" xr:uid="{00000000-0005-0000-0000-00008E270000}"/>
    <cellStyle name="Input 6 4 3 6" xfId="10235" xr:uid="{00000000-0005-0000-0000-00008F270000}"/>
    <cellStyle name="Input 6 4 3 6 2" xfId="10236" xr:uid="{00000000-0005-0000-0000-000090270000}"/>
    <cellStyle name="Input 6 4 3 7" xfId="10237" xr:uid="{00000000-0005-0000-0000-000091270000}"/>
    <cellStyle name="Input 6 4 4" xfId="10238" xr:uid="{00000000-0005-0000-0000-000092270000}"/>
    <cellStyle name="Input 6 4 4 2" xfId="10239" xr:uid="{00000000-0005-0000-0000-000093270000}"/>
    <cellStyle name="Input 6 4 5" xfId="10240" xr:uid="{00000000-0005-0000-0000-000094270000}"/>
    <cellStyle name="Input 6 4 5 2" xfId="10241" xr:uid="{00000000-0005-0000-0000-000095270000}"/>
    <cellStyle name="Input 6 4 6" xfId="10242" xr:uid="{00000000-0005-0000-0000-000096270000}"/>
    <cellStyle name="Input 6 4 6 2" xfId="10243" xr:uid="{00000000-0005-0000-0000-000097270000}"/>
    <cellStyle name="Input 6 4 7" xfId="10244" xr:uid="{00000000-0005-0000-0000-000098270000}"/>
    <cellStyle name="Input 6 4 7 2" xfId="10245" xr:uid="{00000000-0005-0000-0000-000099270000}"/>
    <cellStyle name="Input 6 4 8" xfId="10246" xr:uid="{00000000-0005-0000-0000-00009A270000}"/>
    <cellStyle name="Input 6 4 8 2" xfId="10247" xr:uid="{00000000-0005-0000-0000-00009B270000}"/>
    <cellStyle name="Input 6 4 9" xfId="10248" xr:uid="{00000000-0005-0000-0000-00009C270000}"/>
    <cellStyle name="Input 6 5" xfId="10249" xr:uid="{00000000-0005-0000-0000-00009D270000}"/>
    <cellStyle name="Input 7" xfId="10250" xr:uid="{00000000-0005-0000-0000-00009E270000}"/>
    <cellStyle name="Input 7 10" xfId="10251" xr:uid="{00000000-0005-0000-0000-00009F270000}"/>
    <cellStyle name="Input 7 2" xfId="10252" xr:uid="{00000000-0005-0000-0000-0000A0270000}"/>
    <cellStyle name="Input 7 2 2" xfId="10253" xr:uid="{00000000-0005-0000-0000-0000A1270000}"/>
    <cellStyle name="Input 7 2 2 2" xfId="10254" xr:uid="{00000000-0005-0000-0000-0000A2270000}"/>
    <cellStyle name="Input 7 2 2 2 2" xfId="10255" xr:uid="{00000000-0005-0000-0000-0000A3270000}"/>
    <cellStyle name="Input 7 2 2 2 2 2" xfId="10256" xr:uid="{00000000-0005-0000-0000-0000A4270000}"/>
    <cellStyle name="Input 7 2 2 2 3" xfId="10257" xr:uid="{00000000-0005-0000-0000-0000A5270000}"/>
    <cellStyle name="Input 7 2 2 2 3 2" xfId="10258" xr:uid="{00000000-0005-0000-0000-0000A6270000}"/>
    <cellStyle name="Input 7 2 2 2 4" xfId="10259" xr:uid="{00000000-0005-0000-0000-0000A7270000}"/>
    <cellStyle name="Input 7 2 2 2 4 2" xfId="10260" xr:uid="{00000000-0005-0000-0000-0000A8270000}"/>
    <cellStyle name="Input 7 2 2 2 5" xfId="10261" xr:uid="{00000000-0005-0000-0000-0000A9270000}"/>
    <cellStyle name="Input 7 2 2 2 5 2" xfId="10262" xr:uid="{00000000-0005-0000-0000-0000AA270000}"/>
    <cellStyle name="Input 7 2 2 2 6" xfId="10263" xr:uid="{00000000-0005-0000-0000-0000AB270000}"/>
    <cellStyle name="Input 7 2 2 2 6 2" xfId="10264" xr:uid="{00000000-0005-0000-0000-0000AC270000}"/>
    <cellStyle name="Input 7 2 2 2 7" xfId="10265" xr:uid="{00000000-0005-0000-0000-0000AD270000}"/>
    <cellStyle name="Input 7 2 2 3" xfId="10266" xr:uid="{00000000-0005-0000-0000-0000AE270000}"/>
    <cellStyle name="Input 7 2 2 3 2" xfId="10267" xr:uid="{00000000-0005-0000-0000-0000AF270000}"/>
    <cellStyle name="Input 7 2 2 4" xfId="10268" xr:uid="{00000000-0005-0000-0000-0000B0270000}"/>
    <cellStyle name="Input 7 2 2 4 2" xfId="10269" xr:uid="{00000000-0005-0000-0000-0000B1270000}"/>
    <cellStyle name="Input 7 2 2 5" xfId="10270" xr:uid="{00000000-0005-0000-0000-0000B2270000}"/>
    <cellStyle name="Input 7 2 2 5 2" xfId="10271" xr:uid="{00000000-0005-0000-0000-0000B3270000}"/>
    <cellStyle name="Input 7 2 2 6" xfId="10272" xr:uid="{00000000-0005-0000-0000-0000B4270000}"/>
    <cellStyle name="Input 7 2 2 6 2" xfId="10273" xr:uid="{00000000-0005-0000-0000-0000B5270000}"/>
    <cellStyle name="Input 7 2 2 7" xfId="10274" xr:uid="{00000000-0005-0000-0000-0000B6270000}"/>
    <cellStyle name="Input 7 2 2 7 2" xfId="10275" xr:uid="{00000000-0005-0000-0000-0000B7270000}"/>
    <cellStyle name="Input 7 2 2 8" xfId="10276" xr:uid="{00000000-0005-0000-0000-0000B8270000}"/>
    <cellStyle name="Input 7 2 3" xfId="10277" xr:uid="{00000000-0005-0000-0000-0000B9270000}"/>
    <cellStyle name="Input 7 2 3 2" xfId="10278" xr:uid="{00000000-0005-0000-0000-0000BA270000}"/>
    <cellStyle name="Input 7 2 3 2 2" xfId="10279" xr:uid="{00000000-0005-0000-0000-0000BB270000}"/>
    <cellStyle name="Input 7 2 3 3" xfId="10280" xr:uid="{00000000-0005-0000-0000-0000BC270000}"/>
    <cellStyle name="Input 7 2 3 3 2" xfId="10281" xr:uid="{00000000-0005-0000-0000-0000BD270000}"/>
    <cellStyle name="Input 7 2 3 4" xfId="10282" xr:uid="{00000000-0005-0000-0000-0000BE270000}"/>
    <cellStyle name="Input 7 2 3 4 2" xfId="10283" xr:uid="{00000000-0005-0000-0000-0000BF270000}"/>
    <cellStyle name="Input 7 2 3 5" xfId="10284" xr:uid="{00000000-0005-0000-0000-0000C0270000}"/>
    <cellStyle name="Input 7 2 3 5 2" xfId="10285" xr:uid="{00000000-0005-0000-0000-0000C1270000}"/>
    <cellStyle name="Input 7 2 3 6" xfId="10286" xr:uid="{00000000-0005-0000-0000-0000C2270000}"/>
    <cellStyle name="Input 7 2 3 6 2" xfId="10287" xr:uid="{00000000-0005-0000-0000-0000C3270000}"/>
    <cellStyle name="Input 7 2 3 7" xfId="10288" xr:uid="{00000000-0005-0000-0000-0000C4270000}"/>
    <cellStyle name="Input 7 2 4" xfId="10289" xr:uid="{00000000-0005-0000-0000-0000C5270000}"/>
    <cellStyle name="Input 7 2 4 2" xfId="10290" xr:uid="{00000000-0005-0000-0000-0000C6270000}"/>
    <cellStyle name="Input 7 2 5" xfId="10291" xr:uid="{00000000-0005-0000-0000-0000C7270000}"/>
    <cellStyle name="Input 7 2 5 2" xfId="10292" xr:uid="{00000000-0005-0000-0000-0000C8270000}"/>
    <cellStyle name="Input 7 2 6" xfId="10293" xr:uid="{00000000-0005-0000-0000-0000C9270000}"/>
    <cellStyle name="Input 7 2 6 2" xfId="10294" xr:uid="{00000000-0005-0000-0000-0000CA270000}"/>
    <cellStyle name="Input 7 2 7" xfId="10295" xr:uid="{00000000-0005-0000-0000-0000CB270000}"/>
    <cellStyle name="Input 7 2 7 2" xfId="10296" xr:uid="{00000000-0005-0000-0000-0000CC270000}"/>
    <cellStyle name="Input 7 2 8" xfId="10297" xr:uid="{00000000-0005-0000-0000-0000CD270000}"/>
    <cellStyle name="Input 7 2 8 2" xfId="10298" xr:uid="{00000000-0005-0000-0000-0000CE270000}"/>
    <cellStyle name="Input 7 2 9" xfId="10299" xr:uid="{00000000-0005-0000-0000-0000CF270000}"/>
    <cellStyle name="Input 7 3" xfId="10300" xr:uid="{00000000-0005-0000-0000-0000D0270000}"/>
    <cellStyle name="Input 7 3 2" xfId="10301" xr:uid="{00000000-0005-0000-0000-0000D1270000}"/>
    <cellStyle name="Input 7 3 2 2" xfId="10302" xr:uid="{00000000-0005-0000-0000-0000D2270000}"/>
    <cellStyle name="Input 7 3 2 2 2" xfId="10303" xr:uid="{00000000-0005-0000-0000-0000D3270000}"/>
    <cellStyle name="Input 7 3 2 3" xfId="10304" xr:uid="{00000000-0005-0000-0000-0000D4270000}"/>
    <cellStyle name="Input 7 3 2 3 2" xfId="10305" xr:uid="{00000000-0005-0000-0000-0000D5270000}"/>
    <cellStyle name="Input 7 3 2 4" xfId="10306" xr:uid="{00000000-0005-0000-0000-0000D6270000}"/>
    <cellStyle name="Input 7 3 2 4 2" xfId="10307" xr:uid="{00000000-0005-0000-0000-0000D7270000}"/>
    <cellStyle name="Input 7 3 2 5" xfId="10308" xr:uid="{00000000-0005-0000-0000-0000D8270000}"/>
    <cellStyle name="Input 7 3 2 5 2" xfId="10309" xr:uid="{00000000-0005-0000-0000-0000D9270000}"/>
    <cellStyle name="Input 7 3 2 6" xfId="10310" xr:uid="{00000000-0005-0000-0000-0000DA270000}"/>
    <cellStyle name="Input 7 3 2 6 2" xfId="10311" xr:uid="{00000000-0005-0000-0000-0000DB270000}"/>
    <cellStyle name="Input 7 3 2 7" xfId="10312" xr:uid="{00000000-0005-0000-0000-0000DC270000}"/>
    <cellStyle name="Input 7 3 3" xfId="10313" xr:uid="{00000000-0005-0000-0000-0000DD270000}"/>
    <cellStyle name="Input 7 3 3 2" xfId="10314" xr:uid="{00000000-0005-0000-0000-0000DE270000}"/>
    <cellStyle name="Input 7 3 4" xfId="10315" xr:uid="{00000000-0005-0000-0000-0000DF270000}"/>
    <cellStyle name="Input 7 3 4 2" xfId="10316" xr:uid="{00000000-0005-0000-0000-0000E0270000}"/>
    <cellStyle name="Input 7 3 5" xfId="10317" xr:uid="{00000000-0005-0000-0000-0000E1270000}"/>
    <cellStyle name="Input 7 3 5 2" xfId="10318" xr:uid="{00000000-0005-0000-0000-0000E2270000}"/>
    <cellStyle name="Input 7 3 6" xfId="10319" xr:uid="{00000000-0005-0000-0000-0000E3270000}"/>
    <cellStyle name="Input 7 3 6 2" xfId="10320" xr:uid="{00000000-0005-0000-0000-0000E4270000}"/>
    <cellStyle name="Input 7 3 7" xfId="10321" xr:uid="{00000000-0005-0000-0000-0000E5270000}"/>
    <cellStyle name="Input 7 3 7 2" xfId="10322" xr:uid="{00000000-0005-0000-0000-0000E6270000}"/>
    <cellStyle name="Input 7 3 8" xfId="10323" xr:uid="{00000000-0005-0000-0000-0000E7270000}"/>
    <cellStyle name="Input 7 4" xfId="10324" xr:uid="{00000000-0005-0000-0000-0000E8270000}"/>
    <cellStyle name="Input 7 4 2" xfId="10325" xr:uid="{00000000-0005-0000-0000-0000E9270000}"/>
    <cellStyle name="Input 7 4 2 2" xfId="10326" xr:uid="{00000000-0005-0000-0000-0000EA270000}"/>
    <cellStyle name="Input 7 4 3" xfId="10327" xr:uid="{00000000-0005-0000-0000-0000EB270000}"/>
    <cellStyle name="Input 7 4 3 2" xfId="10328" xr:uid="{00000000-0005-0000-0000-0000EC270000}"/>
    <cellStyle name="Input 7 4 4" xfId="10329" xr:uid="{00000000-0005-0000-0000-0000ED270000}"/>
    <cellStyle name="Input 7 4 4 2" xfId="10330" xr:uid="{00000000-0005-0000-0000-0000EE270000}"/>
    <cellStyle name="Input 7 4 5" xfId="10331" xr:uid="{00000000-0005-0000-0000-0000EF270000}"/>
    <cellStyle name="Input 7 4 5 2" xfId="10332" xr:uid="{00000000-0005-0000-0000-0000F0270000}"/>
    <cellStyle name="Input 7 4 6" xfId="10333" xr:uid="{00000000-0005-0000-0000-0000F1270000}"/>
    <cellStyle name="Input 7 4 6 2" xfId="10334" xr:uid="{00000000-0005-0000-0000-0000F2270000}"/>
    <cellStyle name="Input 7 4 7" xfId="10335" xr:uid="{00000000-0005-0000-0000-0000F3270000}"/>
    <cellStyle name="Input 7 5" xfId="10336" xr:uid="{00000000-0005-0000-0000-0000F4270000}"/>
    <cellStyle name="Input 7 5 2" xfId="10337" xr:uid="{00000000-0005-0000-0000-0000F5270000}"/>
    <cellStyle name="Input 7 6" xfId="10338" xr:uid="{00000000-0005-0000-0000-0000F6270000}"/>
    <cellStyle name="Input 7 6 2" xfId="10339" xr:uid="{00000000-0005-0000-0000-0000F7270000}"/>
    <cellStyle name="Input 7 7" xfId="10340" xr:uid="{00000000-0005-0000-0000-0000F8270000}"/>
    <cellStyle name="Input 7 7 2" xfId="10341" xr:uid="{00000000-0005-0000-0000-0000F9270000}"/>
    <cellStyle name="Input 7 8" xfId="10342" xr:uid="{00000000-0005-0000-0000-0000FA270000}"/>
    <cellStyle name="Input 7 8 2" xfId="10343" xr:uid="{00000000-0005-0000-0000-0000FB270000}"/>
    <cellStyle name="Input 7 9" xfId="10344" xr:uid="{00000000-0005-0000-0000-0000FC270000}"/>
    <cellStyle name="Input 7 9 2" xfId="10345" xr:uid="{00000000-0005-0000-0000-0000FD270000}"/>
    <cellStyle name="Input 8" xfId="10346" xr:uid="{00000000-0005-0000-0000-0000FE270000}"/>
    <cellStyle name="Input 8 2" xfId="10347" xr:uid="{00000000-0005-0000-0000-0000FF270000}"/>
    <cellStyle name="Input 8 2 2" xfId="10348" xr:uid="{00000000-0005-0000-0000-000000280000}"/>
    <cellStyle name="Input 8 2 2 2" xfId="10349" xr:uid="{00000000-0005-0000-0000-000001280000}"/>
    <cellStyle name="Input 8 2 2 2 2" xfId="10350" xr:uid="{00000000-0005-0000-0000-000002280000}"/>
    <cellStyle name="Input 8 2 2 3" xfId="10351" xr:uid="{00000000-0005-0000-0000-000003280000}"/>
    <cellStyle name="Input 8 2 2 3 2" xfId="10352" xr:uid="{00000000-0005-0000-0000-000004280000}"/>
    <cellStyle name="Input 8 2 2 4" xfId="10353" xr:uid="{00000000-0005-0000-0000-000005280000}"/>
    <cellStyle name="Input 8 2 2 4 2" xfId="10354" xr:uid="{00000000-0005-0000-0000-000006280000}"/>
    <cellStyle name="Input 8 2 2 5" xfId="10355" xr:uid="{00000000-0005-0000-0000-000007280000}"/>
    <cellStyle name="Input 8 2 2 5 2" xfId="10356" xr:uid="{00000000-0005-0000-0000-000008280000}"/>
    <cellStyle name="Input 8 2 2 6" xfId="10357" xr:uid="{00000000-0005-0000-0000-000009280000}"/>
    <cellStyle name="Input 8 2 2 6 2" xfId="10358" xr:uid="{00000000-0005-0000-0000-00000A280000}"/>
    <cellStyle name="Input 8 2 2 7" xfId="10359" xr:uid="{00000000-0005-0000-0000-00000B280000}"/>
    <cellStyle name="Input 8 2 3" xfId="10360" xr:uid="{00000000-0005-0000-0000-00000C280000}"/>
    <cellStyle name="Input 8 2 3 2" xfId="10361" xr:uid="{00000000-0005-0000-0000-00000D280000}"/>
    <cellStyle name="Input 8 2 4" xfId="10362" xr:uid="{00000000-0005-0000-0000-00000E280000}"/>
    <cellStyle name="Input 8 2 4 2" xfId="10363" xr:uid="{00000000-0005-0000-0000-00000F280000}"/>
    <cellStyle name="Input 8 2 5" xfId="10364" xr:uid="{00000000-0005-0000-0000-000010280000}"/>
    <cellStyle name="Input 8 2 5 2" xfId="10365" xr:uid="{00000000-0005-0000-0000-000011280000}"/>
    <cellStyle name="Input 8 2 6" xfId="10366" xr:uid="{00000000-0005-0000-0000-000012280000}"/>
    <cellStyle name="Input 8 2 6 2" xfId="10367" xr:uid="{00000000-0005-0000-0000-000013280000}"/>
    <cellStyle name="Input 8 2 7" xfId="10368" xr:uid="{00000000-0005-0000-0000-000014280000}"/>
    <cellStyle name="Input 8 2 7 2" xfId="10369" xr:uid="{00000000-0005-0000-0000-000015280000}"/>
    <cellStyle name="Input 8 2 8" xfId="10370" xr:uid="{00000000-0005-0000-0000-000016280000}"/>
    <cellStyle name="Input 8 3" xfId="10371" xr:uid="{00000000-0005-0000-0000-000017280000}"/>
    <cellStyle name="Input 8 3 2" xfId="10372" xr:uid="{00000000-0005-0000-0000-000018280000}"/>
    <cellStyle name="Input 8 3 2 2" xfId="10373" xr:uid="{00000000-0005-0000-0000-000019280000}"/>
    <cellStyle name="Input 8 3 3" xfId="10374" xr:uid="{00000000-0005-0000-0000-00001A280000}"/>
    <cellStyle name="Input 8 3 3 2" xfId="10375" xr:uid="{00000000-0005-0000-0000-00001B280000}"/>
    <cellStyle name="Input 8 3 4" xfId="10376" xr:uid="{00000000-0005-0000-0000-00001C280000}"/>
    <cellStyle name="Input 8 3 4 2" xfId="10377" xr:uid="{00000000-0005-0000-0000-00001D280000}"/>
    <cellStyle name="Input 8 3 5" xfId="10378" xr:uid="{00000000-0005-0000-0000-00001E280000}"/>
    <cellStyle name="Input 8 3 5 2" xfId="10379" xr:uid="{00000000-0005-0000-0000-00001F280000}"/>
    <cellStyle name="Input 8 3 6" xfId="10380" xr:uid="{00000000-0005-0000-0000-000020280000}"/>
    <cellStyle name="Input 8 3 6 2" xfId="10381" xr:uid="{00000000-0005-0000-0000-000021280000}"/>
    <cellStyle name="Input 8 3 7" xfId="10382" xr:uid="{00000000-0005-0000-0000-000022280000}"/>
    <cellStyle name="Input 8 4" xfId="10383" xr:uid="{00000000-0005-0000-0000-000023280000}"/>
    <cellStyle name="Input 8 4 2" xfId="10384" xr:uid="{00000000-0005-0000-0000-000024280000}"/>
    <cellStyle name="Input 8 5" xfId="10385" xr:uid="{00000000-0005-0000-0000-000025280000}"/>
    <cellStyle name="Input 8 5 2" xfId="10386" xr:uid="{00000000-0005-0000-0000-000026280000}"/>
    <cellStyle name="Input 8 6" xfId="10387" xr:uid="{00000000-0005-0000-0000-000027280000}"/>
    <cellStyle name="Input 8 6 2" xfId="10388" xr:uid="{00000000-0005-0000-0000-000028280000}"/>
    <cellStyle name="Input 8 7" xfId="10389" xr:uid="{00000000-0005-0000-0000-000029280000}"/>
    <cellStyle name="Input 8 7 2" xfId="10390" xr:uid="{00000000-0005-0000-0000-00002A280000}"/>
    <cellStyle name="Input 8 8" xfId="10391" xr:uid="{00000000-0005-0000-0000-00002B280000}"/>
    <cellStyle name="Input 8 8 2" xfId="10392" xr:uid="{00000000-0005-0000-0000-00002C280000}"/>
    <cellStyle name="Input 8 9" xfId="10393" xr:uid="{00000000-0005-0000-0000-00002D280000}"/>
    <cellStyle name="Input 9" xfId="10394" xr:uid="{00000000-0005-0000-0000-00002E280000}"/>
    <cellStyle name="Input 9 2" xfId="10395" xr:uid="{00000000-0005-0000-0000-00002F280000}"/>
    <cellStyle name="Input 9 2 2" xfId="10396" xr:uid="{00000000-0005-0000-0000-000030280000}"/>
    <cellStyle name="Input 9 2 2 2" xfId="10397" xr:uid="{00000000-0005-0000-0000-000031280000}"/>
    <cellStyle name="Input 9 2 2 2 2" xfId="10398" xr:uid="{00000000-0005-0000-0000-000032280000}"/>
    <cellStyle name="Input 9 2 2 3" xfId="10399" xr:uid="{00000000-0005-0000-0000-000033280000}"/>
    <cellStyle name="Input 9 2 2 3 2" xfId="10400" xr:uid="{00000000-0005-0000-0000-000034280000}"/>
    <cellStyle name="Input 9 2 2 4" xfId="10401" xr:uid="{00000000-0005-0000-0000-000035280000}"/>
    <cellStyle name="Input 9 2 2 4 2" xfId="10402" xr:uid="{00000000-0005-0000-0000-000036280000}"/>
    <cellStyle name="Input 9 2 2 5" xfId="10403" xr:uid="{00000000-0005-0000-0000-000037280000}"/>
    <cellStyle name="Input 9 2 2 5 2" xfId="10404" xr:uid="{00000000-0005-0000-0000-000038280000}"/>
    <cellStyle name="Input 9 2 2 6" xfId="10405" xr:uid="{00000000-0005-0000-0000-000039280000}"/>
    <cellStyle name="Input 9 2 2 6 2" xfId="10406" xr:uid="{00000000-0005-0000-0000-00003A280000}"/>
    <cellStyle name="Input 9 2 2 7" xfId="10407" xr:uid="{00000000-0005-0000-0000-00003B280000}"/>
    <cellStyle name="Input 9 2 3" xfId="10408" xr:uid="{00000000-0005-0000-0000-00003C280000}"/>
    <cellStyle name="Input 9 2 3 2" xfId="10409" xr:uid="{00000000-0005-0000-0000-00003D280000}"/>
    <cellStyle name="Input 9 2 4" xfId="10410" xr:uid="{00000000-0005-0000-0000-00003E280000}"/>
    <cellStyle name="Input 9 2 4 2" xfId="10411" xr:uid="{00000000-0005-0000-0000-00003F280000}"/>
    <cellStyle name="Input 9 2 5" xfId="10412" xr:uid="{00000000-0005-0000-0000-000040280000}"/>
    <cellStyle name="Input 9 2 5 2" xfId="10413" xr:uid="{00000000-0005-0000-0000-000041280000}"/>
    <cellStyle name="Input 9 2 6" xfId="10414" xr:uid="{00000000-0005-0000-0000-000042280000}"/>
    <cellStyle name="Input 9 2 6 2" xfId="10415" xr:uid="{00000000-0005-0000-0000-000043280000}"/>
    <cellStyle name="Input 9 2 7" xfId="10416" xr:uid="{00000000-0005-0000-0000-000044280000}"/>
    <cellStyle name="Input 9 2 7 2" xfId="10417" xr:uid="{00000000-0005-0000-0000-000045280000}"/>
    <cellStyle name="Input 9 2 8" xfId="10418" xr:uid="{00000000-0005-0000-0000-000046280000}"/>
    <cellStyle name="Input 9 3" xfId="10419" xr:uid="{00000000-0005-0000-0000-000047280000}"/>
    <cellStyle name="Input 9 3 2" xfId="10420" xr:uid="{00000000-0005-0000-0000-000048280000}"/>
    <cellStyle name="Input 9 3 2 2" xfId="10421" xr:uid="{00000000-0005-0000-0000-000049280000}"/>
    <cellStyle name="Input 9 3 3" xfId="10422" xr:uid="{00000000-0005-0000-0000-00004A280000}"/>
    <cellStyle name="Input 9 3 3 2" xfId="10423" xr:uid="{00000000-0005-0000-0000-00004B280000}"/>
    <cellStyle name="Input 9 3 4" xfId="10424" xr:uid="{00000000-0005-0000-0000-00004C280000}"/>
    <cellStyle name="Input 9 3 4 2" xfId="10425" xr:uid="{00000000-0005-0000-0000-00004D280000}"/>
    <cellStyle name="Input 9 3 5" xfId="10426" xr:uid="{00000000-0005-0000-0000-00004E280000}"/>
    <cellStyle name="Input 9 3 5 2" xfId="10427" xr:uid="{00000000-0005-0000-0000-00004F280000}"/>
    <cellStyle name="Input 9 3 6" xfId="10428" xr:uid="{00000000-0005-0000-0000-000050280000}"/>
    <cellStyle name="Input 9 3 6 2" xfId="10429" xr:uid="{00000000-0005-0000-0000-000051280000}"/>
    <cellStyle name="Input 9 3 7" xfId="10430" xr:uid="{00000000-0005-0000-0000-000052280000}"/>
    <cellStyle name="Input 9 4" xfId="10431" xr:uid="{00000000-0005-0000-0000-000053280000}"/>
    <cellStyle name="Input 9 4 2" xfId="10432" xr:uid="{00000000-0005-0000-0000-000054280000}"/>
    <cellStyle name="Input 9 5" xfId="10433" xr:uid="{00000000-0005-0000-0000-000055280000}"/>
    <cellStyle name="Input 9 5 2" xfId="10434" xr:uid="{00000000-0005-0000-0000-000056280000}"/>
    <cellStyle name="Input 9 6" xfId="10435" xr:uid="{00000000-0005-0000-0000-000057280000}"/>
    <cellStyle name="Input 9 6 2" xfId="10436" xr:uid="{00000000-0005-0000-0000-000058280000}"/>
    <cellStyle name="Input 9 7" xfId="10437" xr:uid="{00000000-0005-0000-0000-000059280000}"/>
    <cellStyle name="Input 9 7 2" xfId="10438" xr:uid="{00000000-0005-0000-0000-00005A280000}"/>
    <cellStyle name="Input 9 8" xfId="10439" xr:uid="{00000000-0005-0000-0000-00005B280000}"/>
    <cellStyle name="Input 9 8 2" xfId="10440" xr:uid="{00000000-0005-0000-0000-00005C280000}"/>
    <cellStyle name="Input 9 9" xfId="10441" xr:uid="{00000000-0005-0000-0000-00005D280000}"/>
    <cellStyle name="Linked Cell 10" xfId="10442" xr:uid="{00000000-0005-0000-0000-00005E280000}"/>
    <cellStyle name="Linked Cell 11" xfId="10443" xr:uid="{00000000-0005-0000-0000-00005F280000}"/>
    <cellStyle name="Linked Cell 2" xfId="121" xr:uid="{00000000-0005-0000-0000-000060280000}"/>
    <cellStyle name="Linked Cell 2 2" xfId="10444" xr:uid="{00000000-0005-0000-0000-000061280000}"/>
    <cellStyle name="Linked Cell 2 3" xfId="10445" xr:uid="{00000000-0005-0000-0000-000062280000}"/>
    <cellStyle name="Linked Cell 3" xfId="10446" xr:uid="{00000000-0005-0000-0000-000063280000}"/>
    <cellStyle name="Linked Cell 3 2" xfId="10447" xr:uid="{00000000-0005-0000-0000-000064280000}"/>
    <cellStyle name="Linked Cell 3 3" xfId="10448" xr:uid="{00000000-0005-0000-0000-000065280000}"/>
    <cellStyle name="Linked Cell 3 4" xfId="10449" xr:uid="{00000000-0005-0000-0000-000066280000}"/>
    <cellStyle name="Linked Cell 4" xfId="10450" xr:uid="{00000000-0005-0000-0000-000067280000}"/>
    <cellStyle name="Linked Cell 4 2" xfId="10451" xr:uid="{00000000-0005-0000-0000-000068280000}"/>
    <cellStyle name="Linked Cell 5" xfId="10452" xr:uid="{00000000-0005-0000-0000-000069280000}"/>
    <cellStyle name="Linked Cell 5 2" xfId="10453" xr:uid="{00000000-0005-0000-0000-00006A280000}"/>
    <cellStyle name="Linked Cell 6" xfId="10454" xr:uid="{00000000-0005-0000-0000-00006B280000}"/>
    <cellStyle name="Linked Cell 6 2" xfId="10455" xr:uid="{00000000-0005-0000-0000-00006C280000}"/>
    <cellStyle name="Linked Cell 6 3" xfId="10456" xr:uid="{00000000-0005-0000-0000-00006D280000}"/>
    <cellStyle name="Linked Cell 6 3 2" xfId="10457" xr:uid="{00000000-0005-0000-0000-00006E280000}"/>
    <cellStyle name="Linked Cell 6 3 2 2" xfId="10458" xr:uid="{00000000-0005-0000-0000-00006F280000}"/>
    <cellStyle name="Linked Cell 6 3 2 3" xfId="10459" xr:uid="{00000000-0005-0000-0000-000070280000}"/>
    <cellStyle name="Linked Cell 6 3 2 4" xfId="10460" xr:uid="{00000000-0005-0000-0000-000071280000}"/>
    <cellStyle name="Linked Cell 6 3 3" xfId="10461" xr:uid="{00000000-0005-0000-0000-000072280000}"/>
    <cellStyle name="Linked Cell 6 3 4" xfId="10462" xr:uid="{00000000-0005-0000-0000-000073280000}"/>
    <cellStyle name="Linked Cell 6 3 4 2" xfId="10463" xr:uid="{00000000-0005-0000-0000-000074280000}"/>
    <cellStyle name="Linked Cell 6 3 4 3" xfId="10464" xr:uid="{00000000-0005-0000-0000-000075280000}"/>
    <cellStyle name="Linked Cell 6 3 5" xfId="10465" xr:uid="{00000000-0005-0000-0000-000076280000}"/>
    <cellStyle name="Linked Cell 6 3 6" xfId="10466" xr:uid="{00000000-0005-0000-0000-000077280000}"/>
    <cellStyle name="Linked Cell 6 3 7" xfId="10467" xr:uid="{00000000-0005-0000-0000-000078280000}"/>
    <cellStyle name="Linked Cell 6 4" xfId="10468" xr:uid="{00000000-0005-0000-0000-000079280000}"/>
    <cellStyle name="Linked Cell 6 5" xfId="10469" xr:uid="{00000000-0005-0000-0000-00007A280000}"/>
    <cellStyle name="Linked Cell 7" xfId="10470" xr:uid="{00000000-0005-0000-0000-00007B280000}"/>
    <cellStyle name="Linked Cell 8" xfId="10471" xr:uid="{00000000-0005-0000-0000-00007C280000}"/>
    <cellStyle name="Linked Cell 9" xfId="10472" xr:uid="{00000000-0005-0000-0000-00007D280000}"/>
    <cellStyle name="Milliers_graphs (2)" xfId="10473" xr:uid="{00000000-0005-0000-0000-00007E280000}"/>
    <cellStyle name="Monétaire_graphs (2)" xfId="10474" xr:uid="{00000000-0005-0000-0000-00007F280000}"/>
    <cellStyle name="Neutral 10" xfId="10475" xr:uid="{00000000-0005-0000-0000-000080280000}"/>
    <cellStyle name="Neutral 11" xfId="10476" xr:uid="{00000000-0005-0000-0000-000081280000}"/>
    <cellStyle name="Neutral 12" xfId="10477" xr:uid="{00000000-0005-0000-0000-000082280000}"/>
    <cellStyle name="Neutral 13" xfId="10478" xr:uid="{00000000-0005-0000-0000-000083280000}"/>
    <cellStyle name="Neutral 14" xfId="10479" xr:uid="{00000000-0005-0000-0000-000084280000}"/>
    <cellStyle name="Neutral 2" xfId="122" xr:uid="{00000000-0005-0000-0000-000085280000}"/>
    <cellStyle name="Neutral 2 2" xfId="10480" xr:uid="{00000000-0005-0000-0000-000086280000}"/>
    <cellStyle name="Neutral 2 3" xfId="10481" xr:uid="{00000000-0005-0000-0000-000087280000}"/>
    <cellStyle name="Neutral 3" xfId="10482" xr:uid="{00000000-0005-0000-0000-000088280000}"/>
    <cellStyle name="Neutral 3 2" xfId="10483" xr:uid="{00000000-0005-0000-0000-000089280000}"/>
    <cellStyle name="Neutral 3 2 2" xfId="10484" xr:uid="{00000000-0005-0000-0000-00008A280000}"/>
    <cellStyle name="Neutral 3 2 2 2" xfId="10485" xr:uid="{00000000-0005-0000-0000-00008B280000}"/>
    <cellStyle name="Neutral 3 2 2 2 2" xfId="10486" xr:uid="{00000000-0005-0000-0000-00008C280000}"/>
    <cellStyle name="Neutral 3 2 2 2 3" xfId="10487" xr:uid="{00000000-0005-0000-0000-00008D280000}"/>
    <cellStyle name="Neutral 3 2 2 2 4" xfId="10488" xr:uid="{00000000-0005-0000-0000-00008E280000}"/>
    <cellStyle name="Neutral 3 2 2 3" xfId="10489" xr:uid="{00000000-0005-0000-0000-00008F280000}"/>
    <cellStyle name="Neutral 3 2 2 4" xfId="10490" xr:uid="{00000000-0005-0000-0000-000090280000}"/>
    <cellStyle name="Neutral 3 2 2 4 2" xfId="10491" xr:uid="{00000000-0005-0000-0000-000091280000}"/>
    <cellStyle name="Neutral 3 2 2 4 3" xfId="10492" xr:uid="{00000000-0005-0000-0000-000092280000}"/>
    <cellStyle name="Neutral 3 2 2 5" xfId="10493" xr:uid="{00000000-0005-0000-0000-000093280000}"/>
    <cellStyle name="Neutral 3 2 2 6" xfId="10494" xr:uid="{00000000-0005-0000-0000-000094280000}"/>
    <cellStyle name="Neutral 3 2 2 7" xfId="10495" xr:uid="{00000000-0005-0000-0000-000095280000}"/>
    <cellStyle name="Neutral 3 2 3" xfId="10496" xr:uid="{00000000-0005-0000-0000-000096280000}"/>
    <cellStyle name="Neutral 3 2 4" xfId="10497" xr:uid="{00000000-0005-0000-0000-000097280000}"/>
    <cellStyle name="Neutral 3 2 5" xfId="10498" xr:uid="{00000000-0005-0000-0000-000098280000}"/>
    <cellStyle name="Neutral 3 2 5 2" xfId="10499" xr:uid="{00000000-0005-0000-0000-000099280000}"/>
    <cellStyle name="Neutral 3 2 5 3" xfId="10500" xr:uid="{00000000-0005-0000-0000-00009A280000}"/>
    <cellStyle name="Neutral 3 2 6" xfId="10501" xr:uid="{00000000-0005-0000-0000-00009B280000}"/>
    <cellStyle name="Neutral 3 2 7" xfId="10502" xr:uid="{00000000-0005-0000-0000-00009C280000}"/>
    <cellStyle name="Neutral 3 2 8" xfId="10503" xr:uid="{00000000-0005-0000-0000-00009D280000}"/>
    <cellStyle name="Neutral 3 2 9" xfId="10504" xr:uid="{00000000-0005-0000-0000-00009E280000}"/>
    <cellStyle name="Neutral 3 3" xfId="10505" xr:uid="{00000000-0005-0000-0000-00009F280000}"/>
    <cellStyle name="Neutral 3 3 2" xfId="10506" xr:uid="{00000000-0005-0000-0000-0000A0280000}"/>
    <cellStyle name="Neutral 3 4" xfId="10507" xr:uid="{00000000-0005-0000-0000-0000A1280000}"/>
    <cellStyle name="Neutral 3 4 2" xfId="10508" xr:uid="{00000000-0005-0000-0000-0000A2280000}"/>
    <cellStyle name="Neutral 3 4 3" xfId="10509" xr:uid="{00000000-0005-0000-0000-0000A3280000}"/>
    <cellStyle name="Neutral 3 4 4" xfId="10510" xr:uid="{00000000-0005-0000-0000-0000A4280000}"/>
    <cellStyle name="Neutral 3 4 5" xfId="10511" xr:uid="{00000000-0005-0000-0000-0000A5280000}"/>
    <cellStyle name="Neutral 3 5" xfId="10512" xr:uid="{00000000-0005-0000-0000-0000A6280000}"/>
    <cellStyle name="Neutral 3 6" xfId="10513" xr:uid="{00000000-0005-0000-0000-0000A7280000}"/>
    <cellStyle name="Neutral 4" xfId="10514" xr:uid="{00000000-0005-0000-0000-0000A8280000}"/>
    <cellStyle name="Neutral 4 2" xfId="10515" xr:uid="{00000000-0005-0000-0000-0000A9280000}"/>
    <cellStyle name="Neutral 4 2 2" xfId="10516" xr:uid="{00000000-0005-0000-0000-0000AA280000}"/>
    <cellStyle name="Neutral 4 2 2 2" xfId="10517" xr:uid="{00000000-0005-0000-0000-0000AB280000}"/>
    <cellStyle name="Neutral 4 2 2 3" xfId="10518" xr:uid="{00000000-0005-0000-0000-0000AC280000}"/>
    <cellStyle name="Neutral 4 2 2 4" xfId="10519" xr:uid="{00000000-0005-0000-0000-0000AD280000}"/>
    <cellStyle name="Neutral 4 2 3" xfId="10520" xr:uid="{00000000-0005-0000-0000-0000AE280000}"/>
    <cellStyle name="Neutral 4 2 4" xfId="10521" xr:uid="{00000000-0005-0000-0000-0000AF280000}"/>
    <cellStyle name="Neutral 4 2 4 2" xfId="10522" xr:uid="{00000000-0005-0000-0000-0000B0280000}"/>
    <cellStyle name="Neutral 4 2 4 3" xfId="10523" xr:uid="{00000000-0005-0000-0000-0000B1280000}"/>
    <cellStyle name="Neutral 4 2 5" xfId="10524" xr:uid="{00000000-0005-0000-0000-0000B2280000}"/>
    <cellStyle name="Neutral 4 2 6" xfId="10525" xr:uid="{00000000-0005-0000-0000-0000B3280000}"/>
    <cellStyle name="Neutral 4 2 7" xfId="10526" xr:uid="{00000000-0005-0000-0000-0000B4280000}"/>
    <cellStyle name="Neutral 4 3" xfId="10527" xr:uid="{00000000-0005-0000-0000-0000B5280000}"/>
    <cellStyle name="Neutral 4 4" xfId="10528" xr:uid="{00000000-0005-0000-0000-0000B6280000}"/>
    <cellStyle name="Neutral 4 5" xfId="10529" xr:uid="{00000000-0005-0000-0000-0000B7280000}"/>
    <cellStyle name="Neutral 5" xfId="10530" xr:uid="{00000000-0005-0000-0000-0000B8280000}"/>
    <cellStyle name="Neutral 5 2" xfId="10531" xr:uid="{00000000-0005-0000-0000-0000B9280000}"/>
    <cellStyle name="Neutral 6" xfId="10532" xr:uid="{00000000-0005-0000-0000-0000BA280000}"/>
    <cellStyle name="Neutral 6 2" xfId="10533" xr:uid="{00000000-0005-0000-0000-0000BB280000}"/>
    <cellStyle name="Neutral 7" xfId="10534" xr:uid="{00000000-0005-0000-0000-0000BC280000}"/>
    <cellStyle name="Neutral 7 2" xfId="10535" xr:uid="{00000000-0005-0000-0000-0000BD280000}"/>
    <cellStyle name="Neutral 8" xfId="10536" xr:uid="{00000000-0005-0000-0000-0000BE280000}"/>
    <cellStyle name="Neutral 9" xfId="10537" xr:uid="{00000000-0005-0000-0000-0000BF280000}"/>
    <cellStyle name="NJS" xfId="51" xr:uid="{00000000-0005-0000-0000-0000C0280000}"/>
    <cellStyle name="No Error" xfId="52" xr:uid="{00000000-0005-0000-0000-0000C1280000}"/>
    <cellStyle name="Normal" xfId="0" builtinId="0"/>
    <cellStyle name="Normal 10" xfId="132" xr:uid="{00000000-0005-0000-0000-0000C3280000}"/>
    <cellStyle name="Normal 10 2" xfId="2768" xr:uid="{00000000-0005-0000-0000-0000C4280000}"/>
    <cellStyle name="Normal 10 2 2" xfId="10538" xr:uid="{00000000-0005-0000-0000-0000C5280000}"/>
    <cellStyle name="Normal 10 2 2 2" xfId="10539" xr:uid="{00000000-0005-0000-0000-0000C6280000}"/>
    <cellStyle name="Normal 10 2 2 2 2" xfId="10540" xr:uid="{00000000-0005-0000-0000-0000C7280000}"/>
    <cellStyle name="Normal 10 2 2 3" xfId="10541" xr:uid="{00000000-0005-0000-0000-0000C8280000}"/>
    <cellStyle name="Normal 10 2 3" xfId="10542" xr:uid="{00000000-0005-0000-0000-0000C9280000}"/>
    <cellStyle name="Normal 10 2 3 2" xfId="10543" xr:uid="{00000000-0005-0000-0000-0000CA280000}"/>
    <cellStyle name="Normal 10 2 4" xfId="10544" xr:uid="{00000000-0005-0000-0000-0000CB280000}"/>
    <cellStyle name="Normal 10 2 5" xfId="10545" xr:uid="{00000000-0005-0000-0000-0000CC280000}"/>
    <cellStyle name="Normal 10 3" xfId="10546" xr:uid="{00000000-0005-0000-0000-0000CD280000}"/>
    <cellStyle name="Normal 10 3 2" xfId="10547" xr:uid="{00000000-0005-0000-0000-0000CE280000}"/>
    <cellStyle name="Normal 10 3 2 2" xfId="10548" xr:uid="{00000000-0005-0000-0000-0000CF280000}"/>
    <cellStyle name="Normal 10 3 3" xfId="10549" xr:uid="{00000000-0005-0000-0000-0000D0280000}"/>
    <cellStyle name="Normal 10 4" xfId="10550" xr:uid="{00000000-0005-0000-0000-0000D1280000}"/>
    <cellStyle name="Normal 10 4 2" xfId="10551" xr:uid="{00000000-0005-0000-0000-0000D2280000}"/>
    <cellStyle name="Normal 10 5" xfId="10552" xr:uid="{00000000-0005-0000-0000-0000D3280000}"/>
    <cellStyle name="Normal 10 6" xfId="10553" xr:uid="{00000000-0005-0000-0000-0000D4280000}"/>
    <cellStyle name="Normal 10 7" xfId="10554" xr:uid="{00000000-0005-0000-0000-0000D5280000}"/>
    <cellStyle name="Normal 11" xfId="2769" xr:uid="{00000000-0005-0000-0000-0000D6280000}"/>
    <cellStyle name="Normal 11 2" xfId="10555" xr:uid="{00000000-0005-0000-0000-0000D7280000}"/>
    <cellStyle name="Normal 11 2 2" xfId="10556" xr:uid="{00000000-0005-0000-0000-0000D8280000}"/>
    <cellStyle name="Normal 11 2 2 2" xfId="10557" xr:uid="{00000000-0005-0000-0000-0000D9280000}"/>
    <cellStyle name="Normal 11 2 2 2 2" xfId="10558" xr:uid="{00000000-0005-0000-0000-0000DA280000}"/>
    <cellStyle name="Normal 11 2 2 3" xfId="10559" xr:uid="{00000000-0005-0000-0000-0000DB280000}"/>
    <cellStyle name="Normal 11 2 3" xfId="10560" xr:uid="{00000000-0005-0000-0000-0000DC280000}"/>
    <cellStyle name="Normal 11 2 3 2" xfId="10561" xr:uid="{00000000-0005-0000-0000-0000DD280000}"/>
    <cellStyle name="Normal 11 2 4" xfId="10562" xr:uid="{00000000-0005-0000-0000-0000DE280000}"/>
    <cellStyle name="Normal 11 3" xfId="10563" xr:uid="{00000000-0005-0000-0000-0000DF280000}"/>
    <cellStyle name="Normal 11 3 2" xfId="10564" xr:uid="{00000000-0005-0000-0000-0000E0280000}"/>
    <cellStyle name="Normal 11 3 2 2" xfId="10565" xr:uid="{00000000-0005-0000-0000-0000E1280000}"/>
    <cellStyle name="Normal 11 3 3" xfId="10566" xr:uid="{00000000-0005-0000-0000-0000E2280000}"/>
    <cellStyle name="Normal 11 4" xfId="10567" xr:uid="{00000000-0005-0000-0000-0000E3280000}"/>
    <cellStyle name="Normal 11 4 2" xfId="10568" xr:uid="{00000000-0005-0000-0000-0000E4280000}"/>
    <cellStyle name="Normal 11 5" xfId="10569" xr:uid="{00000000-0005-0000-0000-0000E5280000}"/>
    <cellStyle name="Normal 11 6" xfId="10570" xr:uid="{00000000-0005-0000-0000-0000E6280000}"/>
    <cellStyle name="Normal 12" xfId="2770" xr:uid="{00000000-0005-0000-0000-0000E7280000}"/>
    <cellStyle name="Normal 12 2" xfId="10571" xr:uid="{00000000-0005-0000-0000-0000E8280000}"/>
    <cellStyle name="Normal 12 2 2" xfId="10572" xr:uid="{00000000-0005-0000-0000-0000E9280000}"/>
    <cellStyle name="Normal 12 2 2 2" xfId="10573" xr:uid="{00000000-0005-0000-0000-0000EA280000}"/>
    <cellStyle name="Normal 12 2 3" xfId="10574" xr:uid="{00000000-0005-0000-0000-0000EB280000}"/>
    <cellStyle name="Normal 12 3" xfId="10575" xr:uid="{00000000-0005-0000-0000-0000EC280000}"/>
    <cellStyle name="Normal 12 3 2" xfId="10576" xr:uid="{00000000-0005-0000-0000-0000ED280000}"/>
    <cellStyle name="Normal 12 4" xfId="10577" xr:uid="{00000000-0005-0000-0000-0000EE280000}"/>
    <cellStyle name="Normal 12 4 2" xfId="10578" xr:uid="{00000000-0005-0000-0000-0000EF280000}"/>
    <cellStyle name="Normal 12 5" xfId="10579" xr:uid="{00000000-0005-0000-0000-0000F0280000}"/>
    <cellStyle name="Normal 12 6" xfId="10580" xr:uid="{00000000-0005-0000-0000-0000F1280000}"/>
    <cellStyle name="Normal 12 7" xfId="10581" xr:uid="{00000000-0005-0000-0000-0000F2280000}"/>
    <cellStyle name="Normal 12 8" xfId="10582" xr:uid="{00000000-0005-0000-0000-0000F3280000}"/>
    <cellStyle name="Normal 12 9" xfId="10583" xr:uid="{00000000-0005-0000-0000-0000F4280000}"/>
    <cellStyle name="Normal 13" xfId="2771" xr:uid="{00000000-0005-0000-0000-0000F5280000}"/>
    <cellStyle name="Normal 13 2" xfId="10584" xr:uid="{00000000-0005-0000-0000-0000F6280000}"/>
    <cellStyle name="Normal 13 2 2" xfId="10585" xr:uid="{00000000-0005-0000-0000-0000F7280000}"/>
    <cellStyle name="Normal 13 3" xfId="10586" xr:uid="{00000000-0005-0000-0000-0000F8280000}"/>
    <cellStyle name="Normal 13 4" xfId="10587" xr:uid="{00000000-0005-0000-0000-0000F9280000}"/>
    <cellStyle name="Normal 14" xfId="2772" xr:uid="{00000000-0005-0000-0000-0000FA280000}"/>
    <cellStyle name="Normal 14 2" xfId="10588" xr:uid="{00000000-0005-0000-0000-0000FB280000}"/>
    <cellStyle name="Normal 14 2 2" xfId="10589" xr:uid="{00000000-0005-0000-0000-0000FC280000}"/>
    <cellStyle name="Normal 14 2 2 2" xfId="10590" xr:uid="{00000000-0005-0000-0000-0000FD280000}"/>
    <cellStyle name="Normal 14 2 3" xfId="10591" xr:uid="{00000000-0005-0000-0000-0000FE280000}"/>
    <cellStyle name="Normal 14 3" xfId="10592" xr:uid="{00000000-0005-0000-0000-0000FF280000}"/>
    <cellStyle name="Normal 14 3 2" xfId="10593" xr:uid="{00000000-0005-0000-0000-000000290000}"/>
    <cellStyle name="Normal 14 4" xfId="10594" xr:uid="{00000000-0005-0000-0000-000001290000}"/>
    <cellStyle name="Normal 14 5" xfId="10595" xr:uid="{00000000-0005-0000-0000-000002290000}"/>
    <cellStyle name="Normal 15" xfId="2773" xr:uid="{00000000-0005-0000-0000-000003290000}"/>
    <cellStyle name="Normal 15 2" xfId="10596" xr:uid="{00000000-0005-0000-0000-000004290000}"/>
    <cellStyle name="Normal 15 2 2" xfId="10597" xr:uid="{00000000-0005-0000-0000-000005290000}"/>
    <cellStyle name="Normal 15 2 2 2" xfId="10598" xr:uid="{00000000-0005-0000-0000-000006290000}"/>
    <cellStyle name="Normal 15 2 3" xfId="10599" xr:uid="{00000000-0005-0000-0000-000007290000}"/>
    <cellStyle name="Normal 15 3" xfId="10600" xr:uid="{00000000-0005-0000-0000-000008290000}"/>
    <cellStyle name="Normal 15 3 2" xfId="10601" xr:uid="{00000000-0005-0000-0000-000009290000}"/>
    <cellStyle name="Normal 15 4" xfId="10602" xr:uid="{00000000-0005-0000-0000-00000A290000}"/>
    <cellStyle name="Normal 15 5" xfId="10603" xr:uid="{00000000-0005-0000-0000-00000B290000}"/>
    <cellStyle name="Normal 16" xfId="2774" xr:uid="{00000000-0005-0000-0000-00000C290000}"/>
    <cellStyle name="Normal 16 2" xfId="10604" xr:uid="{00000000-0005-0000-0000-00000D290000}"/>
    <cellStyle name="Normal 16 2 2" xfId="10605" xr:uid="{00000000-0005-0000-0000-00000E290000}"/>
    <cellStyle name="Normal 16 2 2 2" xfId="10606" xr:uid="{00000000-0005-0000-0000-00000F290000}"/>
    <cellStyle name="Normal 16 2 3" xfId="10607" xr:uid="{00000000-0005-0000-0000-000010290000}"/>
    <cellStyle name="Normal 16 3" xfId="10608" xr:uid="{00000000-0005-0000-0000-000011290000}"/>
    <cellStyle name="Normal 16 3 2" xfId="10609" xr:uid="{00000000-0005-0000-0000-000012290000}"/>
    <cellStyle name="Normal 16 4" xfId="10610" xr:uid="{00000000-0005-0000-0000-000013290000}"/>
    <cellStyle name="Normal 16 4 2" xfId="10611" xr:uid="{00000000-0005-0000-0000-000014290000}"/>
    <cellStyle name="Normal 16 5" xfId="10612" xr:uid="{00000000-0005-0000-0000-000015290000}"/>
    <cellStyle name="Normal 16 6" xfId="10613" xr:uid="{00000000-0005-0000-0000-000016290000}"/>
    <cellStyle name="Normal 16 7" xfId="10614" xr:uid="{00000000-0005-0000-0000-000017290000}"/>
    <cellStyle name="Normal 16 8" xfId="10615" xr:uid="{00000000-0005-0000-0000-000018290000}"/>
    <cellStyle name="Normal 17" xfId="2775" xr:uid="{00000000-0005-0000-0000-000019290000}"/>
    <cellStyle name="Normal 17 2" xfId="10616" xr:uid="{00000000-0005-0000-0000-00001A290000}"/>
    <cellStyle name="Normal 17 2 2" xfId="10617" xr:uid="{00000000-0005-0000-0000-00001B290000}"/>
    <cellStyle name="Normal 17 2 2 2" xfId="10618" xr:uid="{00000000-0005-0000-0000-00001C290000}"/>
    <cellStyle name="Normal 17 2 3" xfId="10619" xr:uid="{00000000-0005-0000-0000-00001D290000}"/>
    <cellStyle name="Normal 17 3" xfId="10620" xr:uid="{00000000-0005-0000-0000-00001E290000}"/>
    <cellStyle name="Normal 17 3 2" xfId="10621" xr:uid="{00000000-0005-0000-0000-00001F290000}"/>
    <cellStyle name="Normal 17 4" xfId="10622" xr:uid="{00000000-0005-0000-0000-000020290000}"/>
    <cellStyle name="Normal 17 5" xfId="10623" xr:uid="{00000000-0005-0000-0000-000021290000}"/>
    <cellStyle name="Normal 18" xfId="2776" xr:uid="{00000000-0005-0000-0000-000022290000}"/>
    <cellStyle name="Normal 18 2" xfId="10624" xr:uid="{00000000-0005-0000-0000-000023290000}"/>
    <cellStyle name="Normal 18 2 2" xfId="10625" xr:uid="{00000000-0005-0000-0000-000024290000}"/>
    <cellStyle name="Normal 18 2 2 2" xfId="10626" xr:uid="{00000000-0005-0000-0000-000025290000}"/>
    <cellStyle name="Normal 18 2 3" xfId="10627" xr:uid="{00000000-0005-0000-0000-000026290000}"/>
    <cellStyle name="Normal 18 3" xfId="10628" xr:uid="{00000000-0005-0000-0000-000027290000}"/>
    <cellStyle name="Normal 18 3 2" xfId="10629" xr:uid="{00000000-0005-0000-0000-000028290000}"/>
    <cellStyle name="Normal 18 4" xfId="10630" xr:uid="{00000000-0005-0000-0000-000029290000}"/>
    <cellStyle name="Normal 19" xfId="2777" xr:uid="{00000000-0005-0000-0000-00002A290000}"/>
    <cellStyle name="Normal 19 2" xfId="10631" xr:uid="{00000000-0005-0000-0000-00002B290000}"/>
    <cellStyle name="Normal 19 2 2" xfId="10632" xr:uid="{00000000-0005-0000-0000-00002C290000}"/>
    <cellStyle name="Normal 19 3" xfId="10633" xr:uid="{00000000-0005-0000-0000-00002D290000}"/>
    <cellStyle name="Normal 2" xfId="53" xr:uid="{00000000-0005-0000-0000-00002E290000}"/>
    <cellStyle name="Normal 2 2" xfId="54" xr:uid="{00000000-0005-0000-0000-00002F290000}"/>
    <cellStyle name="Normal 2 2 2" xfId="2829" xr:uid="{00000000-0005-0000-0000-000030290000}"/>
    <cellStyle name="Normal 2 2 2 2" xfId="10634" xr:uid="{00000000-0005-0000-0000-000031290000}"/>
    <cellStyle name="Normal 2 2 2 2 2" xfId="10635" xr:uid="{00000000-0005-0000-0000-000032290000}"/>
    <cellStyle name="Normal 2 2 2 3" xfId="10636" xr:uid="{00000000-0005-0000-0000-000033290000}"/>
    <cellStyle name="Normal 2 2 2 4" xfId="10637" xr:uid="{00000000-0005-0000-0000-000034290000}"/>
    <cellStyle name="Normal 2 2 2 4 2" xfId="10638" xr:uid="{00000000-0005-0000-0000-000035290000}"/>
    <cellStyle name="Normal 2 2 2 5" xfId="10639" xr:uid="{00000000-0005-0000-0000-000036290000}"/>
    <cellStyle name="Normal 2 2 2 6" xfId="10640" xr:uid="{00000000-0005-0000-0000-000037290000}"/>
    <cellStyle name="Normal 2 2 2 7" xfId="10641" xr:uid="{00000000-0005-0000-0000-000038290000}"/>
    <cellStyle name="Normal 2 2 3" xfId="10642" xr:uid="{00000000-0005-0000-0000-000039290000}"/>
    <cellStyle name="Normal 2 2 3 2" xfId="10643" xr:uid="{00000000-0005-0000-0000-00003A290000}"/>
    <cellStyle name="Normal 2 2 4" xfId="10644" xr:uid="{00000000-0005-0000-0000-00003B290000}"/>
    <cellStyle name="Normal 2 2 5" xfId="10645" xr:uid="{00000000-0005-0000-0000-00003C290000}"/>
    <cellStyle name="Normal 2 2 5 2" xfId="10646" xr:uid="{00000000-0005-0000-0000-00003D290000}"/>
    <cellStyle name="Normal 2 2 5 3" xfId="10647" xr:uid="{00000000-0005-0000-0000-00003E290000}"/>
    <cellStyle name="Normal 2 2 5 3 2" xfId="10648" xr:uid="{00000000-0005-0000-0000-00003F290000}"/>
    <cellStyle name="Normal 2 2 5 4" xfId="10649" xr:uid="{00000000-0005-0000-0000-000040290000}"/>
    <cellStyle name="Normal 2 2 5 5" xfId="10650" xr:uid="{00000000-0005-0000-0000-000041290000}"/>
    <cellStyle name="Normal 2 2 6" xfId="10651" xr:uid="{00000000-0005-0000-0000-000042290000}"/>
    <cellStyle name="Normal 2 2 7" xfId="10652" xr:uid="{00000000-0005-0000-0000-000043290000}"/>
    <cellStyle name="Normal 2 3" xfId="55" xr:uid="{00000000-0005-0000-0000-000044290000}"/>
    <cellStyle name="Normal 2 3 2" xfId="131" xr:uid="{00000000-0005-0000-0000-000045290000}"/>
    <cellStyle name="Normal 2 3 2 2" xfId="10653" xr:uid="{00000000-0005-0000-0000-000046290000}"/>
    <cellStyle name="Normal 2 3 2 3" xfId="10654" xr:uid="{00000000-0005-0000-0000-000047290000}"/>
    <cellStyle name="Normal 2 3 2 4" xfId="10655" xr:uid="{00000000-0005-0000-0000-000048290000}"/>
    <cellStyle name="Normal 2 3 2 5" xfId="10656" xr:uid="{00000000-0005-0000-0000-000049290000}"/>
    <cellStyle name="Normal 2 3 2 6" xfId="10657" xr:uid="{00000000-0005-0000-0000-00004A290000}"/>
    <cellStyle name="Normal 2 3 3" xfId="10658" xr:uid="{00000000-0005-0000-0000-00004B290000}"/>
    <cellStyle name="Normal 2 3 3 2" xfId="10659" xr:uid="{00000000-0005-0000-0000-00004C290000}"/>
    <cellStyle name="Normal 2 3 4" xfId="10660" xr:uid="{00000000-0005-0000-0000-00004D290000}"/>
    <cellStyle name="Normal 2 3 4 2" xfId="10661" xr:uid="{00000000-0005-0000-0000-00004E290000}"/>
    <cellStyle name="Normal 2 3 4 3" xfId="10662" xr:uid="{00000000-0005-0000-0000-00004F290000}"/>
    <cellStyle name="Normal 2 3 4 3 2" xfId="10663" xr:uid="{00000000-0005-0000-0000-000050290000}"/>
    <cellStyle name="Normal 2 3 5" xfId="10664" xr:uid="{00000000-0005-0000-0000-000051290000}"/>
    <cellStyle name="Normal 2 3 6" xfId="10665" xr:uid="{00000000-0005-0000-0000-000052290000}"/>
    <cellStyle name="Normal 2 3 7" xfId="10666" xr:uid="{00000000-0005-0000-0000-000053290000}"/>
    <cellStyle name="Normal 2 3 8" xfId="10667" xr:uid="{00000000-0005-0000-0000-000054290000}"/>
    <cellStyle name="Normal 2 4" xfId="2778" xr:uid="{00000000-0005-0000-0000-000055290000}"/>
    <cellStyle name="Normal 2 4 2" xfId="10668" xr:uid="{00000000-0005-0000-0000-000056290000}"/>
    <cellStyle name="Normal 2 4 2 2" xfId="10669" xr:uid="{00000000-0005-0000-0000-000057290000}"/>
    <cellStyle name="Normal 2 4 2 3" xfId="10670" xr:uid="{00000000-0005-0000-0000-000058290000}"/>
    <cellStyle name="Normal 2 4 3" xfId="10671" xr:uid="{00000000-0005-0000-0000-000059290000}"/>
    <cellStyle name="Normal 2 4 4" xfId="10672" xr:uid="{00000000-0005-0000-0000-00005A290000}"/>
    <cellStyle name="Normal 2 4 5" xfId="10673" xr:uid="{00000000-0005-0000-0000-00005B290000}"/>
    <cellStyle name="Normal 2 4 6" xfId="10674" xr:uid="{00000000-0005-0000-0000-00005C290000}"/>
    <cellStyle name="Normal 2 5" xfId="10675" xr:uid="{00000000-0005-0000-0000-00005D290000}"/>
    <cellStyle name="Normal 2 5 2" xfId="10676" xr:uid="{00000000-0005-0000-0000-00005E290000}"/>
    <cellStyle name="Normal 2 5 3" xfId="10677" xr:uid="{00000000-0005-0000-0000-00005F290000}"/>
    <cellStyle name="Normal 2 6" xfId="10678" xr:uid="{00000000-0005-0000-0000-000060290000}"/>
    <cellStyle name="Normal 2 6 2" xfId="10679" xr:uid="{00000000-0005-0000-0000-000061290000}"/>
    <cellStyle name="Normal 2 6 3" xfId="10680" xr:uid="{00000000-0005-0000-0000-000062290000}"/>
    <cellStyle name="Normal 2 7" xfId="10681" xr:uid="{00000000-0005-0000-0000-000063290000}"/>
    <cellStyle name="Normal 2 7 2" xfId="10682" xr:uid="{00000000-0005-0000-0000-000064290000}"/>
    <cellStyle name="Normal 2 8" xfId="10683" xr:uid="{00000000-0005-0000-0000-000065290000}"/>
    <cellStyle name="Normal 2 9" xfId="10684" xr:uid="{00000000-0005-0000-0000-000066290000}"/>
    <cellStyle name="Normal 20" xfId="2828" xr:uid="{00000000-0005-0000-0000-000067290000}"/>
    <cellStyle name="Normal 20 2" xfId="10685" xr:uid="{00000000-0005-0000-0000-000068290000}"/>
    <cellStyle name="Normal 20 2 2" xfId="10686" xr:uid="{00000000-0005-0000-0000-000069290000}"/>
    <cellStyle name="Normal 20 2 2 2" xfId="10687" xr:uid="{00000000-0005-0000-0000-00006A290000}"/>
    <cellStyle name="Normal 20 2 3" xfId="10688" xr:uid="{00000000-0005-0000-0000-00006B290000}"/>
    <cellStyle name="Normal 20 3" xfId="10689" xr:uid="{00000000-0005-0000-0000-00006C290000}"/>
    <cellStyle name="Normal 21" xfId="10690" xr:uid="{00000000-0005-0000-0000-00006D290000}"/>
    <cellStyle name="Normal 21 2" xfId="10691" xr:uid="{00000000-0005-0000-0000-00006E290000}"/>
    <cellStyle name="Normal 21 2 2" xfId="10692" xr:uid="{00000000-0005-0000-0000-00006F290000}"/>
    <cellStyle name="Normal 21 3" xfId="10693" xr:uid="{00000000-0005-0000-0000-000070290000}"/>
    <cellStyle name="Normal 22" xfId="10694" xr:uid="{00000000-0005-0000-0000-000071290000}"/>
    <cellStyle name="Normal 22 2" xfId="10695" xr:uid="{00000000-0005-0000-0000-000072290000}"/>
    <cellStyle name="Normal 23" xfId="10696" xr:uid="{00000000-0005-0000-0000-000073290000}"/>
    <cellStyle name="Normal 23 2" xfId="10697" xr:uid="{00000000-0005-0000-0000-000074290000}"/>
    <cellStyle name="Normal 24" xfId="133" xr:uid="{00000000-0005-0000-0000-000075290000}"/>
    <cellStyle name="Normal 24 2" xfId="10698" xr:uid="{00000000-0005-0000-0000-000076290000}"/>
    <cellStyle name="Normal 24 2 2" xfId="10699" xr:uid="{00000000-0005-0000-0000-000077290000}"/>
    <cellStyle name="Normal 24 2 2 2" xfId="10700" xr:uid="{00000000-0005-0000-0000-000078290000}"/>
    <cellStyle name="Normal 24 2 3" xfId="10701" xr:uid="{00000000-0005-0000-0000-000079290000}"/>
    <cellStyle name="Normal 24 3" xfId="10702" xr:uid="{00000000-0005-0000-0000-00007A290000}"/>
    <cellStyle name="Normal 24 3 2" xfId="10703" xr:uid="{00000000-0005-0000-0000-00007B290000}"/>
    <cellStyle name="Normal 24 4" xfId="10704" xr:uid="{00000000-0005-0000-0000-00007C290000}"/>
    <cellStyle name="Normal 24 5" xfId="10705" xr:uid="{00000000-0005-0000-0000-00007D290000}"/>
    <cellStyle name="Normal 24 6" xfId="10706" xr:uid="{00000000-0005-0000-0000-00007E290000}"/>
    <cellStyle name="Normal 24 7" xfId="10707" xr:uid="{00000000-0005-0000-0000-00007F290000}"/>
    <cellStyle name="Normal 24 8" xfId="10708" xr:uid="{00000000-0005-0000-0000-000080290000}"/>
    <cellStyle name="Normal 24 9" xfId="10709" xr:uid="{00000000-0005-0000-0000-000081290000}"/>
    <cellStyle name="Normal 25" xfId="10710" xr:uid="{00000000-0005-0000-0000-000082290000}"/>
    <cellStyle name="Normal 25 2" xfId="10711" xr:uid="{00000000-0005-0000-0000-000083290000}"/>
    <cellStyle name="Normal 25 2 2" xfId="10712" xr:uid="{00000000-0005-0000-0000-000084290000}"/>
    <cellStyle name="Normal 25 3" xfId="10713" xr:uid="{00000000-0005-0000-0000-000085290000}"/>
    <cellStyle name="Normal 26" xfId="10714" xr:uid="{00000000-0005-0000-0000-000086290000}"/>
    <cellStyle name="Normal 26 2" xfId="10715" xr:uid="{00000000-0005-0000-0000-000087290000}"/>
    <cellStyle name="Normal 26 2 2" xfId="10716" xr:uid="{00000000-0005-0000-0000-000088290000}"/>
    <cellStyle name="Normal 26 3" xfId="10717" xr:uid="{00000000-0005-0000-0000-000089290000}"/>
    <cellStyle name="Normal 27" xfId="10718" xr:uid="{00000000-0005-0000-0000-00008A290000}"/>
    <cellStyle name="Normal 27 2" xfId="10719" xr:uid="{00000000-0005-0000-0000-00008B290000}"/>
    <cellStyle name="Normal 27 2 2" xfId="10720" xr:uid="{00000000-0005-0000-0000-00008C290000}"/>
    <cellStyle name="Normal 27 3" xfId="10721" xr:uid="{00000000-0005-0000-0000-00008D290000}"/>
    <cellStyle name="Normal 28" xfId="10722" xr:uid="{00000000-0005-0000-0000-00008E290000}"/>
    <cellStyle name="Normal 28 2" xfId="10723" xr:uid="{00000000-0005-0000-0000-00008F290000}"/>
    <cellStyle name="Normal 29" xfId="10724" xr:uid="{00000000-0005-0000-0000-000090290000}"/>
    <cellStyle name="Normal 29 2" xfId="10725" xr:uid="{00000000-0005-0000-0000-000091290000}"/>
    <cellStyle name="Normal 3" xfId="56" xr:uid="{00000000-0005-0000-0000-000092290000}"/>
    <cellStyle name="Normal 3 2" xfId="57" xr:uid="{00000000-0005-0000-0000-000093290000}"/>
    <cellStyle name="Normal 3 2 2" xfId="129" xr:uid="{00000000-0005-0000-0000-000094290000}"/>
    <cellStyle name="Normal 3 2 2 2" xfId="10726" xr:uid="{00000000-0005-0000-0000-000095290000}"/>
    <cellStyle name="Normal 3 2 2 3" xfId="10727" xr:uid="{00000000-0005-0000-0000-000096290000}"/>
    <cellStyle name="Normal 3 2 3" xfId="2779" xr:uid="{00000000-0005-0000-0000-000097290000}"/>
    <cellStyle name="Normal 3 2 3 2" xfId="10728" xr:uid="{00000000-0005-0000-0000-000098290000}"/>
    <cellStyle name="Normal 3 2 4" xfId="10729" xr:uid="{00000000-0005-0000-0000-000099290000}"/>
    <cellStyle name="Normal 3 2 4 2" xfId="10730" xr:uid="{00000000-0005-0000-0000-00009A290000}"/>
    <cellStyle name="Normal 3 2 5" xfId="10731" xr:uid="{00000000-0005-0000-0000-00009B290000}"/>
    <cellStyle name="Normal 3 2 6" xfId="10732" xr:uid="{00000000-0005-0000-0000-00009C290000}"/>
    <cellStyle name="Normal 3 2 7" xfId="10733" xr:uid="{00000000-0005-0000-0000-00009D290000}"/>
    <cellStyle name="Normal 3 2 8" xfId="10734" xr:uid="{00000000-0005-0000-0000-00009E290000}"/>
    <cellStyle name="Normal 3 3" xfId="2780" xr:uid="{00000000-0005-0000-0000-00009F290000}"/>
    <cellStyle name="Normal 3 3 2" xfId="130" xr:uid="{00000000-0005-0000-0000-0000A0290000}"/>
    <cellStyle name="Normal 3 3 2 2" xfId="10735" xr:uid="{00000000-0005-0000-0000-0000A1290000}"/>
    <cellStyle name="Normal 3 3 3" xfId="10736" xr:uid="{00000000-0005-0000-0000-0000A2290000}"/>
    <cellStyle name="Normal 3 3 4" xfId="10737" xr:uid="{00000000-0005-0000-0000-0000A3290000}"/>
    <cellStyle name="Normal 3 3 5" xfId="10738" xr:uid="{00000000-0005-0000-0000-0000A4290000}"/>
    <cellStyle name="Normal 3 3 6" xfId="10739" xr:uid="{00000000-0005-0000-0000-0000A5290000}"/>
    <cellStyle name="Normal 3 4" xfId="2781" xr:uid="{00000000-0005-0000-0000-0000A6290000}"/>
    <cellStyle name="Normal 3 4 2" xfId="10740" xr:uid="{00000000-0005-0000-0000-0000A7290000}"/>
    <cellStyle name="Normal 3 4 3" xfId="10741" xr:uid="{00000000-0005-0000-0000-0000A8290000}"/>
    <cellStyle name="Normal 3 4 4" xfId="10742" xr:uid="{00000000-0005-0000-0000-0000A9290000}"/>
    <cellStyle name="Normal 3 5" xfId="10743" xr:uid="{00000000-0005-0000-0000-0000AA290000}"/>
    <cellStyle name="Normal 3 6" xfId="10744" xr:uid="{00000000-0005-0000-0000-0000AB290000}"/>
    <cellStyle name="Normal 3 7" xfId="2782" xr:uid="{00000000-0005-0000-0000-0000AC290000}"/>
    <cellStyle name="Normal 3 7 2" xfId="2783" xr:uid="{00000000-0005-0000-0000-0000AD290000}"/>
    <cellStyle name="Normal 3 7 3" xfId="2784" xr:uid="{00000000-0005-0000-0000-0000AE290000}"/>
    <cellStyle name="Normal 3 7 4" xfId="2785" xr:uid="{00000000-0005-0000-0000-0000AF290000}"/>
    <cellStyle name="Normal 3 8" xfId="10745" xr:uid="{00000000-0005-0000-0000-0000B0290000}"/>
    <cellStyle name="Normal 30" xfId="10746" xr:uid="{00000000-0005-0000-0000-0000B1290000}"/>
    <cellStyle name="Normal 30 2" xfId="10747" xr:uid="{00000000-0005-0000-0000-0000B2290000}"/>
    <cellStyle name="Normal 30 2 2" xfId="10748" xr:uid="{00000000-0005-0000-0000-0000B3290000}"/>
    <cellStyle name="Normal 30 3" xfId="10749" xr:uid="{00000000-0005-0000-0000-0000B4290000}"/>
    <cellStyle name="Normal 30 4" xfId="10750" xr:uid="{00000000-0005-0000-0000-0000B5290000}"/>
    <cellStyle name="Normal 31" xfId="10751" xr:uid="{00000000-0005-0000-0000-0000B6290000}"/>
    <cellStyle name="Normal 31 2" xfId="10752" xr:uid="{00000000-0005-0000-0000-0000B7290000}"/>
    <cellStyle name="Normal 31 2 2" xfId="10753" xr:uid="{00000000-0005-0000-0000-0000B8290000}"/>
    <cellStyle name="Normal 31 2 3" xfId="10754" xr:uid="{00000000-0005-0000-0000-0000B9290000}"/>
    <cellStyle name="Normal 31 3" xfId="10755" xr:uid="{00000000-0005-0000-0000-0000BA290000}"/>
    <cellStyle name="Normal 31 4" xfId="10756" xr:uid="{00000000-0005-0000-0000-0000BB290000}"/>
    <cellStyle name="Normal 32" xfId="10757" xr:uid="{00000000-0005-0000-0000-0000BC290000}"/>
    <cellStyle name="Normal 32 2" xfId="10758" xr:uid="{00000000-0005-0000-0000-0000BD290000}"/>
    <cellStyle name="Normal 32 3" xfId="10759" xr:uid="{00000000-0005-0000-0000-0000BE290000}"/>
    <cellStyle name="Normal 32 4" xfId="10760" xr:uid="{00000000-0005-0000-0000-0000BF290000}"/>
    <cellStyle name="Normal 33" xfId="10761" xr:uid="{00000000-0005-0000-0000-0000C0290000}"/>
    <cellStyle name="Normal 33 2" xfId="10762" xr:uid="{00000000-0005-0000-0000-0000C1290000}"/>
    <cellStyle name="Normal 33 3" xfId="10763" xr:uid="{00000000-0005-0000-0000-0000C2290000}"/>
    <cellStyle name="Normal 34" xfId="10764" xr:uid="{00000000-0005-0000-0000-0000C3290000}"/>
    <cellStyle name="Normal 34 2" xfId="10765" xr:uid="{00000000-0005-0000-0000-0000C4290000}"/>
    <cellStyle name="Normal 34 3" xfId="10766" xr:uid="{00000000-0005-0000-0000-0000C5290000}"/>
    <cellStyle name="Normal 35" xfId="10767" xr:uid="{00000000-0005-0000-0000-0000C6290000}"/>
    <cellStyle name="Normal 35 2" xfId="10768" xr:uid="{00000000-0005-0000-0000-0000C7290000}"/>
    <cellStyle name="Normal 35 2 2" xfId="10769" xr:uid="{00000000-0005-0000-0000-0000C8290000}"/>
    <cellStyle name="Normal 36" xfId="10770" xr:uid="{00000000-0005-0000-0000-0000C9290000}"/>
    <cellStyle name="Normal 37" xfId="10771" xr:uid="{00000000-0005-0000-0000-0000CA290000}"/>
    <cellStyle name="Normal 37 2" xfId="10772" xr:uid="{00000000-0005-0000-0000-0000CB290000}"/>
    <cellStyle name="Normal 38" xfId="10773" xr:uid="{00000000-0005-0000-0000-0000CC290000}"/>
    <cellStyle name="Normal 38 2" xfId="10774" xr:uid="{00000000-0005-0000-0000-0000CD290000}"/>
    <cellStyle name="Normal 39" xfId="10775" xr:uid="{00000000-0005-0000-0000-0000CE290000}"/>
    <cellStyle name="Normal 4" xfId="58" xr:uid="{00000000-0005-0000-0000-0000CF290000}"/>
    <cellStyle name="Normal 4 2" xfId="1" xr:uid="{00000000-0005-0000-0000-0000D0290000}"/>
    <cellStyle name="Normal 4 2 2" xfId="72" xr:uid="{00000000-0005-0000-0000-0000D1290000}"/>
    <cellStyle name="Normal 4 2 2 2" xfId="10776" xr:uid="{00000000-0005-0000-0000-0000D2290000}"/>
    <cellStyle name="Normal 4 2 2 3" xfId="10777" xr:uid="{00000000-0005-0000-0000-0000D3290000}"/>
    <cellStyle name="Normal 4 2 2 3 2" xfId="10778" xr:uid="{00000000-0005-0000-0000-0000D4290000}"/>
    <cellStyle name="Normal 4 2 2 4" xfId="10779" xr:uid="{00000000-0005-0000-0000-0000D5290000}"/>
    <cellStyle name="Normal 4 2 2 5" xfId="10780" xr:uid="{00000000-0005-0000-0000-0000D6290000}"/>
    <cellStyle name="Normal 4 2 2 6" xfId="10781" xr:uid="{00000000-0005-0000-0000-0000D7290000}"/>
    <cellStyle name="Normal 4 2 2 7" xfId="10782" xr:uid="{00000000-0005-0000-0000-0000D8290000}"/>
    <cellStyle name="Normal 4 2 2 8" xfId="10783" xr:uid="{00000000-0005-0000-0000-0000D9290000}"/>
    <cellStyle name="Normal 4 2 3" xfId="2786" xr:uid="{00000000-0005-0000-0000-0000DA290000}"/>
    <cellStyle name="Normal 4 2 3 2" xfId="10784" xr:uid="{00000000-0005-0000-0000-0000DB290000}"/>
    <cellStyle name="Normal 4 2 4" xfId="10785" xr:uid="{00000000-0005-0000-0000-0000DC290000}"/>
    <cellStyle name="Normal 4 2 4 2" xfId="10786" xr:uid="{00000000-0005-0000-0000-0000DD290000}"/>
    <cellStyle name="Normal 4 2 5" xfId="10787" xr:uid="{00000000-0005-0000-0000-0000DE290000}"/>
    <cellStyle name="Normal 4 2 6" xfId="10788" xr:uid="{00000000-0005-0000-0000-0000DF290000}"/>
    <cellStyle name="Normal 4 2 7" xfId="10789" xr:uid="{00000000-0005-0000-0000-0000E0290000}"/>
    <cellStyle name="Normal 4 3" xfId="2787" xr:uid="{00000000-0005-0000-0000-0000E1290000}"/>
    <cellStyle name="Normal 4 3 2" xfId="10790" xr:uid="{00000000-0005-0000-0000-0000E2290000}"/>
    <cellStyle name="Normal 4 3 3" xfId="10791" xr:uid="{00000000-0005-0000-0000-0000E3290000}"/>
    <cellStyle name="Normal 4 3 3 2" xfId="10792" xr:uid="{00000000-0005-0000-0000-0000E4290000}"/>
    <cellStyle name="Normal 4 3 4" xfId="10793" xr:uid="{00000000-0005-0000-0000-0000E5290000}"/>
    <cellStyle name="Normal 4 3 5" xfId="10794" xr:uid="{00000000-0005-0000-0000-0000E6290000}"/>
    <cellStyle name="Normal 4 4" xfId="10795" xr:uid="{00000000-0005-0000-0000-0000E7290000}"/>
    <cellStyle name="Normal 4 4 2" xfId="10796" xr:uid="{00000000-0005-0000-0000-0000E8290000}"/>
    <cellStyle name="Normal 4 4 3" xfId="10797" xr:uid="{00000000-0005-0000-0000-0000E9290000}"/>
    <cellStyle name="Normal 4 4 3 2" xfId="10798" xr:uid="{00000000-0005-0000-0000-0000EA290000}"/>
    <cellStyle name="Normal 4 4 4" xfId="10799" xr:uid="{00000000-0005-0000-0000-0000EB290000}"/>
    <cellStyle name="Normal 4 4 4 2" xfId="10800" xr:uid="{00000000-0005-0000-0000-0000EC290000}"/>
    <cellStyle name="Normal 4 4 5" xfId="10801" xr:uid="{00000000-0005-0000-0000-0000ED290000}"/>
    <cellStyle name="Normal 4 5" xfId="10802" xr:uid="{00000000-0005-0000-0000-0000EE290000}"/>
    <cellStyle name="Normal 4 5 2" xfId="10803" xr:uid="{00000000-0005-0000-0000-0000EF290000}"/>
    <cellStyle name="Normal 4 5 3" xfId="10804" xr:uid="{00000000-0005-0000-0000-0000F0290000}"/>
    <cellStyle name="Normal 4 5 3 2" xfId="10805" xr:uid="{00000000-0005-0000-0000-0000F1290000}"/>
    <cellStyle name="Normal 4 5 4" xfId="10806" xr:uid="{00000000-0005-0000-0000-0000F2290000}"/>
    <cellStyle name="Normal 4 6" xfId="10807" xr:uid="{00000000-0005-0000-0000-0000F3290000}"/>
    <cellStyle name="Normal 4 7" xfId="10808" xr:uid="{00000000-0005-0000-0000-0000F4290000}"/>
    <cellStyle name="Normal 4 8" xfId="10809" xr:uid="{00000000-0005-0000-0000-0000F5290000}"/>
    <cellStyle name="Normal 40" xfId="10810" xr:uid="{00000000-0005-0000-0000-0000F6290000}"/>
    <cellStyle name="Normal 41" xfId="10811" xr:uid="{00000000-0005-0000-0000-0000F7290000}"/>
    <cellStyle name="Normal 42" xfId="10812" xr:uid="{00000000-0005-0000-0000-0000F8290000}"/>
    <cellStyle name="Normal 43" xfId="10813" xr:uid="{00000000-0005-0000-0000-0000F9290000}"/>
    <cellStyle name="Normal 44" xfId="10814" xr:uid="{00000000-0005-0000-0000-0000FA290000}"/>
    <cellStyle name="Normal 45" xfId="10815" xr:uid="{00000000-0005-0000-0000-0000FB290000}"/>
    <cellStyle name="Normal 5" xfId="59" xr:uid="{00000000-0005-0000-0000-0000FC290000}"/>
    <cellStyle name="Normal 5 2" xfId="60" xr:uid="{00000000-0005-0000-0000-0000FD290000}"/>
    <cellStyle name="Normal 5 2 2" xfId="10816" xr:uid="{00000000-0005-0000-0000-0000FE290000}"/>
    <cellStyle name="Normal 5 2 2 2" xfId="10817" xr:uid="{00000000-0005-0000-0000-0000FF290000}"/>
    <cellStyle name="Normal 5 2 2 2 2" xfId="10818" xr:uid="{00000000-0005-0000-0000-0000002A0000}"/>
    <cellStyle name="Normal 5 2 2 3" xfId="10819" xr:uid="{00000000-0005-0000-0000-0000012A0000}"/>
    <cellStyle name="Normal 5 2 3" xfId="10820" xr:uid="{00000000-0005-0000-0000-0000022A0000}"/>
    <cellStyle name="Normal 5 2 3 2" xfId="10821" xr:uid="{00000000-0005-0000-0000-0000032A0000}"/>
    <cellStyle name="Normal 5 2 4" xfId="10822" xr:uid="{00000000-0005-0000-0000-0000042A0000}"/>
    <cellStyle name="Normal 5 2 5" xfId="10823" xr:uid="{00000000-0005-0000-0000-0000052A0000}"/>
    <cellStyle name="Normal 5 2 6" xfId="10824" xr:uid="{00000000-0005-0000-0000-0000062A0000}"/>
    <cellStyle name="Normal 5 3" xfId="2788" xr:uid="{00000000-0005-0000-0000-0000072A0000}"/>
    <cellStyle name="Normal 5 3 2" xfId="10825" xr:uid="{00000000-0005-0000-0000-0000082A0000}"/>
    <cellStyle name="Normal 5 3 2 2" xfId="10826" xr:uid="{00000000-0005-0000-0000-0000092A0000}"/>
    <cellStyle name="Normal 5 3 3" xfId="10827" xr:uid="{00000000-0005-0000-0000-00000A2A0000}"/>
    <cellStyle name="Normal 5 3 4" xfId="10828" xr:uid="{00000000-0005-0000-0000-00000B2A0000}"/>
    <cellStyle name="Normal 5 3 5" xfId="10829" xr:uid="{00000000-0005-0000-0000-00000C2A0000}"/>
    <cellStyle name="Normal 5 3 6" xfId="10830" xr:uid="{00000000-0005-0000-0000-00000D2A0000}"/>
    <cellStyle name="Normal 5 4" xfId="2789" xr:uid="{00000000-0005-0000-0000-00000E2A0000}"/>
    <cellStyle name="Normal 5 4 2" xfId="10831" xr:uid="{00000000-0005-0000-0000-00000F2A0000}"/>
    <cellStyle name="Normal 5 4 3" xfId="10832" xr:uid="{00000000-0005-0000-0000-0000102A0000}"/>
    <cellStyle name="Normal 5 5" xfId="2790" xr:uid="{00000000-0005-0000-0000-0000112A0000}"/>
    <cellStyle name="Normal 5 5 2" xfId="10833" xr:uid="{00000000-0005-0000-0000-0000122A0000}"/>
    <cellStyle name="Normal 5 6" xfId="2791" xr:uid="{00000000-0005-0000-0000-0000132A0000}"/>
    <cellStyle name="Normal 5 6 2" xfId="10834" xr:uid="{00000000-0005-0000-0000-0000142A0000}"/>
    <cellStyle name="Normal 6" xfId="61" xr:uid="{00000000-0005-0000-0000-0000152A0000}"/>
    <cellStyle name="Normal 6 2" xfId="10835" xr:uid="{00000000-0005-0000-0000-0000162A0000}"/>
    <cellStyle name="Normal 6 2 2" xfId="10836" xr:uid="{00000000-0005-0000-0000-0000172A0000}"/>
    <cellStyle name="Normal 6 2 2 2" xfId="10837" xr:uid="{00000000-0005-0000-0000-0000182A0000}"/>
    <cellStyle name="Normal 6 2 2 2 2" xfId="10838" xr:uid="{00000000-0005-0000-0000-0000192A0000}"/>
    <cellStyle name="Normal 6 2 2 3" xfId="10839" xr:uid="{00000000-0005-0000-0000-00001A2A0000}"/>
    <cellStyle name="Normal 6 2 3" xfId="10840" xr:uid="{00000000-0005-0000-0000-00001B2A0000}"/>
    <cellStyle name="Normal 6 2 3 2" xfId="10841" xr:uid="{00000000-0005-0000-0000-00001C2A0000}"/>
    <cellStyle name="Normal 6 2 4" xfId="10842" xr:uid="{00000000-0005-0000-0000-00001D2A0000}"/>
    <cellStyle name="Normal 6 2 5" xfId="10843" xr:uid="{00000000-0005-0000-0000-00001E2A0000}"/>
    <cellStyle name="Normal 6 2 6" xfId="10844" xr:uid="{00000000-0005-0000-0000-00001F2A0000}"/>
    <cellStyle name="Normal 6 3" xfId="10845" xr:uid="{00000000-0005-0000-0000-0000202A0000}"/>
    <cellStyle name="Normal 6 3 2" xfId="10846" xr:uid="{00000000-0005-0000-0000-0000212A0000}"/>
    <cellStyle name="Normal 6 3 2 2" xfId="10847" xr:uid="{00000000-0005-0000-0000-0000222A0000}"/>
    <cellStyle name="Normal 6 3 3" xfId="10848" xr:uid="{00000000-0005-0000-0000-0000232A0000}"/>
    <cellStyle name="Normal 6 3 4" xfId="10849" xr:uid="{00000000-0005-0000-0000-0000242A0000}"/>
    <cellStyle name="Normal 6 4" xfId="10850" xr:uid="{00000000-0005-0000-0000-0000252A0000}"/>
    <cellStyle name="Normal 6 4 2" xfId="10851" xr:uid="{00000000-0005-0000-0000-0000262A0000}"/>
    <cellStyle name="Normal 6 5" xfId="10852" xr:uid="{00000000-0005-0000-0000-0000272A0000}"/>
    <cellStyle name="Normal 6 6" xfId="10853" xr:uid="{00000000-0005-0000-0000-0000282A0000}"/>
    <cellStyle name="Normal 6 7" xfId="10854" xr:uid="{00000000-0005-0000-0000-0000292A0000}"/>
    <cellStyle name="Normal 6 8" xfId="10855" xr:uid="{00000000-0005-0000-0000-00002A2A0000}"/>
    <cellStyle name="Normal 6 9" xfId="10856" xr:uid="{00000000-0005-0000-0000-00002B2A0000}"/>
    <cellStyle name="Normal 7" xfId="62" xr:uid="{00000000-0005-0000-0000-00002C2A0000}"/>
    <cellStyle name="Normal 7 2" xfId="10857" xr:uid="{00000000-0005-0000-0000-00002D2A0000}"/>
    <cellStyle name="Normal 7 2 2" xfId="10858" xr:uid="{00000000-0005-0000-0000-00002E2A0000}"/>
    <cellStyle name="Normal 7 2 2 2" xfId="10859" xr:uid="{00000000-0005-0000-0000-00002F2A0000}"/>
    <cellStyle name="Normal 7 2 2 2 2" xfId="10860" xr:uid="{00000000-0005-0000-0000-0000302A0000}"/>
    <cellStyle name="Normal 7 2 2 3" xfId="10861" xr:uid="{00000000-0005-0000-0000-0000312A0000}"/>
    <cellStyle name="Normal 7 2 3" xfId="10862" xr:uid="{00000000-0005-0000-0000-0000322A0000}"/>
    <cellStyle name="Normal 7 2 3 2" xfId="10863" xr:uid="{00000000-0005-0000-0000-0000332A0000}"/>
    <cellStyle name="Normal 7 2 4" xfId="10864" xr:uid="{00000000-0005-0000-0000-0000342A0000}"/>
    <cellStyle name="Normal 7 2 5" xfId="10865" xr:uid="{00000000-0005-0000-0000-0000352A0000}"/>
    <cellStyle name="Normal 7 3" xfId="10866" xr:uid="{00000000-0005-0000-0000-0000362A0000}"/>
    <cellStyle name="Normal 7 3 2" xfId="10867" xr:uid="{00000000-0005-0000-0000-0000372A0000}"/>
    <cellStyle name="Normal 7 3 2 2" xfId="10868" xr:uid="{00000000-0005-0000-0000-0000382A0000}"/>
    <cellStyle name="Normal 7 3 3" xfId="10869" xr:uid="{00000000-0005-0000-0000-0000392A0000}"/>
    <cellStyle name="Normal 7 3 4" xfId="10870" xr:uid="{00000000-0005-0000-0000-00003A2A0000}"/>
    <cellStyle name="Normal 7 4" xfId="10871" xr:uid="{00000000-0005-0000-0000-00003B2A0000}"/>
    <cellStyle name="Normal 7 4 2" xfId="10872" xr:uid="{00000000-0005-0000-0000-00003C2A0000}"/>
    <cellStyle name="Normal 7 5" xfId="10873" xr:uid="{00000000-0005-0000-0000-00003D2A0000}"/>
    <cellStyle name="Normal 7 5 2" xfId="10874" xr:uid="{00000000-0005-0000-0000-00003E2A0000}"/>
    <cellStyle name="Normal 7 5 2 2" xfId="10875" xr:uid="{00000000-0005-0000-0000-00003F2A0000}"/>
    <cellStyle name="Normal 7 5 3" xfId="10876" xr:uid="{00000000-0005-0000-0000-0000402A0000}"/>
    <cellStyle name="Normal 7 6" xfId="10877" xr:uid="{00000000-0005-0000-0000-0000412A0000}"/>
    <cellStyle name="Normal 7 7" xfId="10878" xr:uid="{00000000-0005-0000-0000-0000422A0000}"/>
    <cellStyle name="Normal 7 7 2" xfId="10879" xr:uid="{00000000-0005-0000-0000-0000432A0000}"/>
    <cellStyle name="Normal 7 7 3" xfId="10880" xr:uid="{00000000-0005-0000-0000-0000442A0000}"/>
    <cellStyle name="Normal 7 8" xfId="10881" xr:uid="{00000000-0005-0000-0000-0000452A0000}"/>
    <cellStyle name="Normal 7 9" xfId="10882" xr:uid="{00000000-0005-0000-0000-0000462A0000}"/>
    <cellStyle name="Normal 8" xfId="8" xr:uid="{00000000-0005-0000-0000-0000472A0000}"/>
    <cellStyle name="Normal 8 2" xfId="2792" xr:uid="{00000000-0005-0000-0000-0000482A0000}"/>
    <cellStyle name="Normal 8 2 2" xfId="10883" xr:uid="{00000000-0005-0000-0000-0000492A0000}"/>
    <cellStyle name="Normal 8 3" xfId="2793" xr:uid="{00000000-0005-0000-0000-00004A2A0000}"/>
    <cellStyle name="Normal 8 3 2" xfId="10884" xr:uid="{00000000-0005-0000-0000-00004B2A0000}"/>
    <cellStyle name="Normal 8 3 3" xfId="10885" xr:uid="{00000000-0005-0000-0000-00004C2A0000}"/>
    <cellStyle name="Normal 8 4" xfId="10886" xr:uid="{00000000-0005-0000-0000-00004D2A0000}"/>
    <cellStyle name="Normal 8 5" xfId="10887" xr:uid="{00000000-0005-0000-0000-00004E2A0000}"/>
    <cellStyle name="Normal 8 6" xfId="10888" xr:uid="{00000000-0005-0000-0000-00004F2A0000}"/>
    <cellStyle name="Normal 8 7" xfId="10889" xr:uid="{00000000-0005-0000-0000-0000502A0000}"/>
    <cellStyle name="Normal 9" xfId="4" xr:uid="{00000000-0005-0000-0000-0000512A0000}"/>
    <cellStyle name="Normal 9 2" xfId="10890" xr:uid="{00000000-0005-0000-0000-0000522A0000}"/>
    <cellStyle name="Normal 9 2 2" xfId="10891" xr:uid="{00000000-0005-0000-0000-0000532A0000}"/>
    <cellStyle name="Normal 9 2 2 2" xfId="10892" xr:uid="{00000000-0005-0000-0000-0000542A0000}"/>
    <cellStyle name="Normal 9 2 2 2 2" xfId="10893" xr:uid="{00000000-0005-0000-0000-0000552A0000}"/>
    <cellStyle name="Normal 9 2 2 3" xfId="10894" xr:uid="{00000000-0005-0000-0000-0000562A0000}"/>
    <cellStyle name="Normal 9 2 3" xfId="10895" xr:uid="{00000000-0005-0000-0000-0000572A0000}"/>
    <cellStyle name="Normal 9 2 3 2" xfId="10896" xr:uid="{00000000-0005-0000-0000-0000582A0000}"/>
    <cellStyle name="Normal 9 2 4" xfId="10897" xr:uid="{00000000-0005-0000-0000-0000592A0000}"/>
    <cellStyle name="Normal 9 3" xfId="10898" xr:uid="{00000000-0005-0000-0000-00005A2A0000}"/>
    <cellStyle name="Normal 9 3 2" xfId="10899" xr:uid="{00000000-0005-0000-0000-00005B2A0000}"/>
    <cellStyle name="Normal 9 3 2 2" xfId="10900" xr:uid="{00000000-0005-0000-0000-00005C2A0000}"/>
    <cellStyle name="Normal 9 3 3" xfId="10901" xr:uid="{00000000-0005-0000-0000-00005D2A0000}"/>
    <cellStyle name="Normal 9 4" xfId="10902" xr:uid="{00000000-0005-0000-0000-00005E2A0000}"/>
    <cellStyle name="Normal 9 4 2" xfId="10903" xr:uid="{00000000-0005-0000-0000-00005F2A0000}"/>
    <cellStyle name="Normal 9 5" xfId="10904" xr:uid="{00000000-0005-0000-0000-0000602A0000}"/>
    <cellStyle name="Normal 9 6" xfId="10905" xr:uid="{00000000-0005-0000-0000-0000612A0000}"/>
    <cellStyle name="Normal 9 7" xfId="10906" xr:uid="{00000000-0005-0000-0000-0000622A0000}"/>
    <cellStyle name="Normal 9 8" xfId="10907" xr:uid="{00000000-0005-0000-0000-0000632A0000}"/>
    <cellStyle name="Normal_Data_2" xfId="3" xr:uid="{00000000-0005-0000-0000-0000642A0000}"/>
    <cellStyle name="Note 10" xfId="10908" xr:uid="{00000000-0005-0000-0000-0000652A0000}"/>
    <cellStyle name="Note 10 10" xfId="10909" xr:uid="{00000000-0005-0000-0000-0000662A0000}"/>
    <cellStyle name="Note 10 11" xfId="10910" xr:uid="{00000000-0005-0000-0000-0000672A0000}"/>
    <cellStyle name="Note 10 2" xfId="10911" xr:uid="{00000000-0005-0000-0000-0000682A0000}"/>
    <cellStyle name="Note 10 2 2" xfId="10912" xr:uid="{00000000-0005-0000-0000-0000692A0000}"/>
    <cellStyle name="Note 10 2 2 2" xfId="10913" xr:uid="{00000000-0005-0000-0000-00006A2A0000}"/>
    <cellStyle name="Note 10 2 2 2 2" xfId="10914" xr:uid="{00000000-0005-0000-0000-00006B2A0000}"/>
    <cellStyle name="Note 10 2 2 2 2 2" xfId="10915" xr:uid="{00000000-0005-0000-0000-00006C2A0000}"/>
    <cellStyle name="Note 10 2 2 2 3" xfId="10916" xr:uid="{00000000-0005-0000-0000-00006D2A0000}"/>
    <cellStyle name="Note 10 2 2 2 3 2" xfId="10917" xr:uid="{00000000-0005-0000-0000-00006E2A0000}"/>
    <cellStyle name="Note 10 2 2 2 4" xfId="10918" xr:uid="{00000000-0005-0000-0000-00006F2A0000}"/>
    <cellStyle name="Note 10 2 2 2 4 2" xfId="10919" xr:uid="{00000000-0005-0000-0000-0000702A0000}"/>
    <cellStyle name="Note 10 2 2 2 5" xfId="10920" xr:uid="{00000000-0005-0000-0000-0000712A0000}"/>
    <cellStyle name="Note 10 2 2 2 5 2" xfId="10921" xr:uid="{00000000-0005-0000-0000-0000722A0000}"/>
    <cellStyle name="Note 10 2 2 2 6" xfId="10922" xr:uid="{00000000-0005-0000-0000-0000732A0000}"/>
    <cellStyle name="Note 10 2 2 2 6 2" xfId="10923" xr:uid="{00000000-0005-0000-0000-0000742A0000}"/>
    <cellStyle name="Note 10 2 2 2 7" xfId="10924" xr:uid="{00000000-0005-0000-0000-0000752A0000}"/>
    <cellStyle name="Note 10 2 2 3" xfId="10925" xr:uid="{00000000-0005-0000-0000-0000762A0000}"/>
    <cellStyle name="Note 10 2 2 3 2" xfId="10926" xr:uid="{00000000-0005-0000-0000-0000772A0000}"/>
    <cellStyle name="Note 10 2 2 4" xfId="10927" xr:uid="{00000000-0005-0000-0000-0000782A0000}"/>
    <cellStyle name="Note 10 2 2 4 2" xfId="10928" xr:uid="{00000000-0005-0000-0000-0000792A0000}"/>
    <cellStyle name="Note 10 2 2 5" xfId="10929" xr:uid="{00000000-0005-0000-0000-00007A2A0000}"/>
    <cellStyle name="Note 10 2 2 5 2" xfId="10930" xr:uid="{00000000-0005-0000-0000-00007B2A0000}"/>
    <cellStyle name="Note 10 2 2 6" xfId="10931" xr:uid="{00000000-0005-0000-0000-00007C2A0000}"/>
    <cellStyle name="Note 10 2 2 6 2" xfId="10932" xr:uid="{00000000-0005-0000-0000-00007D2A0000}"/>
    <cellStyle name="Note 10 2 2 7" xfId="10933" xr:uid="{00000000-0005-0000-0000-00007E2A0000}"/>
    <cellStyle name="Note 10 2 2 7 2" xfId="10934" xr:uid="{00000000-0005-0000-0000-00007F2A0000}"/>
    <cellStyle name="Note 10 2 2 8" xfId="10935" xr:uid="{00000000-0005-0000-0000-0000802A0000}"/>
    <cellStyle name="Note 10 2 3" xfId="10936" xr:uid="{00000000-0005-0000-0000-0000812A0000}"/>
    <cellStyle name="Note 10 2 3 2" xfId="10937" xr:uid="{00000000-0005-0000-0000-0000822A0000}"/>
    <cellStyle name="Note 10 2 3 2 2" xfId="10938" xr:uid="{00000000-0005-0000-0000-0000832A0000}"/>
    <cellStyle name="Note 10 2 3 3" xfId="10939" xr:uid="{00000000-0005-0000-0000-0000842A0000}"/>
    <cellStyle name="Note 10 2 3 3 2" xfId="10940" xr:uid="{00000000-0005-0000-0000-0000852A0000}"/>
    <cellStyle name="Note 10 2 3 4" xfId="10941" xr:uid="{00000000-0005-0000-0000-0000862A0000}"/>
    <cellStyle name="Note 10 2 3 4 2" xfId="10942" xr:uid="{00000000-0005-0000-0000-0000872A0000}"/>
    <cellStyle name="Note 10 2 3 5" xfId="10943" xr:uid="{00000000-0005-0000-0000-0000882A0000}"/>
    <cellStyle name="Note 10 2 3 5 2" xfId="10944" xr:uid="{00000000-0005-0000-0000-0000892A0000}"/>
    <cellStyle name="Note 10 2 3 6" xfId="10945" xr:uid="{00000000-0005-0000-0000-00008A2A0000}"/>
    <cellStyle name="Note 10 2 3 6 2" xfId="10946" xr:uid="{00000000-0005-0000-0000-00008B2A0000}"/>
    <cellStyle name="Note 10 2 3 7" xfId="10947" xr:uid="{00000000-0005-0000-0000-00008C2A0000}"/>
    <cellStyle name="Note 10 2 4" xfId="10948" xr:uid="{00000000-0005-0000-0000-00008D2A0000}"/>
    <cellStyle name="Note 10 2 4 2" xfId="10949" xr:uid="{00000000-0005-0000-0000-00008E2A0000}"/>
    <cellStyle name="Note 10 2 5" xfId="10950" xr:uid="{00000000-0005-0000-0000-00008F2A0000}"/>
    <cellStyle name="Note 10 2 5 2" xfId="10951" xr:uid="{00000000-0005-0000-0000-0000902A0000}"/>
    <cellStyle name="Note 10 2 6" xfId="10952" xr:uid="{00000000-0005-0000-0000-0000912A0000}"/>
    <cellStyle name="Note 10 2 6 2" xfId="10953" xr:uid="{00000000-0005-0000-0000-0000922A0000}"/>
    <cellStyle name="Note 10 2 7" xfId="10954" xr:uid="{00000000-0005-0000-0000-0000932A0000}"/>
    <cellStyle name="Note 10 2 7 2" xfId="10955" xr:uid="{00000000-0005-0000-0000-0000942A0000}"/>
    <cellStyle name="Note 10 2 8" xfId="10956" xr:uid="{00000000-0005-0000-0000-0000952A0000}"/>
    <cellStyle name="Note 10 2 8 2" xfId="10957" xr:uid="{00000000-0005-0000-0000-0000962A0000}"/>
    <cellStyle name="Note 10 2 9" xfId="10958" xr:uid="{00000000-0005-0000-0000-0000972A0000}"/>
    <cellStyle name="Note 10 3" xfId="10959" xr:uid="{00000000-0005-0000-0000-0000982A0000}"/>
    <cellStyle name="Note 10 3 2" xfId="10960" xr:uid="{00000000-0005-0000-0000-0000992A0000}"/>
    <cellStyle name="Note 10 3 2 2" xfId="10961" xr:uid="{00000000-0005-0000-0000-00009A2A0000}"/>
    <cellStyle name="Note 10 3 2 2 2" xfId="10962" xr:uid="{00000000-0005-0000-0000-00009B2A0000}"/>
    <cellStyle name="Note 10 3 2 3" xfId="10963" xr:uid="{00000000-0005-0000-0000-00009C2A0000}"/>
    <cellStyle name="Note 10 3 2 3 2" xfId="10964" xr:uid="{00000000-0005-0000-0000-00009D2A0000}"/>
    <cellStyle name="Note 10 3 2 4" xfId="10965" xr:uid="{00000000-0005-0000-0000-00009E2A0000}"/>
    <cellStyle name="Note 10 3 2 4 2" xfId="10966" xr:uid="{00000000-0005-0000-0000-00009F2A0000}"/>
    <cellStyle name="Note 10 3 2 5" xfId="10967" xr:uid="{00000000-0005-0000-0000-0000A02A0000}"/>
    <cellStyle name="Note 10 3 2 5 2" xfId="10968" xr:uid="{00000000-0005-0000-0000-0000A12A0000}"/>
    <cellStyle name="Note 10 3 2 6" xfId="10969" xr:uid="{00000000-0005-0000-0000-0000A22A0000}"/>
    <cellStyle name="Note 10 3 2 6 2" xfId="10970" xr:uid="{00000000-0005-0000-0000-0000A32A0000}"/>
    <cellStyle name="Note 10 3 2 7" xfId="10971" xr:uid="{00000000-0005-0000-0000-0000A42A0000}"/>
    <cellStyle name="Note 10 3 3" xfId="10972" xr:uid="{00000000-0005-0000-0000-0000A52A0000}"/>
    <cellStyle name="Note 10 3 3 2" xfId="10973" xr:uid="{00000000-0005-0000-0000-0000A62A0000}"/>
    <cellStyle name="Note 10 3 4" xfId="10974" xr:uid="{00000000-0005-0000-0000-0000A72A0000}"/>
    <cellStyle name="Note 10 3 4 2" xfId="10975" xr:uid="{00000000-0005-0000-0000-0000A82A0000}"/>
    <cellStyle name="Note 10 3 5" xfId="10976" xr:uid="{00000000-0005-0000-0000-0000A92A0000}"/>
    <cellStyle name="Note 10 3 5 2" xfId="10977" xr:uid="{00000000-0005-0000-0000-0000AA2A0000}"/>
    <cellStyle name="Note 10 3 6" xfId="10978" xr:uid="{00000000-0005-0000-0000-0000AB2A0000}"/>
    <cellStyle name="Note 10 3 6 2" xfId="10979" xr:uid="{00000000-0005-0000-0000-0000AC2A0000}"/>
    <cellStyle name="Note 10 3 7" xfId="10980" xr:uid="{00000000-0005-0000-0000-0000AD2A0000}"/>
    <cellStyle name="Note 10 3 7 2" xfId="10981" xr:uid="{00000000-0005-0000-0000-0000AE2A0000}"/>
    <cellStyle name="Note 10 3 8" xfId="10982" xr:uid="{00000000-0005-0000-0000-0000AF2A0000}"/>
    <cellStyle name="Note 10 4" xfId="10983" xr:uid="{00000000-0005-0000-0000-0000B02A0000}"/>
    <cellStyle name="Note 10 4 2" xfId="10984" xr:uid="{00000000-0005-0000-0000-0000B12A0000}"/>
    <cellStyle name="Note 10 4 2 2" xfId="10985" xr:uid="{00000000-0005-0000-0000-0000B22A0000}"/>
    <cellStyle name="Note 10 4 3" xfId="10986" xr:uid="{00000000-0005-0000-0000-0000B32A0000}"/>
    <cellStyle name="Note 10 4 3 2" xfId="10987" xr:uid="{00000000-0005-0000-0000-0000B42A0000}"/>
    <cellStyle name="Note 10 4 4" xfId="10988" xr:uid="{00000000-0005-0000-0000-0000B52A0000}"/>
    <cellStyle name="Note 10 4 4 2" xfId="10989" xr:uid="{00000000-0005-0000-0000-0000B62A0000}"/>
    <cellStyle name="Note 10 4 5" xfId="10990" xr:uid="{00000000-0005-0000-0000-0000B72A0000}"/>
    <cellStyle name="Note 10 4 5 2" xfId="10991" xr:uid="{00000000-0005-0000-0000-0000B82A0000}"/>
    <cellStyle name="Note 10 4 6" xfId="10992" xr:uid="{00000000-0005-0000-0000-0000B92A0000}"/>
    <cellStyle name="Note 10 4 6 2" xfId="10993" xr:uid="{00000000-0005-0000-0000-0000BA2A0000}"/>
    <cellStyle name="Note 10 4 7" xfId="10994" xr:uid="{00000000-0005-0000-0000-0000BB2A0000}"/>
    <cellStyle name="Note 10 5" xfId="10995" xr:uid="{00000000-0005-0000-0000-0000BC2A0000}"/>
    <cellStyle name="Note 10 5 2" xfId="10996" xr:uid="{00000000-0005-0000-0000-0000BD2A0000}"/>
    <cellStyle name="Note 10 6" xfId="10997" xr:uid="{00000000-0005-0000-0000-0000BE2A0000}"/>
    <cellStyle name="Note 10 6 2" xfId="10998" xr:uid="{00000000-0005-0000-0000-0000BF2A0000}"/>
    <cellStyle name="Note 10 7" xfId="10999" xr:uid="{00000000-0005-0000-0000-0000C02A0000}"/>
    <cellStyle name="Note 10 7 2" xfId="11000" xr:uid="{00000000-0005-0000-0000-0000C12A0000}"/>
    <cellStyle name="Note 10 8" xfId="11001" xr:uid="{00000000-0005-0000-0000-0000C22A0000}"/>
    <cellStyle name="Note 10 8 2" xfId="11002" xr:uid="{00000000-0005-0000-0000-0000C32A0000}"/>
    <cellStyle name="Note 10 9" xfId="11003" xr:uid="{00000000-0005-0000-0000-0000C42A0000}"/>
    <cellStyle name="Note 10 9 2" xfId="11004" xr:uid="{00000000-0005-0000-0000-0000C52A0000}"/>
    <cellStyle name="Note 11" xfId="11005" xr:uid="{00000000-0005-0000-0000-0000C62A0000}"/>
    <cellStyle name="Note 11 10" xfId="11006" xr:uid="{00000000-0005-0000-0000-0000C72A0000}"/>
    <cellStyle name="Note 11 11" xfId="11007" xr:uid="{00000000-0005-0000-0000-0000C82A0000}"/>
    <cellStyle name="Note 11 2" xfId="11008" xr:uid="{00000000-0005-0000-0000-0000C92A0000}"/>
    <cellStyle name="Note 11 2 2" xfId="11009" xr:uid="{00000000-0005-0000-0000-0000CA2A0000}"/>
    <cellStyle name="Note 11 2 2 2" xfId="11010" xr:uid="{00000000-0005-0000-0000-0000CB2A0000}"/>
    <cellStyle name="Note 11 2 2 2 2" xfId="11011" xr:uid="{00000000-0005-0000-0000-0000CC2A0000}"/>
    <cellStyle name="Note 11 2 2 2 2 2" xfId="11012" xr:uid="{00000000-0005-0000-0000-0000CD2A0000}"/>
    <cellStyle name="Note 11 2 2 2 3" xfId="11013" xr:uid="{00000000-0005-0000-0000-0000CE2A0000}"/>
    <cellStyle name="Note 11 2 2 2 3 2" xfId="11014" xr:uid="{00000000-0005-0000-0000-0000CF2A0000}"/>
    <cellStyle name="Note 11 2 2 2 4" xfId="11015" xr:uid="{00000000-0005-0000-0000-0000D02A0000}"/>
    <cellStyle name="Note 11 2 2 2 4 2" xfId="11016" xr:uid="{00000000-0005-0000-0000-0000D12A0000}"/>
    <cellStyle name="Note 11 2 2 2 5" xfId="11017" xr:uid="{00000000-0005-0000-0000-0000D22A0000}"/>
    <cellStyle name="Note 11 2 2 2 5 2" xfId="11018" xr:uid="{00000000-0005-0000-0000-0000D32A0000}"/>
    <cellStyle name="Note 11 2 2 2 6" xfId="11019" xr:uid="{00000000-0005-0000-0000-0000D42A0000}"/>
    <cellStyle name="Note 11 2 2 2 6 2" xfId="11020" xr:uid="{00000000-0005-0000-0000-0000D52A0000}"/>
    <cellStyle name="Note 11 2 2 2 7" xfId="11021" xr:uid="{00000000-0005-0000-0000-0000D62A0000}"/>
    <cellStyle name="Note 11 2 2 3" xfId="11022" xr:uid="{00000000-0005-0000-0000-0000D72A0000}"/>
    <cellStyle name="Note 11 2 2 3 2" xfId="11023" xr:uid="{00000000-0005-0000-0000-0000D82A0000}"/>
    <cellStyle name="Note 11 2 2 4" xfId="11024" xr:uid="{00000000-0005-0000-0000-0000D92A0000}"/>
    <cellStyle name="Note 11 2 2 4 2" xfId="11025" xr:uid="{00000000-0005-0000-0000-0000DA2A0000}"/>
    <cellStyle name="Note 11 2 2 5" xfId="11026" xr:uid="{00000000-0005-0000-0000-0000DB2A0000}"/>
    <cellStyle name="Note 11 2 2 5 2" xfId="11027" xr:uid="{00000000-0005-0000-0000-0000DC2A0000}"/>
    <cellStyle name="Note 11 2 2 6" xfId="11028" xr:uid="{00000000-0005-0000-0000-0000DD2A0000}"/>
    <cellStyle name="Note 11 2 2 6 2" xfId="11029" xr:uid="{00000000-0005-0000-0000-0000DE2A0000}"/>
    <cellStyle name="Note 11 2 2 7" xfId="11030" xr:uid="{00000000-0005-0000-0000-0000DF2A0000}"/>
    <cellStyle name="Note 11 2 2 7 2" xfId="11031" xr:uid="{00000000-0005-0000-0000-0000E02A0000}"/>
    <cellStyle name="Note 11 2 2 8" xfId="11032" xr:uid="{00000000-0005-0000-0000-0000E12A0000}"/>
    <cellStyle name="Note 11 2 3" xfId="11033" xr:uid="{00000000-0005-0000-0000-0000E22A0000}"/>
    <cellStyle name="Note 11 2 3 2" xfId="11034" xr:uid="{00000000-0005-0000-0000-0000E32A0000}"/>
    <cellStyle name="Note 11 2 3 2 2" xfId="11035" xr:uid="{00000000-0005-0000-0000-0000E42A0000}"/>
    <cellStyle name="Note 11 2 3 3" xfId="11036" xr:uid="{00000000-0005-0000-0000-0000E52A0000}"/>
    <cellStyle name="Note 11 2 3 3 2" xfId="11037" xr:uid="{00000000-0005-0000-0000-0000E62A0000}"/>
    <cellStyle name="Note 11 2 3 4" xfId="11038" xr:uid="{00000000-0005-0000-0000-0000E72A0000}"/>
    <cellStyle name="Note 11 2 3 4 2" xfId="11039" xr:uid="{00000000-0005-0000-0000-0000E82A0000}"/>
    <cellStyle name="Note 11 2 3 5" xfId="11040" xr:uid="{00000000-0005-0000-0000-0000E92A0000}"/>
    <cellStyle name="Note 11 2 3 5 2" xfId="11041" xr:uid="{00000000-0005-0000-0000-0000EA2A0000}"/>
    <cellStyle name="Note 11 2 3 6" xfId="11042" xr:uid="{00000000-0005-0000-0000-0000EB2A0000}"/>
    <cellStyle name="Note 11 2 3 6 2" xfId="11043" xr:uid="{00000000-0005-0000-0000-0000EC2A0000}"/>
    <cellStyle name="Note 11 2 3 7" xfId="11044" xr:uid="{00000000-0005-0000-0000-0000ED2A0000}"/>
    <cellStyle name="Note 11 2 4" xfId="11045" xr:uid="{00000000-0005-0000-0000-0000EE2A0000}"/>
    <cellStyle name="Note 11 2 4 2" xfId="11046" xr:uid="{00000000-0005-0000-0000-0000EF2A0000}"/>
    <cellStyle name="Note 11 2 5" xfId="11047" xr:uid="{00000000-0005-0000-0000-0000F02A0000}"/>
    <cellStyle name="Note 11 2 5 2" xfId="11048" xr:uid="{00000000-0005-0000-0000-0000F12A0000}"/>
    <cellStyle name="Note 11 2 6" xfId="11049" xr:uid="{00000000-0005-0000-0000-0000F22A0000}"/>
    <cellStyle name="Note 11 2 6 2" xfId="11050" xr:uid="{00000000-0005-0000-0000-0000F32A0000}"/>
    <cellStyle name="Note 11 2 7" xfId="11051" xr:uid="{00000000-0005-0000-0000-0000F42A0000}"/>
    <cellStyle name="Note 11 2 7 2" xfId="11052" xr:uid="{00000000-0005-0000-0000-0000F52A0000}"/>
    <cellStyle name="Note 11 2 8" xfId="11053" xr:uid="{00000000-0005-0000-0000-0000F62A0000}"/>
    <cellStyle name="Note 11 2 8 2" xfId="11054" xr:uid="{00000000-0005-0000-0000-0000F72A0000}"/>
    <cellStyle name="Note 11 2 9" xfId="11055" xr:uid="{00000000-0005-0000-0000-0000F82A0000}"/>
    <cellStyle name="Note 11 3" xfId="11056" xr:uid="{00000000-0005-0000-0000-0000F92A0000}"/>
    <cellStyle name="Note 11 3 2" xfId="11057" xr:uid="{00000000-0005-0000-0000-0000FA2A0000}"/>
    <cellStyle name="Note 11 3 2 2" xfId="11058" xr:uid="{00000000-0005-0000-0000-0000FB2A0000}"/>
    <cellStyle name="Note 11 3 2 2 2" xfId="11059" xr:uid="{00000000-0005-0000-0000-0000FC2A0000}"/>
    <cellStyle name="Note 11 3 2 3" xfId="11060" xr:uid="{00000000-0005-0000-0000-0000FD2A0000}"/>
    <cellStyle name="Note 11 3 2 3 2" xfId="11061" xr:uid="{00000000-0005-0000-0000-0000FE2A0000}"/>
    <cellStyle name="Note 11 3 2 4" xfId="11062" xr:uid="{00000000-0005-0000-0000-0000FF2A0000}"/>
    <cellStyle name="Note 11 3 2 4 2" xfId="11063" xr:uid="{00000000-0005-0000-0000-0000002B0000}"/>
    <cellStyle name="Note 11 3 2 5" xfId="11064" xr:uid="{00000000-0005-0000-0000-0000012B0000}"/>
    <cellStyle name="Note 11 3 2 5 2" xfId="11065" xr:uid="{00000000-0005-0000-0000-0000022B0000}"/>
    <cellStyle name="Note 11 3 2 6" xfId="11066" xr:uid="{00000000-0005-0000-0000-0000032B0000}"/>
    <cellStyle name="Note 11 3 2 6 2" xfId="11067" xr:uid="{00000000-0005-0000-0000-0000042B0000}"/>
    <cellStyle name="Note 11 3 2 7" xfId="11068" xr:uid="{00000000-0005-0000-0000-0000052B0000}"/>
    <cellStyle name="Note 11 3 3" xfId="11069" xr:uid="{00000000-0005-0000-0000-0000062B0000}"/>
    <cellStyle name="Note 11 3 3 2" xfId="11070" xr:uid="{00000000-0005-0000-0000-0000072B0000}"/>
    <cellStyle name="Note 11 3 4" xfId="11071" xr:uid="{00000000-0005-0000-0000-0000082B0000}"/>
    <cellStyle name="Note 11 3 4 2" xfId="11072" xr:uid="{00000000-0005-0000-0000-0000092B0000}"/>
    <cellStyle name="Note 11 3 5" xfId="11073" xr:uid="{00000000-0005-0000-0000-00000A2B0000}"/>
    <cellStyle name="Note 11 3 5 2" xfId="11074" xr:uid="{00000000-0005-0000-0000-00000B2B0000}"/>
    <cellStyle name="Note 11 3 6" xfId="11075" xr:uid="{00000000-0005-0000-0000-00000C2B0000}"/>
    <cellStyle name="Note 11 3 6 2" xfId="11076" xr:uid="{00000000-0005-0000-0000-00000D2B0000}"/>
    <cellStyle name="Note 11 3 7" xfId="11077" xr:uid="{00000000-0005-0000-0000-00000E2B0000}"/>
    <cellStyle name="Note 11 3 7 2" xfId="11078" xr:uid="{00000000-0005-0000-0000-00000F2B0000}"/>
    <cellStyle name="Note 11 3 8" xfId="11079" xr:uid="{00000000-0005-0000-0000-0000102B0000}"/>
    <cellStyle name="Note 11 4" xfId="11080" xr:uid="{00000000-0005-0000-0000-0000112B0000}"/>
    <cellStyle name="Note 11 4 2" xfId="11081" xr:uid="{00000000-0005-0000-0000-0000122B0000}"/>
    <cellStyle name="Note 11 4 2 2" xfId="11082" xr:uid="{00000000-0005-0000-0000-0000132B0000}"/>
    <cellStyle name="Note 11 4 3" xfId="11083" xr:uid="{00000000-0005-0000-0000-0000142B0000}"/>
    <cellStyle name="Note 11 4 3 2" xfId="11084" xr:uid="{00000000-0005-0000-0000-0000152B0000}"/>
    <cellStyle name="Note 11 4 4" xfId="11085" xr:uid="{00000000-0005-0000-0000-0000162B0000}"/>
    <cellStyle name="Note 11 4 4 2" xfId="11086" xr:uid="{00000000-0005-0000-0000-0000172B0000}"/>
    <cellStyle name="Note 11 4 5" xfId="11087" xr:uid="{00000000-0005-0000-0000-0000182B0000}"/>
    <cellStyle name="Note 11 4 5 2" xfId="11088" xr:uid="{00000000-0005-0000-0000-0000192B0000}"/>
    <cellStyle name="Note 11 4 6" xfId="11089" xr:uid="{00000000-0005-0000-0000-00001A2B0000}"/>
    <cellStyle name="Note 11 4 6 2" xfId="11090" xr:uid="{00000000-0005-0000-0000-00001B2B0000}"/>
    <cellStyle name="Note 11 4 7" xfId="11091" xr:uid="{00000000-0005-0000-0000-00001C2B0000}"/>
    <cellStyle name="Note 11 5" xfId="11092" xr:uid="{00000000-0005-0000-0000-00001D2B0000}"/>
    <cellStyle name="Note 11 5 2" xfId="11093" xr:uid="{00000000-0005-0000-0000-00001E2B0000}"/>
    <cellStyle name="Note 11 6" xfId="11094" xr:uid="{00000000-0005-0000-0000-00001F2B0000}"/>
    <cellStyle name="Note 11 6 2" xfId="11095" xr:uid="{00000000-0005-0000-0000-0000202B0000}"/>
    <cellStyle name="Note 11 7" xfId="11096" xr:uid="{00000000-0005-0000-0000-0000212B0000}"/>
    <cellStyle name="Note 11 7 2" xfId="11097" xr:uid="{00000000-0005-0000-0000-0000222B0000}"/>
    <cellStyle name="Note 11 8" xfId="11098" xr:uid="{00000000-0005-0000-0000-0000232B0000}"/>
    <cellStyle name="Note 11 8 2" xfId="11099" xr:uid="{00000000-0005-0000-0000-0000242B0000}"/>
    <cellStyle name="Note 11 9" xfId="11100" xr:uid="{00000000-0005-0000-0000-0000252B0000}"/>
    <cellStyle name="Note 11 9 2" xfId="11101" xr:uid="{00000000-0005-0000-0000-0000262B0000}"/>
    <cellStyle name="Note 12" xfId="11102" xr:uid="{00000000-0005-0000-0000-0000272B0000}"/>
    <cellStyle name="Note 12 10" xfId="11103" xr:uid="{00000000-0005-0000-0000-0000282B0000}"/>
    <cellStyle name="Note 12 11" xfId="11104" xr:uid="{00000000-0005-0000-0000-0000292B0000}"/>
    <cellStyle name="Note 12 2" xfId="11105" xr:uid="{00000000-0005-0000-0000-00002A2B0000}"/>
    <cellStyle name="Note 12 2 2" xfId="11106" xr:uid="{00000000-0005-0000-0000-00002B2B0000}"/>
    <cellStyle name="Note 12 2 2 2" xfId="11107" xr:uid="{00000000-0005-0000-0000-00002C2B0000}"/>
    <cellStyle name="Note 12 2 2 2 2" xfId="11108" xr:uid="{00000000-0005-0000-0000-00002D2B0000}"/>
    <cellStyle name="Note 12 2 2 2 2 2" xfId="11109" xr:uid="{00000000-0005-0000-0000-00002E2B0000}"/>
    <cellStyle name="Note 12 2 2 2 3" xfId="11110" xr:uid="{00000000-0005-0000-0000-00002F2B0000}"/>
    <cellStyle name="Note 12 2 2 2 3 2" xfId="11111" xr:uid="{00000000-0005-0000-0000-0000302B0000}"/>
    <cellStyle name="Note 12 2 2 2 4" xfId="11112" xr:uid="{00000000-0005-0000-0000-0000312B0000}"/>
    <cellStyle name="Note 12 2 2 2 4 2" xfId="11113" xr:uid="{00000000-0005-0000-0000-0000322B0000}"/>
    <cellStyle name="Note 12 2 2 2 5" xfId="11114" xr:uid="{00000000-0005-0000-0000-0000332B0000}"/>
    <cellStyle name="Note 12 2 2 2 5 2" xfId="11115" xr:uid="{00000000-0005-0000-0000-0000342B0000}"/>
    <cellStyle name="Note 12 2 2 2 6" xfId="11116" xr:uid="{00000000-0005-0000-0000-0000352B0000}"/>
    <cellStyle name="Note 12 2 2 2 6 2" xfId="11117" xr:uid="{00000000-0005-0000-0000-0000362B0000}"/>
    <cellStyle name="Note 12 2 2 2 7" xfId="11118" xr:uid="{00000000-0005-0000-0000-0000372B0000}"/>
    <cellStyle name="Note 12 2 2 3" xfId="11119" xr:uid="{00000000-0005-0000-0000-0000382B0000}"/>
    <cellStyle name="Note 12 2 2 3 2" xfId="11120" xr:uid="{00000000-0005-0000-0000-0000392B0000}"/>
    <cellStyle name="Note 12 2 2 4" xfId="11121" xr:uid="{00000000-0005-0000-0000-00003A2B0000}"/>
    <cellStyle name="Note 12 2 2 4 2" xfId="11122" xr:uid="{00000000-0005-0000-0000-00003B2B0000}"/>
    <cellStyle name="Note 12 2 2 5" xfId="11123" xr:uid="{00000000-0005-0000-0000-00003C2B0000}"/>
    <cellStyle name="Note 12 2 2 5 2" xfId="11124" xr:uid="{00000000-0005-0000-0000-00003D2B0000}"/>
    <cellStyle name="Note 12 2 2 6" xfId="11125" xr:uid="{00000000-0005-0000-0000-00003E2B0000}"/>
    <cellStyle name="Note 12 2 2 6 2" xfId="11126" xr:uid="{00000000-0005-0000-0000-00003F2B0000}"/>
    <cellStyle name="Note 12 2 2 7" xfId="11127" xr:uid="{00000000-0005-0000-0000-0000402B0000}"/>
    <cellStyle name="Note 12 2 2 7 2" xfId="11128" xr:uid="{00000000-0005-0000-0000-0000412B0000}"/>
    <cellStyle name="Note 12 2 2 8" xfId="11129" xr:uid="{00000000-0005-0000-0000-0000422B0000}"/>
    <cellStyle name="Note 12 2 3" xfId="11130" xr:uid="{00000000-0005-0000-0000-0000432B0000}"/>
    <cellStyle name="Note 12 2 3 2" xfId="11131" xr:uid="{00000000-0005-0000-0000-0000442B0000}"/>
    <cellStyle name="Note 12 2 3 2 2" xfId="11132" xr:uid="{00000000-0005-0000-0000-0000452B0000}"/>
    <cellStyle name="Note 12 2 3 3" xfId="11133" xr:uid="{00000000-0005-0000-0000-0000462B0000}"/>
    <cellStyle name="Note 12 2 3 3 2" xfId="11134" xr:uid="{00000000-0005-0000-0000-0000472B0000}"/>
    <cellStyle name="Note 12 2 3 4" xfId="11135" xr:uid="{00000000-0005-0000-0000-0000482B0000}"/>
    <cellStyle name="Note 12 2 3 4 2" xfId="11136" xr:uid="{00000000-0005-0000-0000-0000492B0000}"/>
    <cellStyle name="Note 12 2 3 5" xfId="11137" xr:uid="{00000000-0005-0000-0000-00004A2B0000}"/>
    <cellStyle name="Note 12 2 3 5 2" xfId="11138" xr:uid="{00000000-0005-0000-0000-00004B2B0000}"/>
    <cellStyle name="Note 12 2 3 6" xfId="11139" xr:uid="{00000000-0005-0000-0000-00004C2B0000}"/>
    <cellStyle name="Note 12 2 3 6 2" xfId="11140" xr:uid="{00000000-0005-0000-0000-00004D2B0000}"/>
    <cellStyle name="Note 12 2 3 7" xfId="11141" xr:uid="{00000000-0005-0000-0000-00004E2B0000}"/>
    <cellStyle name="Note 12 2 4" xfId="11142" xr:uid="{00000000-0005-0000-0000-00004F2B0000}"/>
    <cellStyle name="Note 12 2 4 2" xfId="11143" xr:uid="{00000000-0005-0000-0000-0000502B0000}"/>
    <cellStyle name="Note 12 2 5" xfId="11144" xr:uid="{00000000-0005-0000-0000-0000512B0000}"/>
    <cellStyle name="Note 12 2 5 2" xfId="11145" xr:uid="{00000000-0005-0000-0000-0000522B0000}"/>
    <cellStyle name="Note 12 2 6" xfId="11146" xr:uid="{00000000-0005-0000-0000-0000532B0000}"/>
    <cellStyle name="Note 12 2 6 2" xfId="11147" xr:uid="{00000000-0005-0000-0000-0000542B0000}"/>
    <cellStyle name="Note 12 2 7" xfId="11148" xr:uid="{00000000-0005-0000-0000-0000552B0000}"/>
    <cellStyle name="Note 12 2 7 2" xfId="11149" xr:uid="{00000000-0005-0000-0000-0000562B0000}"/>
    <cellStyle name="Note 12 2 8" xfId="11150" xr:uid="{00000000-0005-0000-0000-0000572B0000}"/>
    <cellStyle name="Note 12 2 8 2" xfId="11151" xr:uid="{00000000-0005-0000-0000-0000582B0000}"/>
    <cellStyle name="Note 12 2 9" xfId="11152" xr:uid="{00000000-0005-0000-0000-0000592B0000}"/>
    <cellStyle name="Note 12 3" xfId="11153" xr:uid="{00000000-0005-0000-0000-00005A2B0000}"/>
    <cellStyle name="Note 12 3 2" xfId="11154" xr:uid="{00000000-0005-0000-0000-00005B2B0000}"/>
    <cellStyle name="Note 12 3 2 2" xfId="11155" xr:uid="{00000000-0005-0000-0000-00005C2B0000}"/>
    <cellStyle name="Note 12 3 2 2 2" xfId="11156" xr:uid="{00000000-0005-0000-0000-00005D2B0000}"/>
    <cellStyle name="Note 12 3 2 3" xfId="11157" xr:uid="{00000000-0005-0000-0000-00005E2B0000}"/>
    <cellStyle name="Note 12 3 2 3 2" xfId="11158" xr:uid="{00000000-0005-0000-0000-00005F2B0000}"/>
    <cellStyle name="Note 12 3 2 4" xfId="11159" xr:uid="{00000000-0005-0000-0000-0000602B0000}"/>
    <cellStyle name="Note 12 3 2 4 2" xfId="11160" xr:uid="{00000000-0005-0000-0000-0000612B0000}"/>
    <cellStyle name="Note 12 3 2 5" xfId="11161" xr:uid="{00000000-0005-0000-0000-0000622B0000}"/>
    <cellStyle name="Note 12 3 2 5 2" xfId="11162" xr:uid="{00000000-0005-0000-0000-0000632B0000}"/>
    <cellStyle name="Note 12 3 2 6" xfId="11163" xr:uid="{00000000-0005-0000-0000-0000642B0000}"/>
    <cellStyle name="Note 12 3 2 6 2" xfId="11164" xr:uid="{00000000-0005-0000-0000-0000652B0000}"/>
    <cellStyle name="Note 12 3 2 7" xfId="11165" xr:uid="{00000000-0005-0000-0000-0000662B0000}"/>
    <cellStyle name="Note 12 3 3" xfId="11166" xr:uid="{00000000-0005-0000-0000-0000672B0000}"/>
    <cellStyle name="Note 12 3 3 2" xfId="11167" xr:uid="{00000000-0005-0000-0000-0000682B0000}"/>
    <cellStyle name="Note 12 3 4" xfId="11168" xr:uid="{00000000-0005-0000-0000-0000692B0000}"/>
    <cellStyle name="Note 12 3 4 2" xfId="11169" xr:uid="{00000000-0005-0000-0000-00006A2B0000}"/>
    <cellStyle name="Note 12 3 5" xfId="11170" xr:uid="{00000000-0005-0000-0000-00006B2B0000}"/>
    <cellStyle name="Note 12 3 5 2" xfId="11171" xr:uid="{00000000-0005-0000-0000-00006C2B0000}"/>
    <cellStyle name="Note 12 3 6" xfId="11172" xr:uid="{00000000-0005-0000-0000-00006D2B0000}"/>
    <cellStyle name="Note 12 3 6 2" xfId="11173" xr:uid="{00000000-0005-0000-0000-00006E2B0000}"/>
    <cellStyle name="Note 12 3 7" xfId="11174" xr:uid="{00000000-0005-0000-0000-00006F2B0000}"/>
    <cellStyle name="Note 12 3 7 2" xfId="11175" xr:uid="{00000000-0005-0000-0000-0000702B0000}"/>
    <cellStyle name="Note 12 3 8" xfId="11176" xr:uid="{00000000-0005-0000-0000-0000712B0000}"/>
    <cellStyle name="Note 12 4" xfId="11177" xr:uid="{00000000-0005-0000-0000-0000722B0000}"/>
    <cellStyle name="Note 12 4 2" xfId="11178" xr:uid="{00000000-0005-0000-0000-0000732B0000}"/>
    <cellStyle name="Note 12 4 2 2" xfId="11179" xr:uid="{00000000-0005-0000-0000-0000742B0000}"/>
    <cellStyle name="Note 12 4 3" xfId="11180" xr:uid="{00000000-0005-0000-0000-0000752B0000}"/>
    <cellStyle name="Note 12 4 3 2" xfId="11181" xr:uid="{00000000-0005-0000-0000-0000762B0000}"/>
    <cellStyle name="Note 12 4 4" xfId="11182" xr:uid="{00000000-0005-0000-0000-0000772B0000}"/>
    <cellStyle name="Note 12 4 4 2" xfId="11183" xr:uid="{00000000-0005-0000-0000-0000782B0000}"/>
    <cellStyle name="Note 12 4 5" xfId="11184" xr:uid="{00000000-0005-0000-0000-0000792B0000}"/>
    <cellStyle name="Note 12 4 5 2" xfId="11185" xr:uid="{00000000-0005-0000-0000-00007A2B0000}"/>
    <cellStyle name="Note 12 4 6" xfId="11186" xr:uid="{00000000-0005-0000-0000-00007B2B0000}"/>
    <cellStyle name="Note 12 4 6 2" xfId="11187" xr:uid="{00000000-0005-0000-0000-00007C2B0000}"/>
    <cellStyle name="Note 12 4 7" xfId="11188" xr:uid="{00000000-0005-0000-0000-00007D2B0000}"/>
    <cellStyle name="Note 12 5" xfId="11189" xr:uid="{00000000-0005-0000-0000-00007E2B0000}"/>
    <cellStyle name="Note 12 5 2" xfId="11190" xr:uid="{00000000-0005-0000-0000-00007F2B0000}"/>
    <cellStyle name="Note 12 6" xfId="11191" xr:uid="{00000000-0005-0000-0000-0000802B0000}"/>
    <cellStyle name="Note 12 6 2" xfId="11192" xr:uid="{00000000-0005-0000-0000-0000812B0000}"/>
    <cellStyle name="Note 12 7" xfId="11193" xr:uid="{00000000-0005-0000-0000-0000822B0000}"/>
    <cellStyle name="Note 12 7 2" xfId="11194" xr:uid="{00000000-0005-0000-0000-0000832B0000}"/>
    <cellStyle name="Note 12 8" xfId="11195" xr:uid="{00000000-0005-0000-0000-0000842B0000}"/>
    <cellStyle name="Note 12 8 2" xfId="11196" xr:uid="{00000000-0005-0000-0000-0000852B0000}"/>
    <cellStyle name="Note 12 9" xfId="11197" xr:uid="{00000000-0005-0000-0000-0000862B0000}"/>
    <cellStyle name="Note 12 9 2" xfId="11198" xr:uid="{00000000-0005-0000-0000-0000872B0000}"/>
    <cellStyle name="Note 13" xfId="11199" xr:uid="{00000000-0005-0000-0000-0000882B0000}"/>
    <cellStyle name="Note 13 10" xfId="11200" xr:uid="{00000000-0005-0000-0000-0000892B0000}"/>
    <cellStyle name="Note 13 11" xfId="11201" xr:uid="{00000000-0005-0000-0000-00008A2B0000}"/>
    <cellStyle name="Note 13 2" xfId="11202" xr:uid="{00000000-0005-0000-0000-00008B2B0000}"/>
    <cellStyle name="Note 13 2 2" xfId="11203" xr:uid="{00000000-0005-0000-0000-00008C2B0000}"/>
    <cellStyle name="Note 13 2 2 2" xfId="11204" xr:uid="{00000000-0005-0000-0000-00008D2B0000}"/>
    <cellStyle name="Note 13 2 2 2 2" xfId="11205" xr:uid="{00000000-0005-0000-0000-00008E2B0000}"/>
    <cellStyle name="Note 13 2 2 2 2 2" xfId="11206" xr:uid="{00000000-0005-0000-0000-00008F2B0000}"/>
    <cellStyle name="Note 13 2 2 2 3" xfId="11207" xr:uid="{00000000-0005-0000-0000-0000902B0000}"/>
    <cellStyle name="Note 13 2 2 2 3 2" xfId="11208" xr:uid="{00000000-0005-0000-0000-0000912B0000}"/>
    <cellStyle name="Note 13 2 2 2 4" xfId="11209" xr:uid="{00000000-0005-0000-0000-0000922B0000}"/>
    <cellStyle name="Note 13 2 2 2 4 2" xfId="11210" xr:uid="{00000000-0005-0000-0000-0000932B0000}"/>
    <cellStyle name="Note 13 2 2 2 5" xfId="11211" xr:uid="{00000000-0005-0000-0000-0000942B0000}"/>
    <cellStyle name="Note 13 2 2 2 5 2" xfId="11212" xr:uid="{00000000-0005-0000-0000-0000952B0000}"/>
    <cellStyle name="Note 13 2 2 2 6" xfId="11213" xr:uid="{00000000-0005-0000-0000-0000962B0000}"/>
    <cellStyle name="Note 13 2 2 2 6 2" xfId="11214" xr:uid="{00000000-0005-0000-0000-0000972B0000}"/>
    <cellStyle name="Note 13 2 2 2 7" xfId="11215" xr:uid="{00000000-0005-0000-0000-0000982B0000}"/>
    <cellStyle name="Note 13 2 2 3" xfId="11216" xr:uid="{00000000-0005-0000-0000-0000992B0000}"/>
    <cellStyle name="Note 13 2 2 3 2" xfId="11217" xr:uid="{00000000-0005-0000-0000-00009A2B0000}"/>
    <cellStyle name="Note 13 2 2 4" xfId="11218" xr:uid="{00000000-0005-0000-0000-00009B2B0000}"/>
    <cellStyle name="Note 13 2 2 4 2" xfId="11219" xr:uid="{00000000-0005-0000-0000-00009C2B0000}"/>
    <cellStyle name="Note 13 2 2 5" xfId="11220" xr:uid="{00000000-0005-0000-0000-00009D2B0000}"/>
    <cellStyle name="Note 13 2 2 5 2" xfId="11221" xr:uid="{00000000-0005-0000-0000-00009E2B0000}"/>
    <cellStyle name="Note 13 2 2 6" xfId="11222" xr:uid="{00000000-0005-0000-0000-00009F2B0000}"/>
    <cellStyle name="Note 13 2 2 6 2" xfId="11223" xr:uid="{00000000-0005-0000-0000-0000A02B0000}"/>
    <cellStyle name="Note 13 2 2 7" xfId="11224" xr:uid="{00000000-0005-0000-0000-0000A12B0000}"/>
    <cellStyle name="Note 13 2 2 7 2" xfId="11225" xr:uid="{00000000-0005-0000-0000-0000A22B0000}"/>
    <cellStyle name="Note 13 2 2 8" xfId="11226" xr:uid="{00000000-0005-0000-0000-0000A32B0000}"/>
    <cellStyle name="Note 13 2 3" xfId="11227" xr:uid="{00000000-0005-0000-0000-0000A42B0000}"/>
    <cellStyle name="Note 13 2 3 2" xfId="11228" xr:uid="{00000000-0005-0000-0000-0000A52B0000}"/>
    <cellStyle name="Note 13 2 3 2 2" xfId="11229" xr:uid="{00000000-0005-0000-0000-0000A62B0000}"/>
    <cellStyle name="Note 13 2 3 3" xfId="11230" xr:uid="{00000000-0005-0000-0000-0000A72B0000}"/>
    <cellStyle name="Note 13 2 3 3 2" xfId="11231" xr:uid="{00000000-0005-0000-0000-0000A82B0000}"/>
    <cellStyle name="Note 13 2 3 4" xfId="11232" xr:uid="{00000000-0005-0000-0000-0000A92B0000}"/>
    <cellStyle name="Note 13 2 3 4 2" xfId="11233" xr:uid="{00000000-0005-0000-0000-0000AA2B0000}"/>
    <cellStyle name="Note 13 2 3 5" xfId="11234" xr:uid="{00000000-0005-0000-0000-0000AB2B0000}"/>
    <cellStyle name="Note 13 2 3 5 2" xfId="11235" xr:uid="{00000000-0005-0000-0000-0000AC2B0000}"/>
    <cellStyle name="Note 13 2 3 6" xfId="11236" xr:uid="{00000000-0005-0000-0000-0000AD2B0000}"/>
    <cellStyle name="Note 13 2 3 6 2" xfId="11237" xr:uid="{00000000-0005-0000-0000-0000AE2B0000}"/>
    <cellStyle name="Note 13 2 3 7" xfId="11238" xr:uid="{00000000-0005-0000-0000-0000AF2B0000}"/>
    <cellStyle name="Note 13 2 4" xfId="11239" xr:uid="{00000000-0005-0000-0000-0000B02B0000}"/>
    <cellStyle name="Note 13 2 4 2" xfId="11240" xr:uid="{00000000-0005-0000-0000-0000B12B0000}"/>
    <cellStyle name="Note 13 2 5" xfId="11241" xr:uid="{00000000-0005-0000-0000-0000B22B0000}"/>
    <cellStyle name="Note 13 2 5 2" xfId="11242" xr:uid="{00000000-0005-0000-0000-0000B32B0000}"/>
    <cellStyle name="Note 13 2 6" xfId="11243" xr:uid="{00000000-0005-0000-0000-0000B42B0000}"/>
    <cellStyle name="Note 13 2 6 2" xfId="11244" xr:uid="{00000000-0005-0000-0000-0000B52B0000}"/>
    <cellStyle name="Note 13 2 7" xfId="11245" xr:uid="{00000000-0005-0000-0000-0000B62B0000}"/>
    <cellStyle name="Note 13 2 7 2" xfId="11246" xr:uid="{00000000-0005-0000-0000-0000B72B0000}"/>
    <cellStyle name="Note 13 2 8" xfId="11247" xr:uid="{00000000-0005-0000-0000-0000B82B0000}"/>
    <cellStyle name="Note 13 2 8 2" xfId="11248" xr:uid="{00000000-0005-0000-0000-0000B92B0000}"/>
    <cellStyle name="Note 13 2 9" xfId="11249" xr:uid="{00000000-0005-0000-0000-0000BA2B0000}"/>
    <cellStyle name="Note 13 3" xfId="11250" xr:uid="{00000000-0005-0000-0000-0000BB2B0000}"/>
    <cellStyle name="Note 13 3 2" xfId="11251" xr:uid="{00000000-0005-0000-0000-0000BC2B0000}"/>
    <cellStyle name="Note 13 3 2 2" xfId="11252" xr:uid="{00000000-0005-0000-0000-0000BD2B0000}"/>
    <cellStyle name="Note 13 3 2 2 2" xfId="11253" xr:uid="{00000000-0005-0000-0000-0000BE2B0000}"/>
    <cellStyle name="Note 13 3 2 3" xfId="11254" xr:uid="{00000000-0005-0000-0000-0000BF2B0000}"/>
    <cellStyle name="Note 13 3 2 3 2" xfId="11255" xr:uid="{00000000-0005-0000-0000-0000C02B0000}"/>
    <cellStyle name="Note 13 3 2 4" xfId="11256" xr:uid="{00000000-0005-0000-0000-0000C12B0000}"/>
    <cellStyle name="Note 13 3 2 4 2" xfId="11257" xr:uid="{00000000-0005-0000-0000-0000C22B0000}"/>
    <cellStyle name="Note 13 3 2 5" xfId="11258" xr:uid="{00000000-0005-0000-0000-0000C32B0000}"/>
    <cellStyle name="Note 13 3 2 5 2" xfId="11259" xr:uid="{00000000-0005-0000-0000-0000C42B0000}"/>
    <cellStyle name="Note 13 3 2 6" xfId="11260" xr:uid="{00000000-0005-0000-0000-0000C52B0000}"/>
    <cellStyle name="Note 13 3 2 6 2" xfId="11261" xr:uid="{00000000-0005-0000-0000-0000C62B0000}"/>
    <cellStyle name="Note 13 3 2 7" xfId="11262" xr:uid="{00000000-0005-0000-0000-0000C72B0000}"/>
    <cellStyle name="Note 13 3 3" xfId="11263" xr:uid="{00000000-0005-0000-0000-0000C82B0000}"/>
    <cellStyle name="Note 13 3 3 2" xfId="11264" xr:uid="{00000000-0005-0000-0000-0000C92B0000}"/>
    <cellStyle name="Note 13 3 4" xfId="11265" xr:uid="{00000000-0005-0000-0000-0000CA2B0000}"/>
    <cellStyle name="Note 13 3 4 2" xfId="11266" xr:uid="{00000000-0005-0000-0000-0000CB2B0000}"/>
    <cellStyle name="Note 13 3 5" xfId="11267" xr:uid="{00000000-0005-0000-0000-0000CC2B0000}"/>
    <cellStyle name="Note 13 3 5 2" xfId="11268" xr:uid="{00000000-0005-0000-0000-0000CD2B0000}"/>
    <cellStyle name="Note 13 3 6" xfId="11269" xr:uid="{00000000-0005-0000-0000-0000CE2B0000}"/>
    <cellStyle name="Note 13 3 6 2" xfId="11270" xr:uid="{00000000-0005-0000-0000-0000CF2B0000}"/>
    <cellStyle name="Note 13 3 7" xfId="11271" xr:uid="{00000000-0005-0000-0000-0000D02B0000}"/>
    <cellStyle name="Note 13 3 7 2" xfId="11272" xr:uid="{00000000-0005-0000-0000-0000D12B0000}"/>
    <cellStyle name="Note 13 3 8" xfId="11273" xr:uid="{00000000-0005-0000-0000-0000D22B0000}"/>
    <cellStyle name="Note 13 4" xfId="11274" xr:uid="{00000000-0005-0000-0000-0000D32B0000}"/>
    <cellStyle name="Note 13 4 2" xfId="11275" xr:uid="{00000000-0005-0000-0000-0000D42B0000}"/>
    <cellStyle name="Note 13 4 2 2" xfId="11276" xr:uid="{00000000-0005-0000-0000-0000D52B0000}"/>
    <cellStyle name="Note 13 4 3" xfId="11277" xr:uid="{00000000-0005-0000-0000-0000D62B0000}"/>
    <cellStyle name="Note 13 4 3 2" xfId="11278" xr:uid="{00000000-0005-0000-0000-0000D72B0000}"/>
    <cellStyle name="Note 13 4 4" xfId="11279" xr:uid="{00000000-0005-0000-0000-0000D82B0000}"/>
    <cellStyle name="Note 13 4 4 2" xfId="11280" xr:uid="{00000000-0005-0000-0000-0000D92B0000}"/>
    <cellStyle name="Note 13 4 5" xfId="11281" xr:uid="{00000000-0005-0000-0000-0000DA2B0000}"/>
    <cellStyle name="Note 13 4 5 2" xfId="11282" xr:uid="{00000000-0005-0000-0000-0000DB2B0000}"/>
    <cellStyle name="Note 13 4 6" xfId="11283" xr:uid="{00000000-0005-0000-0000-0000DC2B0000}"/>
    <cellStyle name="Note 13 4 6 2" xfId="11284" xr:uid="{00000000-0005-0000-0000-0000DD2B0000}"/>
    <cellStyle name="Note 13 4 7" xfId="11285" xr:uid="{00000000-0005-0000-0000-0000DE2B0000}"/>
    <cellStyle name="Note 13 5" xfId="11286" xr:uid="{00000000-0005-0000-0000-0000DF2B0000}"/>
    <cellStyle name="Note 13 5 2" xfId="11287" xr:uid="{00000000-0005-0000-0000-0000E02B0000}"/>
    <cellStyle name="Note 13 6" xfId="11288" xr:uid="{00000000-0005-0000-0000-0000E12B0000}"/>
    <cellStyle name="Note 13 6 2" xfId="11289" xr:uid="{00000000-0005-0000-0000-0000E22B0000}"/>
    <cellStyle name="Note 13 7" xfId="11290" xr:uid="{00000000-0005-0000-0000-0000E32B0000}"/>
    <cellStyle name="Note 13 7 2" xfId="11291" xr:uid="{00000000-0005-0000-0000-0000E42B0000}"/>
    <cellStyle name="Note 13 8" xfId="11292" xr:uid="{00000000-0005-0000-0000-0000E52B0000}"/>
    <cellStyle name="Note 13 8 2" xfId="11293" xr:uid="{00000000-0005-0000-0000-0000E62B0000}"/>
    <cellStyle name="Note 13 9" xfId="11294" xr:uid="{00000000-0005-0000-0000-0000E72B0000}"/>
    <cellStyle name="Note 13 9 2" xfId="11295" xr:uid="{00000000-0005-0000-0000-0000E82B0000}"/>
    <cellStyle name="Note 14" xfId="11296" xr:uid="{00000000-0005-0000-0000-0000E92B0000}"/>
    <cellStyle name="Note 14 10" xfId="11297" xr:uid="{00000000-0005-0000-0000-0000EA2B0000}"/>
    <cellStyle name="Note 14 2" xfId="11298" xr:uid="{00000000-0005-0000-0000-0000EB2B0000}"/>
    <cellStyle name="Note 14 2 2" xfId="11299" xr:uid="{00000000-0005-0000-0000-0000EC2B0000}"/>
    <cellStyle name="Note 14 2 2 2" xfId="11300" xr:uid="{00000000-0005-0000-0000-0000ED2B0000}"/>
    <cellStyle name="Note 14 2 2 2 2" xfId="11301" xr:uid="{00000000-0005-0000-0000-0000EE2B0000}"/>
    <cellStyle name="Note 14 2 2 2 2 2" xfId="11302" xr:uid="{00000000-0005-0000-0000-0000EF2B0000}"/>
    <cellStyle name="Note 14 2 2 2 3" xfId="11303" xr:uid="{00000000-0005-0000-0000-0000F02B0000}"/>
    <cellStyle name="Note 14 2 2 2 3 2" xfId="11304" xr:uid="{00000000-0005-0000-0000-0000F12B0000}"/>
    <cellStyle name="Note 14 2 2 2 4" xfId="11305" xr:uid="{00000000-0005-0000-0000-0000F22B0000}"/>
    <cellStyle name="Note 14 2 2 2 4 2" xfId="11306" xr:uid="{00000000-0005-0000-0000-0000F32B0000}"/>
    <cellStyle name="Note 14 2 2 2 5" xfId="11307" xr:uid="{00000000-0005-0000-0000-0000F42B0000}"/>
    <cellStyle name="Note 14 2 2 2 5 2" xfId="11308" xr:uid="{00000000-0005-0000-0000-0000F52B0000}"/>
    <cellStyle name="Note 14 2 2 2 6" xfId="11309" xr:uid="{00000000-0005-0000-0000-0000F62B0000}"/>
    <cellStyle name="Note 14 2 2 2 6 2" xfId="11310" xr:uid="{00000000-0005-0000-0000-0000F72B0000}"/>
    <cellStyle name="Note 14 2 2 2 7" xfId="11311" xr:uid="{00000000-0005-0000-0000-0000F82B0000}"/>
    <cellStyle name="Note 14 2 2 3" xfId="11312" xr:uid="{00000000-0005-0000-0000-0000F92B0000}"/>
    <cellStyle name="Note 14 2 2 3 2" xfId="11313" xr:uid="{00000000-0005-0000-0000-0000FA2B0000}"/>
    <cellStyle name="Note 14 2 2 4" xfId="11314" xr:uid="{00000000-0005-0000-0000-0000FB2B0000}"/>
    <cellStyle name="Note 14 2 2 4 2" xfId="11315" xr:uid="{00000000-0005-0000-0000-0000FC2B0000}"/>
    <cellStyle name="Note 14 2 2 5" xfId="11316" xr:uid="{00000000-0005-0000-0000-0000FD2B0000}"/>
    <cellStyle name="Note 14 2 2 5 2" xfId="11317" xr:uid="{00000000-0005-0000-0000-0000FE2B0000}"/>
    <cellStyle name="Note 14 2 2 6" xfId="11318" xr:uid="{00000000-0005-0000-0000-0000FF2B0000}"/>
    <cellStyle name="Note 14 2 2 6 2" xfId="11319" xr:uid="{00000000-0005-0000-0000-0000002C0000}"/>
    <cellStyle name="Note 14 2 2 7" xfId="11320" xr:uid="{00000000-0005-0000-0000-0000012C0000}"/>
    <cellStyle name="Note 14 2 2 7 2" xfId="11321" xr:uid="{00000000-0005-0000-0000-0000022C0000}"/>
    <cellStyle name="Note 14 2 2 8" xfId="11322" xr:uid="{00000000-0005-0000-0000-0000032C0000}"/>
    <cellStyle name="Note 14 2 3" xfId="11323" xr:uid="{00000000-0005-0000-0000-0000042C0000}"/>
    <cellStyle name="Note 14 2 3 2" xfId="11324" xr:uid="{00000000-0005-0000-0000-0000052C0000}"/>
    <cellStyle name="Note 14 2 3 2 2" xfId="11325" xr:uid="{00000000-0005-0000-0000-0000062C0000}"/>
    <cellStyle name="Note 14 2 3 3" xfId="11326" xr:uid="{00000000-0005-0000-0000-0000072C0000}"/>
    <cellStyle name="Note 14 2 3 3 2" xfId="11327" xr:uid="{00000000-0005-0000-0000-0000082C0000}"/>
    <cellStyle name="Note 14 2 3 4" xfId="11328" xr:uid="{00000000-0005-0000-0000-0000092C0000}"/>
    <cellStyle name="Note 14 2 3 4 2" xfId="11329" xr:uid="{00000000-0005-0000-0000-00000A2C0000}"/>
    <cellStyle name="Note 14 2 3 5" xfId="11330" xr:uid="{00000000-0005-0000-0000-00000B2C0000}"/>
    <cellStyle name="Note 14 2 3 5 2" xfId="11331" xr:uid="{00000000-0005-0000-0000-00000C2C0000}"/>
    <cellStyle name="Note 14 2 3 6" xfId="11332" xr:uid="{00000000-0005-0000-0000-00000D2C0000}"/>
    <cellStyle name="Note 14 2 3 6 2" xfId="11333" xr:uid="{00000000-0005-0000-0000-00000E2C0000}"/>
    <cellStyle name="Note 14 2 3 7" xfId="11334" xr:uid="{00000000-0005-0000-0000-00000F2C0000}"/>
    <cellStyle name="Note 14 2 4" xfId="11335" xr:uid="{00000000-0005-0000-0000-0000102C0000}"/>
    <cellStyle name="Note 14 2 4 2" xfId="11336" xr:uid="{00000000-0005-0000-0000-0000112C0000}"/>
    <cellStyle name="Note 14 2 5" xfId="11337" xr:uid="{00000000-0005-0000-0000-0000122C0000}"/>
    <cellStyle name="Note 14 2 5 2" xfId="11338" xr:uid="{00000000-0005-0000-0000-0000132C0000}"/>
    <cellStyle name="Note 14 2 6" xfId="11339" xr:uid="{00000000-0005-0000-0000-0000142C0000}"/>
    <cellStyle name="Note 14 2 6 2" xfId="11340" xr:uid="{00000000-0005-0000-0000-0000152C0000}"/>
    <cellStyle name="Note 14 2 7" xfId="11341" xr:uid="{00000000-0005-0000-0000-0000162C0000}"/>
    <cellStyle name="Note 14 2 7 2" xfId="11342" xr:uid="{00000000-0005-0000-0000-0000172C0000}"/>
    <cellStyle name="Note 14 2 8" xfId="11343" xr:uid="{00000000-0005-0000-0000-0000182C0000}"/>
    <cellStyle name="Note 14 2 8 2" xfId="11344" xr:uid="{00000000-0005-0000-0000-0000192C0000}"/>
    <cellStyle name="Note 14 2 9" xfId="11345" xr:uid="{00000000-0005-0000-0000-00001A2C0000}"/>
    <cellStyle name="Note 14 3" xfId="11346" xr:uid="{00000000-0005-0000-0000-00001B2C0000}"/>
    <cellStyle name="Note 14 3 2" xfId="11347" xr:uid="{00000000-0005-0000-0000-00001C2C0000}"/>
    <cellStyle name="Note 14 3 2 2" xfId="11348" xr:uid="{00000000-0005-0000-0000-00001D2C0000}"/>
    <cellStyle name="Note 14 3 2 2 2" xfId="11349" xr:uid="{00000000-0005-0000-0000-00001E2C0000}"/>
    <cellStyle name="Note 14 3 2 3" xfId="11350" xr:uid="{00000000-0005-0000-0000-00001F2C0000}"/>
    <cellStyle name="Note 14 3 2 3 2" xfId="11351" xr:uid="{00000000-0005-0000-0000-0000202C0000}"/>
    <cellStyle name="Note 14 3 2 4" xfId="11352" xr:uid="{00000000-0005-0000-0000-0000212C0000}"/>
    <cellStyle name="Note 14 3 2 4 2" xfId="11353" xr:uid="{00000000-0005-0000-0000-0000222C0000}"/>
    <cellStyle name="Note 14 3 2 5" xfId="11354" xr:uid="{00000000-0005-0000-0000-0000232C0000}"/>
    <cellStyle name="Note 14 3 2 5 2" xfId="11355" xr:uid="{00000000-0005-0000-0000-0000242C0000}"/>
    <cellStyle name="Note 14 3 2 6" xfId="11356" xr:uid="{00000000-0005-0000-0000-0000252C0000}"/>
    <cellStyle name="Note 14 3 2 6 2" xfId="11357" xr:uid="{00000000-0005-0000-0000-0000262C0000}"/>
    <cellStyle name="Note 14 3 2 7" xfId="11358" xr:uid="{00000000-0005-0000-0000-0000272C0000}"/>
    <cellStyle name="Note 14 3 3" xfId="11359" xr:uid="{00000000-0005-0000-0000-0000282C0000}"/>
    <cellStyle name="Note 14 3 3 2" xfId="11360" xr:uid="{00000000-0005-0000-0000-0000292C0000}"/>
    <cellStyle name="Note 14 3 4" xfId="11361" xr:uid="{00000000-0005-0000-0000-00002A2C0000}"/>
    <cellStyle name="Note 14 3 4 2" xfId="11362" xr:uid="{00000000-0005-0000-0000-00002B2C0000}"/>
    <cellStyle name="Note 14 3 5" xfId="11363" xr:uid="{00000000-0005-0000-0000-00002C2C0000}"/>
    <cellStyle name="Note 14 3 5 2" xfId="11364" xr:uid="{00000000-0005-0000-0000-00002D2C0000}"/>
    <cellStyle name="Note 14 3 6" xfId="11365" xr:uid="{00000000-0005-0000-0000-00002E2C0000}"/>
    <cellStyle name="Note 14 3 6 2" xfId="11366" xr:uid="{00000000-0005-0000-0000-00002F2C0000}"/>
    <cellStyle name="Note 14 3 7" xfId="11367" xr:uid="{00000000-0005-0000-0000-0000302C0000}"/>
    <cellStyle name="Note 14 3 7 2" xfId="11368" xr:uid="{00000000-0005-0000-0000-0000312C0000}"/>
    <cellStyle name="Note 14 3 8" xfId="11369" xr:uid="{00000000-0005-0000-0000-0000322C0000}"/>
    <cellStyle name="Note 14 4" xfId="11370" xr:uid="{00000000-0005-0000-0000-0000332C0000}"/>
    <cellStyle name="Note 14 4 2" xfId="11371" xr:uid="{00000000-0005-0000-0000-0000342C0000}"/>
    <cellStyle name="Note 14 4 2 2" xfId="11372" xr:uid="{00000000-0005-0000-0000-0000352C0000}"/>
    <cellStyle name="Note 14 4 3" xfId="11373" xr:uid="{00000000-0005-0000-0000-0000362C0000}"/>
    <cellStyle name="Note 14 4 3 2" xfId="11374" xr:uid="{00000000-0005-0000-0000-0000372C0000}"/>
    <cellStyle name="Note 14 4 4" xfId="11375" xr:uid="{00000000-0005-0000-0000-0000382C0000}"/>
    <cellStyle name="Note 14 4 4 2" xfId="11376" xr:uid="{00000000-0005-0000-0000-0000392C0000}"/>
    <cellStyle name="Note 14 4 5" xfId="11377" xr:uid="{00000000-0005-0000-0000-00003A2C0000}"/>
    <cellStyle name="Note 14 4 5 2" xfId="11378" xr:uid="{00000000-0005-0000-0000-00003B2C0000}"/>
    <cellStyle name="Note 14 4 6" xfId="11379" xr:uid="{00000000-0005-0000-0000-00003C2C0000}"/>
    <cellStyle name="Note 14 4 6 2" xfId="11380" xr:uid="{00000000-0005-0000-0000-00003D2C0000}"/>
    <cellStyle name="Note 14 4 7" xfId="11381" xr:uid="{00000000-0005-0000-0000-00003E2C0000}"/>
    <cellStyle name="Note 14 5" xfId="11382" xr:uid="{00000000-0005-0000-0000-00003F2C0000}"/>
    <cellStyle name="Note 14 5 2" xfId="11383" xr:uid="{00000000-0005-0000-0000-0000402C0000}"/>
    <cellStyle name="Note 14 6" xfId="11384" xr:uid="{00000000-0005-0000-0000-0000412C0000}"/>
    <cellStyle name="Note 14 6 2" xfId="11385" xr:uid="{00000000-0005-0000-0000-0000422C0000}"/>
    <cellStyle name="Note 14 7" xfId="11386" xr:uid="{00000000-0005-0000-0000-0000432C0000}"/>
    <cellStyle name="Note 14 7 2" xfId="11387" xr:uid="{00000000-0005-0000-0000-0000442C0000}"/>
    <cellStyle name="Note 14 8" xfId="11388" xr:uid="{00000000-0005-0000-0000-0000452C0000}"/>
    <cellStyle name="Note 14 8 2" xfId="11389" xr:uid="{00000000-0005-0000-0000-0000462C0000}"/>
    <cellStyle name="Note 14 9" xfId="11390" xr:uid="{00000000-0005-0000-0000-0000472C0000}"/>
    <cellStyle name="Note 14 9 2" xfId="11391" xr:uid="{00000000-0005-0000-0000-0000482C0000}"/>
    <cellStyle name="Note 15" xfId="11392" xr:uid="{00000000-0005-0000-0000-0000492C0000}"/>
    <cellStyle name="Note 16" xfId="11393" xr:uid="{00000000-0005-0000-0000-00004A2C0000}"/>
    <cellStyle name="Note 2" xfId="63" xr:uid="{00000000-0005-0000-0000-00004B2C0000}"/>
    <cellStyle name="Note 2 10" xfId="11394" xr:uid="{00000000-0005-0000-0000-00004C2C0000}"/>
    <cellStyle name="Note 2 10 2" xfId="11395" xr:uid="{00000000-0005-0000-0000-00004D2C0000}"/>
    <cellStyle name="Note 2 11" xfId="11396" xr:uid="{00000000-0005-0000-0000-00004E2C0000}"/>
    <cellStyle name="Note 2 11 2" xfId="11397" xr:uid="{00000000-0005-0000-0000-00004F2C0000}"/>
    <cellStyle name="Note 2 12" xfId="11398" xr:uid="{00000000-0005-0000-0000-0000502C0000}"/>
    <cellStyle name="Note 2 12 2" xfId="11399" xr:uid="{00000000-0005-0000-0000-0000512C0000}"/>
    <cellStyle name="Note 2 13" xfId="11400" xr:uid="{00000000-0005-0000-0000-0000522C0000}"/>
    <cellStyle name="Note 2 14" xfId="11401" xr:uid="{00000000-0005-0000-0000-0000532C0000}"/>
    <cellStyle name="Note 2 2" xfId="11402" xr:uid="{00000000-0005-0000-0000-0000542C0000}"/>
    <cellStyle name="Note 2 2 10" xfId="11403" xr:uid="{00000000-0005-0000-0000-0000552C0000}"/>
    <cellStyle name="Note 2 2 10 2" xfId="11404" xr:uid="{00000000-0005-0000-0000-0000562C0000}"/>
    <cellStyle name="Note 2 2 11" xfId="11405" xr:uid="{00000000-0005-0000-0000-0000572C0000}"/>
    <cellStyle name="Note 2 2 11 2" xfId="11406" xr:uid="{00000000-0005-0000-0000-0000582C0000}"/>
    <cellStyle name="Note 2 2 12" xfId="11407" xr:uid="{00000000-0005-0000-0000-0000592C0000}"/>
    <cellStyle name="Note 2 2 13" xfId="11408" xr:uid="{00000000-0005-0000-0000-00005A2C0000}"/>
    <cellStyle name="Note 2 2 2" xfId="11409" xr:uid="{00000000-0005-0000-0000-00005B2C0000}"/>
    <cellStyle name="Note 2 2 2 10" xfId="11410" xr:uid="{00000000-0005-0000-0000-00005C2C0000}"/>
    <cellStyle name="Note 2 2 2 10 2" xfId="11411" xr:uid="{00000000-0005-0000-0000-00005D2C0000}"/>
    <cellStyle name="Note 2 2 2 11" xfId="11412" xr:uid="{00000000-0005-0000-0000-00005E2C0000}"/>
    <cellStyle name="Note 2 2 2 2" xfId="11413" xr:uid="{00000000-0005-0000-0000-00005F2C0000}"/>
    <cellStyle name="Note 2 2 2 2 10" xfId="11414" xr:uid="{00000000-0005-0000-0000-0000602C0000}"/>
    <cellStyle name="Note 2 2 2 2 2" xfId="11415" xr:uid="{00000000-0005-0000-0000-0000612C0000}"/>
    <cellStyle name="Note 2 2 2 2 2 2" xfId="11416" xr:uid="{00000000-0005-0000-0000-0000622C0000}"/>
    <cellStyle name="Note 2 2 2 2 2 2 2" xfId="11417" xr:uid="{00000000-0005-0000-0000-0000632C0000}"/>
    <cellStyle name="Note 2 2 2 2 2 2 2 2" xfId="11418" xr:uid="{00000000-0005-0000-0000-0000642C0000}"/>
    <cellStyle name="Note 2 2 2 2 2 2 2 2 2" xfId="11419" xr:uid="{00000000-0005-0000-0000-0000652C0000}"/>
    <cellStyle name="Note 2 2 2 2 2 2 2 3" xfId="11420" xr:uid="{00000000-0005-0000-0000-0000662C0000}"/>
    <cellStyle name="Note 2 2 2 2 2 2 2 3 2" xfId="11421" xr:uid="{00000000-0005-0000-0000-0000672C0000}"/>
    <cellStyle name="Note 2 2 2 2 2 2 2 4" xfId="11422" xr:uid="{00000000-0005-0000-0000-0000682C0000}"/>
    <cellStyle name="Note 2 2 2 2 2 2 2 4 2" xfId="11423" xr:uid="{00000000-0005-0000-0000-0000692C0000}"/>
    <cellStyle name="Note 2 2 2 2 2 2 2 5" xfId="11424" xr:uid="{00000000-0005-0000-0000-00006A2C0000}"/>
    <cellStyle name="Note 2 2 2 2 2 2 2 5 2" xfId="11425" xr:uid="{00000000-0005-0000-0000-00006B2C0000}"/>
    <cellStyle name="Note 2 2 2 2 2 2 2 6" xfId="11426" xr:uid="{00000000-0005-0000-0000-00006C2C0000}"/>
    <cellStyle name="Note 2 2 2 2 2 2 2 6 2" xfId="11427" xr:uid="{00000000-0005-0000-0000-00006D2C0000}"/>
    <cellStyle name="Note 2 2 2 2 2 2 2 7" xfId="11428" xr:uid="{00000000-0005-0000-0000-00006E2C0000}"/>
    <cellStyle name="Note 2 2 2 2 2 2 3" xfId="11429" xr:uid="{00000000-0005-0000-0000-00006F2C0000}"/>
    <cellStyle name="Note 2 2 2 2 2 2 3 2" xfId="11430" xr:uid="{00000000-0005-0000-0000-0000702C0000}"/>
    <cellStyle name="Note 2 2 2 2 2 2 4" xfId="11431" xr:uid="{00000000-0005-0000-0000-0000712C0000}"/>
    <cellStyle name="Note 2 2 2 2 2 2 4 2" xfId="11432" xr:uid="{00000000-0005-0000-0000-0000722C0000}"/>
    <cellStyle name="Note 2 2 2 2 2 2 5" xfId="11433" xr:uid="{00000000-0005-0000-0000-0000732C0000}"/>
    <cellStyle name="Note 2 2 2 2 2 2 5 2" xfId="11434" xr:uid="{00000000-0005-0000-0000-0000742C0000}"/>
    <cellStyle name="Note 2 2 2 2 2 2 6" xfId="11435" xr:uid="{00000000-0005-0000-0000-0000752C0000}"/>
    <cellStyle name="Note 2 2 2 2 2 2 6 2" xfId="11436" xr:uid="{00000000-0005-0000-0000-0000762C0000}"/>
    <cellStyle name="Note 2 2 2 2 2 2 7" xfId="11437" xr:uid="{00000000-0005-0000-0000-0000772C0000}"/>
    <cellStyle name="Note 2 2 2 2 2 2 7 2" xfId="11438" xr:uid="{00000000-0005-0000-0000-0000782C0000}"/>
    <cellStyle name="Note 2 2 2 2 2 2 8" xfId="11439" xr:uid="{00000000-0005-0000-0000-0000792C0000}"/>
    <cellStyle name="Note 2 2 2 2 2 3" xfId="11440" xr:uid="{00000000-0005-0000-0000-00007A2C0000}"/>
    <cellStyle name="Note 2 2 2 2 2 3 2" xfId="11441" xr:uid="{00000000-0005-0000-0000-00007B2C0000}"/>
    <cellStyle name="Note 2 2 2 2 2 3 2 2" xfId="11442" xr:uid="{00000000-0005-0000-0000-00007C2C0000}"/>
    <cellStyle name="Note 2 2 2 2 2 3 3" xfId="11443" xr:uid="{00000000-0005-0000-0000-00007D2C0000}"/>
    <cellStyle name="Note 2 2 2 2 2 3 3 2" xfId="11444" xr:uid="{00000000-0005-0000-0000-00007E2C0000}"/>
    <cellStyle name="Note 2 2 2 2 2 3 4" xfId="11445" xr:uid="{00000000-0005-0000-0000-00007F2C0000}"/>
    <cellStyle name="Note 2 2 2 2 2 3 4 2" xfId="11446" xr:uid="{00000000-0005-0000-0000-0000802C0000}"/>
    <cellStyle name="Note 2 2 2 2 2 3 5" xfId="11447" xr:uid="{00000000-0005-0000-0000-0000812C0000}"/>
    <cellStyle name="Note 2 2 2 2 2 3 5 2" xfId="11448" xr:uid="{00000000-0005-0000-0000-0000822C0000}"/>
    <cellStyle name="Note 2 2 2 2 2 3 6" xfId="11449" xr:uid="{00000000-0005-0000-0000-0000832C0000}"/>
    <cellStyle name="Note 2 2 2 2 2 3 6 2" xfId="11450" xr:uid="{00000000-0005-0000-0000-0000842C0000}"/>
    <cellStyle name="Note 2 2 2 2 2 3 7" xfId="11451" xr:uid="{00000000-0005-0000-0000-0000852C0000}"/>
    <cellStyle name="Note 2 2 2 2 2 4" xfId="11452" xr:uid="{00000000-0005-0000-0000-0000862C0000}"/>
    <cellStyle name="Note 2 2 2 2 2 4 2" xfId="11453" xr:uid="{00000000-0005-0000-0000-0000872C0000}"/>
    <cellStyle name="Note 2 2 2 2 2 5" xfId="11454" xr:uid="{00000000-0005-0000-0000-0000882C0000}"/>
    <cellStyle name="Note 2 2 2 2 2 5 2" xfId="11455" xr:uid="{00000000-0005-0000-0000-0000892C0000}"/>
    <cellStyle name="Note 2 2 2 2 2 6" xfId="11456" xr:uid="{00000000-0005-0000-0000-00008A2C0000}"/>
    <cellStyle name="Note 2 2 2 2 2 6 2" xfId="11457" xr:uid="{00000000-0005-0000-0000-00008B2C0000}"/>
    <cellStyle name="Note 2 2 2 2 2 7" xfId="11458" xr:uid="{00000000-0005-0000-0000-00008C2C0000}"/>
    <cellStyle name="Note 2 2 2 2 2 7 2" xfId="11459" xr:uid="{00000000-0005-0000-0000-00008D2C0000}"/>
    <cellStyle name="Note 2 2 2 2 2 8" xfId="11460" xr:uid="{00000000-0005-0000-0000-00008E2C0000}"/>
    <cellStyle name="Note 2 2 2 2 2 8 2" xfId="11461" xr:uid="{00000000-0005-0000-0000-00008F2C0000}"/>
    <cellStyle name="Note 2 2 2 2 2 9" xfId="11462" xr:uid="{00000000-0005-0000-0000-0000902C0000}"/>
    <cellStyle name="Note 2 2 2 2 3" xfId="11463" xr:uid="{00000000-0005-0000-0000-0000912C0000}"/>
    <cellStyle name="Note 2 2 2 2 3 2" xfId="11464" xr:uid="{00000000-0005-0000-0000-0000922C0000}"/>
    <cellStyle name="Note 2 2 2 2 3 2 2" xfId="11465" xr:uid="{00000000-0005-0000-0000-0000932C0000}"/>
    <cellStyle name="Note 2 2 2 2 3 2 2 2" xfId="11466" xr:uid="{00000000-0005-0000-0000-0000942C0000}"/>
    <cellStyle name="Note 2 2 2 2 3 2 3" xfId="11467" xr:uid="{00000000-0005-0000-0000-0000952C0000}"/>
    <cellStyle name="Note 2 2 2 2 3 2 3 2" xfId="11468" xr:uid="{00000000-0005-0000-0000-0000962C0000}"/>
    <cellStyle name="Note 2 2 2 2 3 2 4" xfId="11469" xr:uid="{00000000-0005-0000-0000-0000972C0000}"/>
    <cellStyle name="Note 2 2 2 2 3 2 4 2" xfId="11470" xr:uid="{00000000-0005-0000-0000-0000982C0000}"/>
    <cellStyle name="Note 2 2 2 2 3 2 5" xfId="11471" xr:uid="{00000000-0005-0000-0000-0000992C0000}"/>
    <cellStyle name="Note 2 2 2 2 3 2 5 2" xfId="11472" xr:uid="{00000000-0005-0000-0000-00009A2C0000}"/>
    <cellStyle name="Note 2 2 2 2 3 2 6" xfId="11473" xr:uid="{00000000-0005-0000-0000-00009B2C0000}"/>
    <cellStyle name="Note 2 2 2 2 3 2 6 2" xfId="11474" xr:uid="{00000000-0005-0000-0000-00009C2C0000}"/>
    <cellStyle name="Note 2 2 2 2 3 2 7" xfId="11475" xr:uid="{00000000-0005-0000-0000-00009D2C0000}"/>
    <cellStyle name="Note 2 2 2 2 3 3" xfId="11476" xr:uid="{00000000-0005-0000-0000-00009E2C0000}"/>
    <cellStyle name="Note 2 2 2 2 3 3 2" xfId="11477" xr:uid="{00000000-0005-0000-0000-00009F2C0000}"/>
    <cellStyle name="Note 2 2 2 2 3 4" xfId="11478" xr:uid="{00000000-0005-0000-0000-0000A02C0000}"/>
    <cellStyle name="Note 2 2 2 2 3 4 2" xfId="11479" xr:uid="{00000000-0005-0000-0000-0000A12C0000}"/>
    <cellStyle name="Note 2 2 2 2 3 5" xfId="11480" xr:uid="{00000000-0005-0000-0000-0000A22C0000}"/>
    <cellStyle name="Note 2 2 2 2 3 5 2" xfId="11481" xr:uid="{00000000-0005-0000-0000-0000A32C0000}"/>
    <cellStyle name="Note 2 2 2 2 3 6" xfId="11482" xr:uid="{00000000-0005-0000-0000-0000A42C0000}"/>
    <cellStyle name="Note 2 2 2 2 3 6 2" xfId="11483" xr:uid="{00000000-0005-0000-0000-0000A52C0000}"/>
    <cellStyle name="Note 2 2 2 2 3 7" xfId="11484" xr:uid="{00000000-0005-0000-0000-0000A62C0000}"/>
    <cellStyle name="Note 2 2 2 2 3 7 2" xfId="11485" xr:uid="{00000000-0005-0000-0000-0000A72C0000}"/>
    <cellStyle name="Note 2 2 2 2 3 8" xfId="11486" xr:uid="{00000000-0005-0000-0000-0000A82C0000}"/>
    <cellStyle name="Note 2 2 2 2 4" xfId="11487" xr:uid="{00000000-0005-0000-0000-0000A92C0000}"/>
    <cellStyle name="Note 2 2 2 2 4 2" xfId="11488" xr:uid="{00000000-0005-0000-0000-0000AA2C0000}"/>
    <cellStyle name="Note 2 2 2 2 4 2 2" xfId="11489" xr:uid="{00000000-0005-0000-0000-0000AB2C0000}"/>
    <cellStyle name="Note 2 2 2 2 4 3" xfId="11490" xr:uid="{00000000-0005-0000-0000-0000AC2C0000}"/>
    <cellStyle name="Note 2 2 2 2 4 3 2" xfId="11491" xr:uid="{00000000-0005-0000-0000-0000AD2C0000}"/>
    <cellStyle name="Note 2 2 2 2 4 4" xfId="11492" xr:uid="{00000000-0005-0000-0000-0000AE2C0000}"/>
    <cellStyle name="Note 2 2 2 2 4 4 2" xfId="11493" xr:uid="{00000000-0005-0000-0000-0000AF2C0000}"/>
    <cellStyle name="Note 2 2 2 2 4 5" xfId="11494" xr:uid="{00000000-0005-0000-0000-0000B02C0000}"/>
    <cellStyle name="Note 2 2 2 2 4 5 2" xfId="11495" xr:uid="{00000000-0005-0000-0000-0000B12C0000}"/>
    <cellStyle name="Note 2 2 2 2 4 6" xfId="11496" xr:uid="{00000000-0005-0000-0000-0000B22C0000}"/>
    <cellStyle name="Note 2 2 2 2 4 6 2" xfId="11497" xr:uid="{00000000-0005-0000-0000-0000B32C0000}"/>
    <cellStyle name="Note 2 2 2 2 4 7" xfId="11498" xr:uid="{00000000-0005-0000-0000-0000B42C0000}"/>
    <cellStyle name="Note 2 2 2 2 5" xfId="11499" xr:uid="{00000000-0005-0000-0000-0000B52C0000}"/>
    <cellStyle name="Note 2 2 2 2 5 2" xfId="11500" xr:uid="{00000000-0005-0000-0000-0000B62C0000}"/>
    <cellStyle name="Note 2 2 2 2 6" xfId="11501" xr:uid="{00000000-0005-0000-0000-0000B72C0000}"/>
    <cellStyle name="Note 2 2 2 2 6 2" xfId="11502" xr:uid="{00000000-0005-0000-0000-0000B82C0000}"/>
    <cellStyle name="Note 2 2 2 2 7" xfId="11503" xr:uid="{00000000-0005-0000-0000-0000B92C0000}"/>
    <cellStyle name="Note 2 2 2 2 7 2" xfId="11504" xr:uid="{00000000-0005-0000-0000-0000BA2C0000}"/>
    <cellStyle name="Note 2 2 2 2 8" xfId="11505" xr:uid="{00000000-0005-0000-0000-0000BB2C0000}"/>
    <cellStyle name="Note 2 2 2 2 8 2" xfId="11506" xr:uid="{00000000-0005-0000-0000-0000BC2C0000}"/>
    <cellStyle name="Note 2 2 2 2 9" xfId="11507" xr:uid="{00000000-0005-0000-0000-0000BD2C0000}"/>
    <cellStyle name="Note 2 2 2 2 9 2" xfId="11508" xr:uid="{00000000-0005-0000-0000-0000BE2C0000}"/>
    <cellStyle name="Note 2 2 2 3" xfId="11509" xr:uid="{00000000-0005-0000-0000-0000BF2C0000}"/>
    <cellStyle name="Note 2 2 2 3 2" xfId="11510" xr:uid="{00000000-0005-0000-0000-0000C02C0000}"/>
    <cellStyle name="Note 2 2 2 3 2 2" xfId="11511" xr:uid="{00000000-0005-0000-0000-0000C12C0000}"/>
    <cellStyle name="Note 2 2 2 3 2 2 2" xfId="11512" xr:uid="{00000000-0005-0000-0000-0000C22C0000}"/>
    <cellStyle name="Note 2 2 2 3 2 2 2 2" xfId="11513" xr:uid="{00000000-0005-0000-0000-0000C32C0000}"/>
    <cellStyle name="Note 2 2 2 3 2 2 3" xfId="11514" xr:uid="{00000000-0005-0000-0000-0000C42C0000}"/>
    <cellStyle name="Note 2 2 2 3 2 2 3 2" xfId="11515" xr:uid="{00000000-0005-0000-0000-0000C52C0000}"/>
    <cellStyle name="Note 2 2 2 3 2 2 4" xfId="11516" xr:uid="{00000000-0005-0000-0000-0000C62C0000}"/>
    <cellStyle name="Note 2 2 2 3 2 2 4 2" xfId="11517" xr:uid="{00000000-0005-0000-0000-0000C72C0000}"/>
    <cellStyle name="Note 2 2 2 3 2 2 5" xfId="11518" xr:uid="{00000000-0005-0000-0000-0000C82C0000}"/>
    <cellStyle name="Note 2 2 2 3 2 2 5 2" xfId="11519" xr:uid="{00000000-0005-0000-0000-0000C92C0000}"/>
    <cellStyle name="Note 2 2 2 3 2 2 6" xfId="11520" xr:uid="{00000000-0005-0000-0000-0000CA2C0000}"/>
    <cellStyle name="Note 2 2 2 3 2 2 6 2" xfId="11521" xr:uid="{00000000-0005-0000-0000-0000CB2C0000}"/>
    <cellStyle name="Note 2 2 2 3 2 2 7" xfId="11522" xr:uid="{00000000-0005-0000-0000-0000CC2C0000}"/>
    <cellStyle name="Note 2 2 2 3 2 3" xfId="11523" xr:uid="{00000000-0005-0000-0000-0000CD2C0000}"/>
    <cellStyle name="Note 2 2 2 3 2 3 2" xfId="11524" xr:uid="{00000000-0005-0000-0000-0000CE2C0000}"/>
    <cellStyle name="Note 2 2 2 3 2 4" xfId="11525" xr:uid="{00000000-0005-0000-0000-0000CF2C0000}"/>
    <cellStyle name="Note 2 2 2 3 2 4 2" xfId="11526" xr:uid="{00000000-0005-0000-0000-0000D02C0000}"/>
    <cellStyle name="Note 2 2 2 3 2 5" xfId="11527" xr:uid="{00000000-0005-0000-0000-0000D12C0000}"/>
    <cellStyle name="Note 2 2 2 3 2 5 2" xfId="11528" xr:uid="{00000000-0005-0000-0000-0000D22C0000}"/>
    <cellStyle name="Note 2 2 2 3 2 6" xfId="11529" xr:uid="{00000000-0005-0000-0000-0000D32C0000}"/>
    <cellStyle name="Note 2 2 2 3 2 6 2" xfId="11530" xr:uid="{00000000-0005-0000-0000-0000D42C0000}"/>
    <cellStyle name="Note 2 2 2 3 2 7" xfId="11531" xr:uid="{00000000-0005-0000-0000-0000D52C0000}"/>
    <cellStyle name="Note 2 2 2 3 2 7 2" xfId="11532" xr:uid="{00000000-0005-0000-0000-0000D62C0000}"/>
    <cellStyle name="Note 2 2 2 3 2 8" xfId="11533" xr:uid="{00000000-0005-0000-0000-0000D72C0000}"/>
    <cellStyle name="Note 2 2 2 3 3" xfId="11534" xr:uid="{00000000-0005-0000-0000-0000D82C0000}"/>
    <cellStyle name="Note 2 2 2 3 3 2" xfId="11535" xr:uid="{00000000-0005-0000-0000-0000D92C0000}"/>
    <cellStyle name="Note 2 2 2 3 3 2 2" xfId="11536" xr:uid="{00000000-0005-0000-0000-0000DA2C0000}"/>
    <cellStyle name="Note 2 2 2 3 3 3" xfId="11537" xr:uid="{00000000-0005-0000-0000-0000DB2C0000}"/>
    <cellStyle name="Note 2 2 2 3 3 3 2" xfId="11538" xr:uid="{00000000-0005-0000-0000-0000DC2C0000}"/>
    <cellStyle name="Note 2 2 2 3 3 4" xfId="11539" xr:uid="{00000000-0005-0000-0000-0000DD2C0000}"/>
    <cellStyle name="Note 2 2 2 3 3 4 2" xfId="11540" xr:uid="{00000000-0005-0000-0000-0000DE2C0000}"/>
    <cellStyle name="Note 2 2 2 3 3 5" xfId="11541" xr:uid="{00000000-0005-0000-0000-0000DF2C0000}"/>
    <cellStyle name="Note 2 2 2 3 3 5 2" xfId="11542" xr:uid="{00000000-0005-0000-0000-0000E02C0000}"/>
    <cellStyle name="Note 2 2 2 3 3 6" xfId="11543" xr:uid="{00000000-0005-0000-0000-0000E12C0000}"/>
    <cellStyle name="Note 2 2 2 3 3 6 2" xfId="11544" xr:uid="{00000000-0005-0000-0000-0000E22C0000}"/>
    <cellStyle name="Note 2 2 2 3 3 7" xfId="11545" xr:uid="{00000000-0005-0000-0000-0000E32C0000}"/>
    <cellStyle name="Note 2 2 2 3 4" xfId="11546" xr:uid="{00000000-0005-0000-0000-0000E42C0000}"/>
    <cellStyle name="Note 2 2 2 3 4 2" xfId="11547" xr:uid="{00000000-0005-0000-0000-0000E52C0000}"/>
    <cellStyle name="Note 2 2 2 3 5" xfId="11548" xr:uid="{00000000-0005-0000-0000-0000E62C0000}"/>
    <cellStyle name="Note 2 2 2 3 5 2" xfId="11549" xr:uid="{00000000-0005-0000-0000-0000E72C0000}"/>
    <cellStyle name="Note 2 2 2 3 6" xfId="11550" xr:uid="{00000000-0005-0000-0000-0000E82C0000}"/>
    <cellStyle name="Note 2 2 2 3 6 2" xfId="11551" xr:uid="{00000000-0005-0000-0000-0000E92C0000}"/>
    <cellStyle name="Note 2 2 2 3 7" xfId="11552" xr:uid="{00000000-0005-0000-0000-0000EA2C0000}"/>
    <cellStyle name="Note 2 2 2 3 7 2" xfId="11553" xr:uid="{00000000-0005-0000-0000-0000EB2C0000}"/>
    <cellStyle name="Note 2 2 2 3 8" xfId="11554" xr:uid="{00000000-0005-0000-0000-0000EC2C0000}"/>
    <cellStyle name="Note 2 2 2 3 8 2" xfId="11555" xr:uid="{00000000-0005-0000-0000-0000ED2C0000}"/>
    <cellStyle name="Note 2 2 2 3 9" xfId="11556" xr:uid="{00000000-0005-0000-0000-0000EE2C0000}"/>
    <cellStyle name="Note 2 2 2 4" xfId="11557" xr:uid="{00000000-0005-0000-0000-0000EF2C0000}"/>
    <cellStyle name="Note 2 2 2 4 2" xfId="11558" xr:uid="{00000000-0005-0000-0000-0000F02C0000}"/>
    <cellStyle name="Note 2 2 2 4 2 2" xfId="11559" xr:uid="{00000000-0005-0000-0000-0000F12C0000}"/>
    <cellStyle name="Note 2 2 2 4 2 2 2" xfId="11560" xr:uid="{00000000-0005-0000-0000-0000F22C0000}"/>
    <cellStyle name="Note 2 2 2 4 2 3" xfId="11561" xr:uid="{00000000-0005-0000-0000-0000F32C0000}"/>
    <cellStyle name="Note 2 2 2 4 2 3 2" xfId="11562" xr:uid="{00000000-0005-0000-0000-0000F42C0000}"/>
    <cellStyle name="Note 2 2 2 4 2 4" xfId="11563" xr:uid="{00000000-0005-0000-0000-0000F52C0000}"/>
    <cellStyle name="Note 2 2 2 4 2 4 2" xfId="11564" xr:uid="{00000000-0005-0000-0000-0000F62C0000}"/>
    <cellStyle name="Note 2 2 2 4 2 5" xfId="11565" xr:uid="{00000000-0005-0000-0000-0000F72C0000}"/>
    <cellStyle name="Note 2 2 2 4 2 5 2" xfId="11566" xr:uid="{00000000-0005-0000-0000-0000F82C0000}"/>
    <cellStyle name="Note 2 2 2 4 2 6" xfId="11567" xr:uid="{00000000-0005-0000-0000-0000F92C0000}"/>
    <cellStyle name="Note 2 2 2 4 2 6 2" xfId="11568" xr:uid="{00000000-0005-0000-0000-0000FA2C0000}"/>
    <cellStyle name="Note 2 2 2 4 2 7" xfId="11569" xr:uid="{00000000-0005-0000-0000-0000FB2C0000}"/>
    <cellStyle name="Note 2 2 2 4 3" xfId="11570" xr:uid="{00000000-0005-0000-0000-0000FC2C0000}"/>
    <cellStyle name="Note 2 2 2 4 3 2" xfId="11571" xr:uid="{00000000-0005-0000-0000-0000FD2C0000}"/>
    <cellStyle name="Note 2 2 2 4 4" xfId="11572" xr:uid="{00000000-0005-0000-0000-0000FE2C0000}"/>
    <cellStyle name="Note 2 2 2 4 4 2" xfId="11573" xr:uid="{00000000-0005-0000-0000-0000FF2C0000}"/>
    <cellStyle name="Note 2 2 2 4 5" xfId="11574" xr:uid="{00000000-0005-0000-0000-0000002D0000}"/>
    <cellStyle name="Note 2 2 2 4 5 2" xfId="11575" xr:uid="{00000000-0005-0000-0000-0000012D0000}"/>
    <cellStyle name="Note 2 2 2 4 6" xfId="11576" xr:uid="{00000000-0005-0000-0000-0000022D0000}"/>
    <cellStyle name="Note 2 2 2 4 6 2" xfId="11577" xr:uid="{00000000-0005-0000-0000-0000032D0000}"/>
    <cellStyle name="Note 2 2 2 4 7" xfId="11578" xr:uid="{00000000-0005-0000-0000-0000042D0000}"/>
    <cellStyle name="Note 2 2 2 4 7 2" xfId="11579" xr:uid="{00000000-0005-0000-0000-0000052D0000}"/>
    <cellStyle name="Note 2 2 2 4 8" xfId="11580" xr:uid="{00000000-0005-0000-0000-0000062D0000}"/>
    <cellStyle name="Note 2 2 2 5" xfId="11581" xr:uid="{00000000-0005-0000-0000-0000072D0000}"/>
    <cellStyle name="Note 2 2 2 5 2" xfId="11582" xr:uid="{00000000-0005-0000-0000-0000082D0000}"/>
    <cellStyle name="Note 2 2 2 5 2 2" xfId="11583" xr:uid="{00000000-0005-0000-0000-0000092D0000}"/>
    <cellStyle name="Note 2 2 2 5 3" xfId="11584" xr:uid="{00000000-0005-0000-0000-00000A2D0000}"/>
    <cellStyle name="Note 2 2 2 5 3 2" xfId="11585" xr:uid="{00000000-0005-0000-0000-00000B2D0000}"/>
    <cellStyle name="Note 2 2 2 5 4" xfId="11586" xr:uid="{00000000-0005-0000-0000-00000C2D0000}"/>
    <cellStyle name="Note 2 2 2 5 4 2" xfId="11587" xr:uid="{00000000-0005-0000-0000-00000D2D0000}"/>
    <cellStyle name="Note 2 2 2 5 5" xfId="11588" xr:uid="{00000000-0005-0000-0000-00000E2D0000}"/>
    <cellStyle name="Note 2 2 2 5 5 2" xfId="11589" xr:uid="{00000000-0005-0000-0000-00000F2D0000}"/>
    <cellStyle name="Note 2 2 2 5 6" xfId="11590" xr:uid="{00000000-0005-0000-0000-0000102D0000}"/>
    <cellStyle name="Note 2 2 2 5 6 2" xfId="11591" xr:uid="{00000000-0005-0000-0000-0000112D0000}"/>
    <cellStyle name="Note 2 2 2 5 7" xfId="11592" xr:uid="{00000000-0005-0000-0000-0000122D0000}"/>
    <cellStyle name="Note 2 2 2 6" xfId="11593" xr:uid="{00000000-0005-0000-0000-0000132D0000}"/>
    <cellStyle name="Note 2 2 2 6 2" xfId="11594" xr:uid="{00000000-0005-0000-0000-0000142D0000}"/>
    <cellStyle name="Note 2 2 2 7" xfId="11595" xr:uid="{00000000-0005-0000-0000-0000152D0000}"/>
    <cellStyle name="Note 2 2 2 7 2" xfId="11596" xr:uid="{00000000-0005-0000-0000-0000162D0000}"/>
    <cellStyle name="Note 2 2 2 8" xfId="11597" xr:uid="{00000000-0005-0000-0000-0000172D0000}"/>
    <cellStyle name="Note 2 2 2 8 2" xfId="11598" xr:uid="{00000000-0005-0000-0000-0000182D0000}"/>
    <cellStyle name="Note 2 2 2 9" xfId="11599" xr:uid="{00000000-0005-0000-0000-0000192D0000}"/>
    <cellStyle name="Note 2 2 2 9 2" xfId="11600" xr:uid="{00000000-0005-0000-0000-00001A2D0000}"/>
    <cellStyle name="Note 2 2 3" xfId="11601" xr:uid="{00000000-0005-0000-0000-00001B2D0000}"/>
    <cellStyle name="Note 2 2 3 10" xfId="11602" xr:uid="{00000000-0005-0000-0000-00001C2D0000}"/>
    <cellStyle name="Note 2 2 3 2" xfId="11603" xr:uid="{00000000-0005-0000-0000-00001D2D0000}"/>
    <cellStyle name="Note 2 2 3 2 2" xfId="11604" xr:uid="{00000000-0005-0000-0000-00001E2D0000}"/>
    <cellStyle name="Note 2 2 3 2 2 2" xfId="11605" xr:uid="{00000000-0005-0000-0000-00001F2D0000}"/>
    <cellStyle name="Note 2 2 3 2 2 2 2" xfId="11606" xr:uid="{00000000-0005-0000-0000-0000202D0000}"/>
    <cellStyle name="Note 2 2 3 2 2 2 2 2" xfId="11607" xr:uid="{00000000-0005-0000-0000-0000212D0000}"/>
    <cellStyle name="Note 2 2 3 2 2 2 3" xfId="11608" xr:uid="{00000000-0005-0000-0000-0000222D0000}"/>
    <cellStyle name="Note 2 2 3 2 2 2 3 2" xfId="11609" xr:uid="{00000000-0005-0000-0000-0000232D0000}"/>
    <cellStyle name="Note 2 2 3 2 2 2 4" xfId="11610" xr:uid="{00000000-0005-0000-0000-0000242D0000}"/>
    <cellStyle name="Note 2 2 3 2 2 2 4 2" xfId="11611" xr:uid="{00000000-0005-0000-0000-0000252D0000}"/>
    <cellStyle name="Note 2 2 3 2 2 2 5" xfId="11612" xr:uid="{00000000-0005-0000-0000-0000262D0000}"/>
    <cellStyle name="Note 2 2 3 2 2 2 5 2" xfId="11613" xr:uid="{00000000-0005-0000-0000-0000272D0000}"/>
    <cellStyle name="Note 2 2 3 2 2 2 6" xfId="11614" xr:uid="{00000000-0005-0000-0000-0000282D0000}"/>
    <cellStyle name="Note 2 2 3 2 2 2 6 2" xfId="11615" xr:uid="{00000000-0005-0000-0000-0000292D0000}"/>
    <cellStyle name="Note 2 2 3 2 2 2 7" xfId="11616" xr:uid="{00000000-0005-0000-0000-00002A2D0000}"/>
    <cellStyle name="Note 2 2 3 2 2 3" xfId="11617" xr:uid="{00000000-0005-0000-0000-00002B2D0000}"/>
    <cellStyle name="Note 2 2 3 2 2 3 2" xfId="11618" xr:uid="{00000000-0005-0000-0000-00002C2D0000}"/>
    <cellStyle name="Note 2 2 3 2 2 4" xfId="11619" xr:uid="{00000000-0005-0000-0000-00002D2D0000}"/>
    <cellStyle name="Note 2 2 3 2 2 4 2" xfId="11620" xr:uid="{00000000-0005-0000-0000-00002E2D0000}"/>
    <cellStyle name="Note 2 2 3 2 2 5" xfId="11621" xr:uid="{00000000-0005-0000-0000-00002F2D0000}"/>
    <cellStyle name="Note 2 2 3 2 2 5 2" xfId="11622" xr:uid="{00000000-0005-0000-0000-0000302D0000}"/>
    <cellStyle name="Note 2 2 3 2 2 6" xfId="11623" xr:uid="{00000000-0005-0000-0000-0000312D0000}"/>
    <cellStyle name="Note 2 2 3 2 2 6 2" xfId="11624" xr:uid="{00000000-0005-0000-0000-0000322D0000}"/>
    <cellStyle name="Note 2 2 3 2 2 7" xfId="11625" xr:uid="{00000000-0005-0000-0000-0000332D0000}"/>
    <cellStyle name="Note 2 2 3 2 2 7 2" xfId="11626" xr:uid="{00000000-0005-0000-0000-0000342D0000}"/>
    <cellStyle name="Note 2 2 3 2 2 8" xfId="11627" xr:uid="{00000000-0005-0000-0000-0000352D0000}"/>
    <cellStyle name="Note 2 2 3 2 3" xfId="11628" xr:uid="{00000000-0005-0000-0000-0000362D0000}"/>
    <cellStyle name="Note 2 2 3 2 3 2" xfId="11629" xr:uid="{00000000-0005-0000-0000-0000372D0000}"/>
    <cellStyle name="Note 2 2 3 2 3 2 2" xfId="11630" xr:uid="{00000000-0005-0000-0000-0000382D0000}"/>
    <cellStyle name="Note 2 2 3 2 3 3" xfId="11631" xr:uid="{00000000-0005-0000-0000-0000392D0000}"/>
    <cellStyle name="Note 2 2 3 2 3 3 2" xfId="11632" xr:uid="{00000000-0005-0000-0000-00003A2D0000}"/>
    <cellStyle name="Note 2 2 3 2 3 4" xfId="11633" xr:uid="{00000000-0005-0000-0000-00003B2D0000}"/>
    <cellStyle name="Note 2 2 3 2 3 4 2" xfId="11634" xr:uid="{00000000-0005-0000-0000-00003C2D0000}"/>
    <cellStyle name="Note 2 2 3 2 3 5" xfId="11635" xr:uid="{00000000-0005-0000-0000-00003D2D0000}"/>
    <cellStyle name="Note 2 2 3 2 3 5 2" xfId="11636" xr:uid="{00000000-0005-0000-0000-00003E2D0000}"/>
    <cellStyle name="Note 2 2 3 2 3 6" xfId="11637" xr:uid="{00000000-0005-0000-0000-00003F2D0000}"/>
    <cellStyle name="Note 2 2 3 2 3 6 2" xfId="11638" xr:uid="{00000000-0005-0000-0000-0000402D0000}"/>
    <cellStyle name="Note 2 2 3 2 3 7" xfId="11639" xr:uid="{00000000-0005-0000-0000-0000412D0000}"/>
    <cellStyle name="Note 2 2 3 2 4" xfId="11640" xr:uid="{00000000-0005-0000-0000-0000422D0000}"/>
    <cellStyle name="Note 2 2 3 2 4 2" xfId="11641" xr:uid="{00000000-0005-0000-0000-0000432D0000}"/>
    <cellStyle name="Note 2 2 3 2 5" xfId="11642" xr:uid="{00000000-0005-0000-0000-0000442D0000}"/>
    <cellStyle name="Note 2 2 3 2 5 2" xfId="11643" xr:uid="{00000000-0005-0000-0000-0000452D0000}"/>
    <cellStyle name="Note 2 2 3 2 6" xfId="11644" xr:uid="{00000000-0005-0000-0000-0000462D0000}"/>
    <cellStyle name="Note 2 2 3 2 6 2" xfId="11645" xr:uid="{00000000-0005-0000-0000-0000472D0000}"/>
    <cellStyle name="Note 2 2 3 2 7" xfId="11646" xr:uid="{00000000-0005-0000-0000-0000482D0000}"/>
    <cellStyle name="Note 2 2 3 2 7 2" xfId="11647" xr:uid="{00000000-0005-0000-0000-0000492D0000}"/>
    <cellStyle name="Note 2 2 3 2 8" xfId="11648" xr:uid="{00000000-0005-0000-0000-00004A2D0000}"/>
    <cellStyle name="Note 2 2 3 2 8 2" xfId="11649" xr:uid="{00000000-0005-0000-0000-00004B2D0000}"/>
    <cellStyle name="Note 2 2 3 2 9" xfId="11650" xr:uid="{00000000-0005-0000-0000-00004C2D0000}"/>
    <cellStyle name="Note 2 2 3 3" xfId="11651" xr:uid="{00000000-0005-0000-0000-00004D2D0000}"/>
    <cellStyle name="Note 2 2 3 3 2" xfId="11652" xr:uid="{00000000-0005-0000-0000-00004E2D0000}"/>
    <cellStyle name="Note 2 2 3 3 2 2" xfId="11653" xr:uid="{00000000-0005-0000-0000-00004F2D0000}"/>
    <cellStyle name="Note 2 2 3 3 2 2 2" xfId="11654" xr:uid="{00000000-0005-0000-0000-0000502D0000}"/>
    <cellStyle name="Note 2 2 3 3 2 3" xfId="11655" xr:uid="{00000000-0005-0000-0000-0000512D0000}"/>
    <cellStyle name="Note 2 2 3 3 2 3 2" xfId="11656" xr:uid="{00000000-0005-0000-0000-0000522D0000}"/>
    <cellStyle name="Note 2 2 3 3 2 4" xfId="11657" xr:uid="{00000000-0005-0000-0000-0000532D0000}"/>
    <cellStyle name="Note 2 2 3 3 2 4 2" xfId="11658" xr:uid="{00000000-0005-0000-0000-0000542D0000}"/>
    <cellStyle name="Note 2 2 3 3 2 5" xfId="11659" xr:uid="{00000000-0005-0000-0000-0000552D0000}"/>
    <cellStyle name="Note 2 2 3 3 2 5 2" xfId="11660" xr:uid="{00000000-0005-0000-0000-0000562D0000}"/>
    <cellStyle name="Note 2 2 3 3 2 6" xfId="11661" xr:uid="{00000000-0005-0000-0000-0000572D0000}"/>
    <cellStyle name="Note 2 2 3 3 2 6 2" xfId="11662" xr:uid="{00000000-0005-0000-0000-0000582D0000}"/>
    <cellStyle name="Note 2 2 3 3 2 7" xfId="11663" xr:uid="{00000000-0005-0000-0000-0000592D0000}"/>
    <cellStyle name="Note 2 2 3 3 3" xfId="11664" xr:uid="{00000000-0005-0000-0000-00005A2D0000}"/>
    <cellStyle name="Note 2 2 3 3 3 2" xfId="11665" xr:uid="{00000000-0005-0000-0000-00005B2D0000}"/>
    <cellStyle name="Note 2 2 3 3 4" xfId="11666" xr:uid="{00000000-0005-0000-0000-00005C2D0000}"/>
    <cellStyle name="Note 2 2 3 3 4 2" xfId="11667" xr:uid="{00000000-0005-0000-0000-00005D2D0000}"/>
    <cellStyle name="Note 2 2 3 3 5" xfId="11668" xr:uid="{00000000-0005-0000-0000-00005E2D0000}"/>
    <cellStyle name="Note 2 2 3 3 5 2" xfId="11669" xr:uid="{00000000-0005-0000-0000-00005F2D0000}"/>
    <cellStyle name="Note 2 2 3 3 6" xfId="11670" xr:uid="{00000000-0005-0000-0000-0000602D0000}"/>
    <cellStyle name="Note 2 2 3 3 6 2" xfId="11671" xr:uid="{00000000-0005-0000-0000-0000612D0000}"/>
    <cellStyle name="Note 2 2 3 3 7" xfId="11672" xr:uid="{00000000-0005-0000-0000-0000622D0000}"/>
    <cellStyle name="Note 2 2 3 3 7 2" xfId="11673" xr:uid="{00000000-0005-0000-0000-0000632D0000}"/>
    <cellStyle name="Note 2 2 3 3 8" xfId="11674" xr:uid="{00000000-0005-0000-0000-0000642D0000}"/>
    <cellStyle name="Note 2 2 3 4" xfId="11675" xr:uid="{00000000-0005-0000-0000-0000652D0000}"/>
    <cellStyle name="Note 2 2 3 4 2" xfId="11676" xr:uid="{00000000-0005-0000-0000-0000662D0000}"/>
    <cellStyle name="Note 2 2 3 4 2 2" xfId="11677" xr:uid="{00000000-0005-0000-0000-0000672D0000}"/>
    <cellStyle name="Note 2 2 3 4 3" xfId="11678" xr:uid="{00000000-0005-0000-0000-0000682D0000}"/>
    <cellStyle name="Note 2 2 3 4 3 2" xfId="11679" xr:uid="{00000000-0005-0000-0000-0000692D0000}"/>
    <cellStyle name="Note 2 2 3 4 4" xfId="11680" xr:uid="{00000000-0005-0000-0000-00006A2D0000}"/>
    <cellStyle name="Note 2 2 3 4 4 2" xfId="11681" xr:uid="{00000000-0005-0000-0000-00006B2D0000}"/>
    <cellStyle name="Note 2 2 3 4 5" xfId="11682" xr:uid="{00000000-0005-0000-0000-00006C2D0000}"/>
    <cellStyle name="Note 2 2 3 4 5 2" xfId="11683" xr:uid="{00000000-0005-0000-0000-00006D2D0000}"/>
    <cellStyle name="Note 2 2 3 4 6" xfId="11684" xr:uid="{00000000-0005-0000-0000-00006E2D0000}"/>
    <cellStyle name="Note 2 2 3 4 6 2" xfId="11685" xr:uid="{00000000-0005-0000-0000-00006F2D0000}"/>
    <cellStyle name="Note 2 2 3 4 7" xfId="11686" xr:uid="{00000000-0005-0000-0000-0000702D0000}"/>
    <cellStyle name="Note 2 2 3 5" xfId="11687" xr:uid="{00000000-0005-0000-0000-0000712D0000}"/>
    <cellStyle name="Note 2 2 3 5 2" xfId="11688" xr:uid="{00000000-0005-0000-0000-0000722D0000}"/>
    <cellStyle name="Note 2 2 3 6" xfId="11689" xr:uid="{00000000-0005-0000-0000-0000732D0000}"/>
    <cellStyle name="Note 2 2 3 6 2" xfId="11690" xr:uid="{00000000-0005-0000-0000-0000742D0000}"/>
    <cellStyle name="Note 2 2 3 7" xfId="11691" xr:uid="{00000000-0005-0000-0000-0000752D0000}"/>
    <cellStyle name="Note 2 2 3 7 2" xfId="11692" xr:uid="{00000000-0005-0000-0000-0000762D0000}"/>
    <cellStyle name="Note 2 2 3 8" xfId="11693" xr:uid="{00000000-0005-0000-0000-0000772D0000}"/>
    <cellStyle name="Note 2 2 3 8 2" xfId="11694" xr:uid="{00000000-0005-0000-0000-0000782D0000}"/>
    <cellStyle name="Note 2 2 3 9" xfId="11695" xr:uid="{00000000-0005-0000-0000-0000792D0000}"/>
    <cellStyle name="Note 2 2 3 9 2" xfId="11696" xr:uid="{00000000-0005-0000-0000-00007A2D0000}"/>
    <cellStyle name="Note 2 2 4" xfId="11697" xr:uid="{00000000-0005-0000-0000-00007B2D0000}"/>
    <cellStyle name="Note 2 2 4 2" xfId="11698" xr:uid="{00000000-0005-0000-0000-00007C2D0000}"/>
    <cellStyle name="Note 2 2 4 2 2" xfId="11699" xr:uid="{00000000-0005-0000-0000-00007D2D0000}"/>
    <cellStyle name="Note 2 2 4 2 2 2" xfId="11700" xr:uid="{00000000-0005-0000-0000-00007E2D0000}"/>
    <cellStyle name="Note 2 2 4 2 2 2 2" xfId="11701" xr:uid="{00000000-0005-0000-0000-00007F2D0000}"/>
    <cellStyle name="Note 2 2 4 2 2 3" xfId="11702" xr:uid="{00000000-0005-0000-0000-0000802D0000}"/>
    <cellStyle name="Note 2 2 4 2 2 3 2" xfId="11703" xr:uid="{00000000-0005-0000-0000-0000812D0000}"/>
    <cellStyle name="Note 2 2 4 2 2 4" xfId="11704" xr:uid="{00000000-0005-0000-0000-0000822D0000}"/>
    <cellStyle name="Note 2 2 4 2 2 4 2" xfId="11705" xr:uid="{00000000-0005-0000-0000-0000832D0000}"/>
    <cellStyle name="Note 2 2 4 2 2 5" xfId="11706" xr:uid="{00000000-0005-0000-0000-0000842D0000}"/>
    <cellStyle name="Note 2 2 4 2 2 5 2" xfId="11707" xr:uid="{00000000-0005-0000-0000-0000852D0000}"/>
    <cellStyle name="Note 2 2 4 2 2 6" xfId="11708" xr:uid="{00000000-0005-0000-0000-0000862D0000}"/>
    <cellStyle name="Note 2 2 4 2 2 6 2" xfId="11709" xr:uid="{00000000-0005-0000-0000-0000872D0000}"/>
    <cellStyle name="Note 2 2 4 2 2 7" xfId="11710" xr:uid="{00000000-0005-0000-0000-0000882D0000}"/>
    <cellStyle name="Note 2 2 4 2 3" xfId="11711" xr:uid="{00000000-0005-0000-0000-0000892D0000}"/>
    <cellStyle name="Note 2 2 4 2 3 2" xfId="11712" xr:uid="{00000000-0005-0000-0000-00008A2D0000}"/>
    <cellStyle name="Note 2 2 4 2 4" xfId="11713" xr:uid="{00000000-0005-0000-0000-00008B2D0000}"/>
    <cellStyle name="Note 2 2 4 2 4 2" xfId="11714" xr:uid="{00000000-0005-0000-0000-00008C2D0000}"/>
    <cellStyle name="Note 2 2 4 2 5" xfId="11715" xr:uid="{00000000-0005-0000-0000-00008D2D0000}"/>
    <cellStyle name="Note 2 2 4 2 5 2" xfId="11716" xr:uid="{00000000-0005-0000-0000-00008E2D0000}"/>
    <cellStyle name="Note 2 2 4 2 6" xfId="11717" xr:uid="{00000000-0005-0000-0000-00008F2D0000}"/>
    <cellStyle name="Note 2 2 4 2 6 2" xfId="11718" xr:uid="{00000000-0005-0000-0000-0000902D0000}"/>
    <cellStyle name="Note 2 2 4 2 7" xfId="11719" xr:uid="{00000000-0005-0000-0000-0000912D0000}"/>
    <cellStyle name="Note 2 2 4 2 7 2" xfId="11720" xr:uid="{00000000-0005-0000-0000-0000922D0000}"/>
    <cellStyle name="Note 2 2 4 2 8" xfId="11721" xr:uid="{00000000-0005-0000-0000-0000932D0000}"/>
    <cellStyle name="Note 2 2 4 3" xfId="11722" xr:uid="{00000000-0005-0000-0000-0000942D0000}"/>
    <cellStyle name="Note 2 2 4 3 2" xfId="11723" xr:uid="{00000000-0005-0000-0000-0000952D0000}"/>
    <cellStyle name="Note 2 2 4 3 2 2" xfId="11724" xr:uid="{00000000-0005-0000-0000-0000962D0000}"/>
    <cellStyle name="Note 2 2 4 3 3" xfId="11725" xr:uid="{00000000-0005-0000-0000-0000972D0000}"/>
    <cellStyle name="Note 2 2 4 3 3 2" xfId="11726" xr:uid="{00000000-0005-0000-0000-0000982D0000}"/>
    <cellStyle name="Note 2 2 4 3 4" xfId="11727" xr:uid="{00000000-0005-0000-0000-0000992D0000}"/>
    <cellStyle name="Note 2 2 4 3 4 2" xfId="11728" xr:uid="{00000000-0005-0000-0000-00009A2D0000}"/>
    <cellStyle name="Note 2 2 4 3 5" xfId="11729" xr:uid="{00000000-0005-0000-0000-00009B2D0000}"/>
    <cellStyle name="Note 2 2 4 3 5 2" xfId="11730" xr:uid="{00000000-0005-0000-0000-00009C2D0000}"/>
    <cellStyle name="Note 2 2 4 3 6" xfId="11731" xr:uid="{00000000-0005-0000-0000-00009D2D0000}"/>
    <cellStyle name="Note 2 2 4 3 6 2" xfId="11732" xr:uid="{00000000-0005-0000-0000-00009E2D0000}"/>
    <cellStyle name="Note 2 2 4 3 7" xfId="11733" xr:uid="{00000000-0005-0000-0000-00009F2D0000}"/>
    <cellStyle name="Note 2 2 4 4" xfId="11734" xr:uid="{00000000-0005-0000-0000-0000A02D0000}"/>
    <cellStyle name="Note 2 2 4 4 2" xfId="11735" xr:uid="{00000000-0005-0000-0000-0000A12D0000}"/>
    <cellStyle name="Note 2 2 4 5" xfId="11736" xr:uid="{00000000-0005-0000-0000-0000A22D0000}"/>
    <cellStyle name="Note 2 2 4 5 2" xfId="11737" xr:uid="{00000000-0005-0000-0000-0000A32D0000}"/>
    <cellStyle name="Note 2 2 4 6" xfId="11738" xr:uid="{00000000-0005-0000-0000-0000A42D0000}"/>
    <cellStyle name="Note 2 2 4 6 2" xfId="11739" xr:uid="{00000000-0005-0000-0000-0000A52D0000}"/>
    <cellStyle name="Note 2 2 4 7" xfId="11740" xr:uid="{00000000-0005-0000-0000-0000A62D0000}"/>
    <cellStyle name="Note 2 2 4 7 2" xfId="11741" xr:uid="{00000000-0005-0000-0000-0000A72D0000}"/>
    <cellStyle name="Note 2 2 4 8" xfId="11742" xr:uid="{00000000-0005-0000-0000-0000A82D0000}"/>
    <cellStyle name="Note 2 2 4 8 2" xfId="11743" xr:uid="{00000000-0005-0000-0000-0000A92D0000}"/>
    <cellStyle name="Note 2 2 4 9" xfId="11744" xr:uid="{00000000-0005-0000-0000-0000AA2D0000}"/>
    <cellStyle name="Note 2 2 5" xfId="11745" xr:uid="{00000000-0005-0000-0000-0000AB2D0000}"/>
    <cellStyle name="Note 2 2 5 2" xfId="11746" xr:uid="{00000000-0005-0000-0000-0000AC2D0000}"/>
    <cellStyle name="Note 2 2 5 2 2" xfId="11747" xr:uid="{00000000-0005-0000-0000-0000AD2D0000}"/>
    <cellStyle name="Note 2 2 5 2 2 2" xfId="11748" xr:uid="{00000000-0005-0000-0000-0000AE2D0000}"/>
    <cellStyle name="Note 2 2 5 2 3" xfId="11749" xr:uid="{00000000-0005-0000-0000-0000AF2D0000}"/>
    <cellStyle name="Note 2 2 5 2 3 2" xfId="11750" xr:uid="{00000000-0005-0000-0000-0000B02D0000}"/>
    <cellStyle name="Note 2 2 5 2 4" xfId="11751" xr:uid="{00000000-0005-0000-0000-0000B12D0000}"/>
    <cellStyle name="Note 2 2 5 2 4 2" xfId="11752" xr:uid="{00000000-0005-0000-0000-0000B22D0000}"/>
    <cellStyle name="Note 2 2 5 2 5" xfId="11753" xr:uid="{00000000-0005-0000-0000-0000B32D0000}"/>
    <cellStyle name="Note 2 2 5 2 5 2" xfId="11754" xr:uid="{00000000-0005-0000-0000-0000B42D0000}"/>
    <cellStyle name="Note 2 2 5 2 6" xfId="11755" xr:uid="{00000000-0005-0000-0000-0000B52D0000}"/>
    <cellStyle name="Note 2 2 5 2 6 2" xfId="11756" xr:uid="{00000000-0005-0000-0000-0000B62D0000}"/>
    <cellStyle name="Note 2 2 5 2 7" xfId="11757" xr:uid="{00000000-0005-0000-0000-0000B72D0000}"/>
    <cellStyle name="Note 2 2 5 3" xfId="11758" xr:uid="{00000000-0005-0000-0000-0000B82D0000}"/>
    <cellStyle name="Note 2 2 5 3 2" xfId="11759" xr:uid="{00000000-0005-0000-0000-0000B92D0000}"/>
    <cellStyle name="Note 2 2 5 4" xfId="11760" xr:uid="{00000000-0005-0000-0000-0000BA2D0000}"/>
    <cellStyle name="Note 2 2 5 4 2" xfId="11761" xr:uid="{00000000-0005-0000-0000-0000BB2D0000}"/>
    <cellStyle name="Note 2 2 5 5" xfId="11762" xr:uid="{00000000-0005-0000-0000-0000BC2D0000}"/>
    <cellStyle name="Note 2 2 5 5 2" xfId="11763" xr:uid="{00000000-0005-0000-0000-0000BD2D0000}"/>
    <cellStyle name="Note 2 2 5 6" xfId="11764" xr:uid="{00000000-0005-0000-0000-0000BE2D0000}"/>
    <cellStyle name="Note 2 2 5 6 2" xfId="11765" xr:uid="{00000000-0005-0000-0000-0000BF2D0000}"/>
    <cellStyle name="Note 2 2 5 7" xfId="11766" xr:uid="{00000000-0005-0000-0000-0000C02D0000}"/>
    <cellStyle name="Note 2 2 5 7 2" xfId="11767" xr:uid="{00000000-0005-0000-0000-0000C12D0000}"/>
    <cellStyle name="Note 2 2 5 8" xfId="11768" xr:uid="{00000000-0005-0000-0000-0000C22D0000}"/>
    <cellStyle name="Note 2 2 6" xfId="11769" xr:uid="{00000000-0005-0000-0000-0000C32D0000}"/>
    <cellStyle name="Note 2 2 6 2" xfId="11770" xr:uid="{00000000-0005-0000-0000-0000C42D0000}"/>
    <cellStyle name="Note 2 2 6 2 2" xfId="11771" xr:uid="{00000000-0005-0000-0000-0000C52D0000}"/>
    <cellStyle name="Note 2 2 6 3" xfId="11772" xr:uid="{00000000-0005-0000-0000-0000C62D0000}"/>
    <cellStyle name="Note 2 2 6 3 2" xfId="11773" xr:uid="{00000000-0005-0000-0000-0000C72D0000}"/>
    <cellStyle name="Note 2 2 6 4" xfId="11774" xr:uid="{00000000-0005-0000-0000-0000C82D0000}"/>
    <cellStyle name="Note 2 2 6 4 2" xfId="11775" xr:uid="{00000000-0005-0000-0000-0000C92D0000}"/>
    <cellStyle name="Note 2 2 6 5" xfId="11776" xr:uid="{00000000-0005-0000-0000-0000CA2D0000}"/>
    <cellStyle name="Note 2 2 6 5 2" xfId="11777" xr:uid="{00000000-0005-0000-0000-0000CB2D0000}"/>
    <cellStyle name="Note 2 2 6 6" xfId="11778" xr:uid="{00000000-0005-0000-0000-0000CC2D0000}"/>
    <cellStyle name="Note 2 2 6 6 2" xfId="11779" xr:uid="{00000000-0005-0000-0000-0000CD2D0000}"/>
    <cellStyle name="Note 2 2 6 7" xfId="11780" xr:uid="{00000000-0005-0000-0000-0000CE2D0000}"/>
    <cellStyle name="Note 2 2 7" xfId="11781" xr:uid="{00000000-0005-0000-0000-0000CF2D0000}"/>
    <cellStyle name="Note 2 2 7 2" xfId="11782" xr:uid="{00000000-0005-0000-0000-0000D02D0000}"/>
    <cellStyle name="Note 2 2 8" xfId="11783" xr:uid="{00000000-0005-0000-0000-0000D12D0000}"/>
    <cellStyle name="Note 2 2 8 2" xfId="11784" xr:uid="{00000000-0005-0000-0000-0000D22D0000}"/>
    <cellStyle name="Note 2 2 9" xfId="11785" xr:uid="{00000000-0005-0000-0000-0000D32D0000}"/>
    <cellStyle name="Note 2 2 9 2" xfId="11786" xr:uid="{00000000-0005-0000-0000-0000D42D0000}"/>
    <cellStyle name="Note 2 3" xfId="11787" xr:uid="{00000000-0005-0000-0000-0000D52D0000}"/>
    <cellStyle name="Note 2 3 10" xfId="11788" xr:uid="{00000000-0005-0000-0000-0000D62D0000}"/>
    <cellStyle name="Note 2 3 10 2" xfId="11789" xr:uid="{00000000-0005-0000-0000-0000D72D0000}"/>
    <cellStyle name="Note 2 3 11" xfId="11790" xr:uid="{00000000-0005-0000-0000-0000D82D0000}"/>
    <cellStyle name="Note 2 3 2" xfId="11791" xr:uid="{00000000-0005-0000-0000-0000D92D0000}"/>
    <cellStyle name="Note 2 3 2 10" xfId="11792" xr:uid="{00000000-0005-0000-0000-0000DA2D0000}"/>
    <cellStyle name="Note 2 3 2 2" xfId="11793" xr:uid="{00000000-0005-0000-0000-0000DB2D0000}"/>
    <cellStyle name="Note 2 3 2 2 2" xfId="11794" xr:uid="{00000000-0005-0000-0000-0000DC2D0000}"/>
    <cellStyle name="Note 2 3 2 2 2 2" xfId="11795" xr:uid="{00000000-0005-0000-0000-0000DD2D0000}"/>
    <cellStyle name="Note 2 3 2 2 2 2 2" xfId="11796" xr:uid="{00000000-0005-0000-0000-0000DE2D0000}"/>
    <cellStyle name="Note 2 3 2 2 2 2 2 2" xfId="11797" xr:uid="{00000000-0005-0000-0000-0000DF2D0000}"/>
    <cellStyle name="Note 2 3 2 2 2 2 3" xfId="11798" xr:uid="{00000000-0005-0000-0000-0000E02D0000}"/>
    <cellStyle name="Note 2 3 2 2 2 2 3 2" xfId="11799" xr:uid="{00000000-0005-0000-0000-0000E12D0000}"/>
    <cellStyle name="Note 2 3 2 2 2 2 4" xfId="11800" xr:uid="{00000000-0005-0000-0000-0000E22D0000}"/>
    <cellStyle name="Note 2 3 2 2 2 2 4 2" xfId="11801" xr:uid="{00000000-0005-0000-0000-0000E32D0000}"/>
    <cellStyle name="Note 2 3 2 2 2 2 5" xfId="11802" xr:uid="{00000000-0005-0000-0000-0000E42D0000}"/>
    <cellStyle name="Note 2 3 2 2 2 2 5 2" xfId="11803" xr:uid="{00000000-0005-0000-0000-0000E52D0000}"/>
    <cellStyle name="Note 2 3 2 2 2 2 6" xfId="11804" xr:uid="{00000000-0005-0000-0000-0000E62D0000}"/>
    <cellStyle name="Note 2 3 2 2 2 2 6 2" xfId="11805" xr:uid="{00000000-0005-0000-0000-0000E72D0000}"/>
    <cellStyle name="Note 2 3 2 2 2 2 7" xfId="11806" xr:uid="{00000000-0005-0000-0000-0000E82D0000}"/>
    <cellStyle name="Note 2 3 2 2 2 3" xfId="11807" xr:uid="{00000000-0005-0000-0000-0000E92D0000}"/>
    <cellStyle name="Note 2 3 2 2 2 3 2" xfId="11808" xr:uid="{00000000-0005-0000-0000-0000EA2D0000}"/>
    <cellStyle name="Note 2 3 2 2 2 4" xfId="11809" xr:uid="{00000000-0005-0000-0000-0000EB2D0000}"/>
    <cellStyle name="Note 2 3 2 2 2 4 2" xfId="11810" xr:uid="{00000000-0005-0000-0000-0000EC2D0000}"/>
    <cellStyle name="Note 2 3 2 2 2 5" xfId="11811" xr:uid="{00000000-0005-0000-0000-0000ED2D0000}"/>
    <cellStyle name="Note 2 3 2 2 2 5 2" xfId="11812" xr:uid="{00000000-0005-0000-0000-0000EE2D0000}"/>
    <cellStyle name="Note 2 3 2 2 2 6" xfId="11813" xr:uid="{00000000-0005-0000-0000-0000EF2D0000}"/>
    <cellStyle name="Note 2 3 2 2 2 6 2" xfId="11814" xr:uid="{00000000-0005-0000-0000-0000F02D0000}"/>
    <cellStyle name="Note 2 3 2 2 2 7" xfId="11815" xr:uid="{00000000-0005-0000-0000-0000F12D0000}"/>
    <cellStyle name="Note 2 3 2 2 2 7 2" xfId="11816" xr:uid="{00000000-0005-0000-0000-0000F22D0000}"/>
    <cellStyle name="Note 2 3 2 2 2 8" xfId="11817" xr:uid="{00000000-0005-0000-0000-0000F32D0000}"/>
    <cellStyle name="Note 2 3 2 2 3" xfId="11818" xr:uid="{00000000-0005-0000-0000-0000F42D0000}"/>
    <cellStyle name="Note 2 3 2 2 3 2" xfId="11819" xr:uid="{00000000-0005-0000-0000-0000F52D0000}"/>
    <cellStyle name="Note 2 3 2 2 3 2 2" xfId="11820" xr:uid="{00000000-0005-0000-0000-0000F62D0000}"/>
    <cellStyle name="Note 2 3 2 2 3 3" xfId="11821" xr:uid="{00000000-0005-0000-0000-0000F72D0000}"/>
    <cellStyle name="Note 2 3 2 2 3 3 2" xfId="11822" xr:uid="{00000000-0005-0000-0000-0000F82D0000}"/>
    <cellStyle name="Note 2 3 2 2 3 4" xfId="11823" xr:uid="{00000000-0005-0000-0000-0000F92D0000}"/>
    <cellStyle name="Note 2 3 2 2 3 4 2" xfId="11824" xr:uid="{00000000-0005-0000-0000-0000FA2D0000}"/>
    <cellStyle name="Note 2 3 2 2 3 5" xfId="11825" xr:uid="{00000000-0005-0000-0000-0000FB2D0000}"/>
    <cellStyle name="Note 2 3 2 2 3 5 2" xfId="11826" xr:uid="{00000000-0005-0000-0000-0000FC2D0000}"/>
    <cellStyle name="Note 2 3 2 2 3 6" xfId="11827" xr:uid="{00000000-0005-0000-0000-0000FD2D0000}"/>
    <cellStyle name="Note 2 3 2 2 3 6 2" xfId="11828" xr:uid="{00000000-0005-0000-0000-0000FE2D0000}"/>
    <cellStyle name="Note 2 3 2 2 3 7" xfId="11829" xr:uid="{00000000-0005-0000-0000-0000FF2D0000}"/>
    <cellStyle name="Note 2 3 2 2 4" xfId="11830" xr:uid="{00000000-0005-0000-0000-0000002E0000}"/>
    <cellStyle name="Note 2 3 2 2 4 2" xfId="11831" xr:uid="{00000000-0005-0000-0000-0000012E0000}"/>
    <cellStyle name="Note 2 3 2 2 5" xfId="11832" xr:uid="{00000000-0005-0000-0000-0000022E0000}"/>
    <cellStyle name="Note 2 3 2 2 5 2" xfId="11833" xr:uid="{00000000-0005-0000-0000-0000032E0000}"/>
    <cellStyle name="Note 2 3 2 2 6" xfId="11834" xr:uid="{00000000-0005-0000-0000-0000042E0000}"/>
    <cellStyle name="Note 2 3 2 2 6 2" xfId="11835" xr:uid="{00000000-0005-0000-0000-0000052E0000}"/>
    <cellStyle name="Note 2 3 2 2 7" xfId="11836" xr:uid="{00000000-0005-0000-0000-0000062E0000}"/>
    <cellStyle name="Note 2 3 2 2 7 2" xfId="11837" xr:uid="{00000000-0005-0000-0000-0000072E0000}"/>
    <cellStyle name="Note 2 3 2 2 8" xfId="11838" xr:uid="{00000000-0005-0000-0000-0000082E0000}"/>
    <cellStyle name="Note 2 3 2 2 8 2" xfId="11839" xr:uid="{00000000-0005-0000-0000-0000092E0000}"/>
    <cellStyle name="Note 2 3 2 2 9" xfId="11840" xr:uid="{00000000-0005-0000-0000-00000A2E0000}"/>
    <cellStyle name="Note 2 3 2 3" xfId="11841" xr:uid="{00000000-0005-0000-0000-00000B2E0000}"/>
    <cellStyle name="Note 2 3 2 3 2" xfId="11842" xr:uid="{00000000-0005-0000-0000-00000C2E0000}"/>
    <cellStyle name="Note 2 3 2 3 2 2" xfId="11843" xr:uid="{00000000-0005-0000-0000-00000D2E0000}"/>
    <cellStyle name="Note 2 3 2 3 2 2 2" xfId="11844" xr:uid="{00000000-0005-0000-0000-00000E2E0000}"/>
    <cellStyle name="Note 2 3 2 3 2 3" xfId="11845" xr:uid="{00000000-0005-0000-0000-00000F2E0000}"/>
    <cellStyle name="Note 2 3 2 3 2 3 2" xfId="11846" xr:uid="{00000000-0005-0000-0000-0000102E0000}"/>
    <cellStyle name="Note 2 3 2 3 2 4" xfId="11847" xr:uid="{00000000-0005-0000-0000-0000112E0000}"/>
    <cellStyle name="Note 2 3 2 3 2 4 2" xfId="11848" xr:uid="{00000000-0005-0000-0000-0000122E0000}"/>
    <cellStyle name="Note 2 3 2 3 2 5" xfId="11849" xr:uid="{00000000-0005-0000-0000-0000132E0000}"/>
    <cellStyle name="Note 2 3 2 3 2 5 2" xfId="11850" xr:uid="{00000000-0005-0000-0000-0000142E0000}"/>
    <cellStyle name="Note 2 3 2 3 2 6" xfId="11851" xr:uid="{00000000-0005-0000-0000-0000152E0000}"/>
    <cellStyle name="Note 2 3 2 3 2 6 2" xfId="11852" xr:uid="{00000000-0005-0000-0000-0000162E0000}"/>
    <cellStyle name="Note 2 3 2 3 2 7" xfId="11853" xr:uid="{00000000-0005-0000-0000-0000172E0000}"/>
    <cellStyle name="Note 2 3 2 3 3" xfId="11854" xr:uid="{00000000-0005-0000-0000-0000182E0000}"/>
    <cellStyle name="Note 2 3 2 3 3 2" xfId="11855" xr:uid="{00000000-0005-0000-0000-0000192E0000}"/>
    <cellStyle name="Note 2 3 2 3 4" xfId="11856" xr:uid="{00000000-0005-0000-0000-00001A2E0000}"/>
    <cellStyle name="Note 2 3 2 3 4 2" xfId="11857" xr:uid="{00000000-0005-0000-0000-00001B2E0000}"/>
    <cellStyle name="Note 2 3 2 3 5" xfId="11858" xr:uid="{00000000-0005-0000-0000-00001C2E0000}"/>
    <cellStyle name="Note 2 3 2 3 5 2" xfId="11859" xr:uid="{00000000-0005-0000-0000-00001D2E0000}"/>
    <cellStyle name="Note 2 3 2 3 6" xfId="11860" xr:uid="{00000000-0005-0000-0000-00001E2E0000}"/>
    <cellStyle name="Note 2 3 2 3 6 2" xfId="11861" xr:uid="{00000000-0005-0000-0000-00001F2E0000}"/>
    <cellStyle name="Note 2 3 2 3 7" xfId="11862" xr:uid="{00000000-0005-0000-0000-0000202E0000}"/>
    <cellStyle name="Note 2 3 2 3 7 2" xfId="11863" xr:uid="{00000000-0005-0000-0000-0000212E0000}"/>
    <cellStyle name="Note 2 3 2 3 8" xfId="11864" xr:uid="{00000000-0005-0000-0000-0000222E0000}"/>
    <cellStyle name="Note 2 3 2 4" xfId="11865" xr:uid="{00000000-0005-0000-0000-0000232E0000}"/>
    <cellStyle name="Note 2 3 2 4 2" xfId="11866" xr:uid="{00000000-0005-0000-0000-0000242E0000}"/>
    <cellStyle name="Note 2 3 2 4 2 2" xfId="11867" xr:uid="{00000000-0005-0000-0000-0000252E0000}"/>
    <cellStyle name="Note 2 3 2 4 3" xfId="11868" xr:uid="{00000000-0005-0000-0000-0000262E0000}"/>
    <cellStyle name="Note 2 3 2 4 3 2" xfId="11869" xr:uid="{00000000-0005-0000-0000-0000272E0000}"/>
    <cellStyle name="Note 2 3 2 4 4" xfId="11870" xr:uid="{00000000-0005-0000-0000-0000282E0000}"/>
    <cellStyle name="Note 2 3 2 4 4 2" xfId="11871" xr:uid="{00000000-0005-0000-0000-0000292E0000}"/>
    <cellStyle name="Note 2 3 2 4 5" xfId="11872" xr:uid="{00000000-0005-0000-0000-00002A2E0000}"/>
    <cellStyle name="Note 2 3 2 4 5 2" xfId="11873" xr:uid="{00000000-0005-0000-0000-00002B2E0000}"/>
    <cellStyle name="Note 2 3 2 4 6" xfId="11874" xr:uid="{00000000-0005-0000-0000-00002C2E0000}"/>
    <cellStyle name="Note 2 3 2 4 6 2" xfId="11875" xr:uid="{00000000-0005-0000-0000-00002D2E0000}"/>
    <cellStyle name="Note 2 3 2 4 7" xfId="11876" xr:uid="{00000000-0005-0000-0000-00002E2E0000}"/>
    <cellStyle name="Note 2 3 2 5" xfId="11877" xr:uid="{00000000-0005-0000-0000-00002F2E0000}"/>
    <cellStyle name="Note 2 3 2 5 2" xfId="11878" xr:uid="{00000000-0005-0000-0000-0000302E0000}"/>
    <cellStyle name="Note 2 3 2 6" xfId="11879" xr:uid="{00000000-0005-0000-0000-0000312E0000}"/>
    <cellStyle name="Note 2 3 2 6 2" xfId="11880" xr:uid="{00000000-0005-0000-0000-0000322E0000}"/>
    <cellStyle name="Note 2 3 2 7" xfId="11881" xr:uid="{00000000-0005-0000-0000-0000332E0000}"/>
    <cellStyle name="Note 2 3 2 7 2" xfId="11882" xr:uid="{00000000-0005-0000-0000-0000342E0000}"/>
    <cellStyle name="Note 2 3 2 8" xfId="11883" xr:uid="{00000000-0005-0000-0000-0000352E0000}"/>
    <cellStyle name="Note 2 3 2 8 2" xfId="11884" xr:uid="{00000000-0005-0000-0000-0000362E0000}"/>
    <cellStyle name="Note 2 3 2 9" xfId="11885" xr:uid="{00000000-0005-0000-0000-0000372E0000}"/>
    <cellStyle name="Note 2 3 2 9 2" xfId="11886" xr:uid="{00000000-0005-0000-0000-0000382E0000}"/>
    <cellStyle name="Note 2 3 3" xfId="11887" xr:uid="{00000000-0005-0000-0000-0000392E0000}"/>
    <cellStyle name="Note 2 3 3 2" xfId="11888" xr:uid="{00000000-0005-0000-0000-00003A2E0000}"/>
    <cellStyle name="Note 2 3 3 2 2" xfId="11889" xr:uid="{00000000-0005-0000-0000-00003B2E0000}"/>
    <cellStyle name="Note 2 3 3 2 2 2" xfId="11890" xr:uid="{00000000-0005-0000-0000-00003C2E0000}"/>
    <cellStyle name="Note 2 3 3 2 2 2 2" xfId="11891" xr:uid="{00000000-0005-0000-0000-00003D2E0000}"/>
    <cellStyle name="Note 2 3 3 2 2 3" xfId="11892" xr:uid="{00000000-0005-0000-0000-00003E2E0000}"/>
    <cellStyle name="Note 2 3 3 2 2 3 2" xfId="11893" xr:uid="{00000000-0005-0000-0000-00003F2E0000}"/>
    <cellStyle name="Note 2 3 3 2 2 4" xfId="11894" xr:uid="{00000000-0005-0000-0000-0000402E0000}"/>
    <cellStyle name="Note 2 3 3 2 2 4 2" xfId="11895" xr:uid="{00000000-0005-0000-0000-0000412E0000}"/>
    <cellStyle name="Note 2 3 3 2 2 5" xfId="11896" xr:uid="{00000000-0005-0000-0000-0000422E0000}"/>
    <cellStyle name="Note 2 3 3 2 2 5 2" xfId="11897" xr:uid="{00000000-0005-0000-0000-0000432E0000}"/>
    <cellStyle name="Note 2 3 3 2 2 6" xfId="11898" xr:uid="{00000000-0005-0000-0000-0000442E0000}"/>
    <cellStyle name="Note 2 3 3 2 2 6 2" xfId="11899" xr:uid="{00000000-0005-0000-0000-0000452E0000}"/>
    <cellStyle name="Note 2 3 3 2 2 7" xfId="11900" xr:uid="{00000000-0005-0000-0000-0000462E0000}"/>
    <cellStyle name="Note 2 3 3 2 3" xfId="11901" xr:uid="{00000000-0005-0000-0000-0000472E0000}"/>
    <cellStyle name="Note 2 3 3 2 3 2" xfId="11902" xr:uid="{00000000-0005-0000-0000-0000482E0000}"/>
    <cellStyle name="Note 2 3 3 2 4" xfId="11903" xr:uid="{00000000-0005-0000-0000-0000492E0000}"/>
    <cellStyle name="Note 2 3 3 2 4 2" xfId="11904" xr:uid="{00000000-0005-0000-0000-00004A2E0000}"/>
    <cellStyle name="Note 2 3 3 2 5" xfId="11905" xr:uid="{00000000-0005-0000-0000-00004B2E0000}"/>
    <cellStyle name="Note 2 3 3 2 5 2" xfId="11906" xr:uid="{00000000-0005-0000-0000-00004C2E0000}"/>
    <cellStyle name="Note 2 3 3 2 6" xfId="11907" xr:uid="{00000000-0005-0000-0000-00004D2E0000}"/>
    <cellStyle name="Note 2 3 3 2 6 2" xfId="11908" xr:uid="{00000000-0005-0000-0000-00004E2E0000}"/>
    <cellStyle name="Note 2 3 3 2 7" xfId="11909" xr:uid="{00000000-0005-0000-0000-00004F2E0000}"/>
    <cellStyle name="Note 2 3 3 2 7 2" xfId="11910" xr:uid="{00000000-0005-0000-0000-0000502E0000}"/>
    <cellStyle name="Note 2 3 3 2 8" xfId="11911" xr:uid="{00000000-0005-0000-0000-0000512E0000}"/>
    <cellStyle name="Note 2 3 3 3" xfId="11912" xr:uid="{00000000-0005-0000-0000-0000522E0000}"/>
    <cellStyle name="Note 2 3 3 3 2" xfId="11913" xr:uid="{00000000-0005-0000-0000-0000532E0000}"/>
    <cellStyle name="Note 2 3 3 3 2 2" xfId="11914" xr:uid="{00000000-0005-0000-0000-0000542E0000}"/>
    <cellStyle name="Note 2 3 3 3 3" xfId="11915" xr:uid="{00000000-0005-0000-0000-0000552E0000}"/>
    <cellStyle name="Note 2 3 3 3 3 2" xfId="11916" xr:uid="{00000000-0005-0000-0000-0000562E0000}"/>
    <cellStyle name="Note 2 3 3 3 4" xfId="11917" xr:uid="{00000000-0005-0000-0000-0000572E0000}"/>
    <cellStyle name="Note 2 3 3 3 4 2" xfId="11918" xr:uid="{00000000-0005-0000-0000-0000582E0000}"/>
    <cellStyle name="Note 2 3 3 3 5" xfId="11919" xr:uid="{00000000-0005-0000-0000-0000592E0000}"/>
    <cellStyle name="Note 2 3 3 3 5 2" xfId="11920" xr:uid="{00000000-0005-0000-0000-00005A2E0000}"/>
    <cellStyle name="Note 2 3 3 3 6" xfId="11921" xr:uid="{00000000-0005-0000-0000-00005B2E0000}"/>
    <cellStyle name="Note 2 3 3 3 6 2" xfId="11922" xr:uid="{00000000-0005-0000-0000-00005C2E0000}"/>
    <cellStyle name="Note 2 3 3 3 7" xfId="11923" xr:uid="{00000000-0005-0000-0000-00005D2E0000}"/>
    <cellStyle name="Note 2 3 3 4" xfId="11924" xr:uid="{00000000-0005-0000-0000-00005E2E0000}"/>
    <cellStyle name="Note 2 3 3 4 2" xfId="11925" xr:uid="{00000000-0005-0000-0000-00005F2E0000}"/>
    <cellStyle name="Note 2 3 3 5" xfId="11926" xr:uid="{00000000-0005-0000-0000-0000602E0000}"/>
    <cellStyle name="Note 2 3 3 5 2" xfId="11927" xr:uid="{00000000-0005-0000-0000-0000612E0000}"/>
    <cellStyle name="Note 2 3 3 6" xfId="11928" xr:uid="{00000000-0005-0000-0000-0000622E0000}"/>
    <cellStyle name="Note 2 3 3 6 2" xfId="11929" xr:uid="{00000000-0005-0000-0000-0000632E0000}"/>
    <cellStyle name="Note 2 3 3 7" xfId="11930" xr:uid="{00000000-0005-0000-0000-0000642E0000}"/>
    <cellStyle name="Note 2 3 3 7 2" xfId="11931" xr:uid="{00000000-0005-0000-0000-0000652E0000}"/>
    <cellStyle name="Note 2 3 3 8" xfId="11932" xr:uid="{00000000-0005-0000-0000-0000662E0000}"/>
    <cellStyle name="Note 2 3 3 8 2" xfId="11933" xr:uid="{00000000-0005-0000-0000-0000672E0000}"/>
    <cellStyle name="Note 2 3 3 9" xfId="11934" xr:uid="{00000000-0005-0000-0000-0000682E0000}"/>
    <cellStyle name="Note 2 3 4" xfId="11935" xr:uid="{00000000-0005-0000-0000-0000692E0000}"/>
    <cellStyle name="Note 2 3 4 2" xfId="11936" xr:uid="{00000000-0005-0000-0000-00006A2E0000}"/>
    <cellStyle name="Note 2 3 4 2 2" xfId="11937" xr:uid="{00000000-0005-0000-0000-00006B2E0000}"/>
    <cellStyle name="Note 2 3 4 2 2 2" xfId="11938" xr:uid="{00000000-0005-0000-0000-00006C2E0000}"/>
    <cellStyle name="Note 2 3 4 2 3" xfId="11939" xr:uid="{00000000-0005-0000-0000-00006D2E0000}"/>
    <cellStyle name="Note 2 3 4 2 3 2" xfId="11940" xr:uid="{00000000-0005-0000-0000-00006E2E0000}"/>
    <cellStyle name="Note 2 3 4 2 4" xfId="11941" xr:uid="{00000000-0005-0000-0000-00006F2E0000}"/>
    <cellStyle name="Note 2 3 4 2 4 2" xfId="11942" xr:uid="{00000000-0005-0000-0000-0000702E0000}"/>
    <cellStyle name="Note 2 3 4 2 5" xfId="11943" xr:uid="{00000000-0005-0000-0000-0000712E0000}"/>
    <cellStyle name="Note 2 3 4 2 5 2" xfId="11944" xr:uid="{00000000-0005-0000-0000-0000722E0000}"/>
    <cellStyle name="Note 2 3 4 2 6" xfId="11945" xr:uid="{00000000-0005-0000-0000-0000732E0000}"/>
    <cellStyle name="Note 2 3 4 2 6 2" xfId="11946" xr:uid="{00000000-0005-0000-0000-0000742E0000}"/>
    <cellStyle name="Note 2 3 4 2 7" xfId="11947" xr:uid="{00000000-0005-0000-0000-0000752E0000}"/>
    <cellStyle name="Note 2 3 4 3" xfId="11948" xr:uid="{00000000-0005-0000-0000-0000762E0000}"/>
    <cellStyle name="Note 2 3 4 3 2" xfId="11949" xr:uid="{00000000-0005-0000-0000-0000772E0000}"/>
    <cellStyle name="Note 2 3 4 4" xfId="11950" xr:uid="{00000000-0005-0000-0000-0000782E0000}"/>
    <cellStyle name="Note 2 3 4 4 2" xfId="11951" xr:uid="{00000000-0005-0000-0000-0000792E0000}"/>
    <cellStyle name="Note 2 3 4 5" xfId="11952" xr:uid="{00000000-0005-0000-0000-00007A2E0000}"/>
    <cellStyle name="Note 2 3 4 5 2" xfId="11953" xr:uid="{00000000-0005-0000-0000-00007B2E0000}"/>
    <cellStyle name="Note 2 3 4 6" xfId="11954" xr:uid="{00000000-0005-0000-0000-00007C2E0000}"/>
    <cellStyle name="Note 2 3 4 6 2" xfId="11955" xr:uid="{00000000-0005-0000-0000-00007D2E0000}"/>
    <cellStyle name="Note 2 3 4 7" xfId="11956" xr:uid="{00000000-0005-0000-0000-00007E2E0000}"/>
    <cellStyle name="Note 2 3 4 7 2" xfId="11957" xr:uid="{00000000-0005-0000-0000-00007F2E0000}"/>
    <cellStyle name="Note 2 3 4 8" xfId="11958" xr:uid="{00000000-0005-0000-0000-0000802E0000}"/>
    <cellStyle name="Note 2 3 5" xfId="11959" xr:uid="{00000000-0005-0000-0000-0000812E0000}"/>
    <cellStyle name="Note 2 3 5 2" xfId="11960" xr:uid="{00000000-0005-0000-0000-0000822E0000}"/>
    <cellStyle name="Note 2 3 5 2 2" xfId="11961" xr:uid="{00000000-0005-0000-0000-0000832E0000}"/>
    <cellStyle name="Note 2 3 5 3" xfId="11962" xr:uid="{00000000-0005-0000-0000-0000842E0000}"/>
    <cellStyle name="Note 2 3 5 3 2" xfId="11963" xr:uid="{00000000-0005-0000-0000-0000852E0000}"/>
    <cellStyle name="Note 2 3 5 4" xfId="11964" xr:uid="{00000000-0005-0000-0000-0000862E0000}"/>
    <cellStyle name="Note 2 3 5 4 2" xfId="11965" xr:uid="{00000000-0005-0000-0000-0000872E0000}"/>
    <cellStyle name="Note 2 3 5 5" xfId="11966" xr:uid="{00000000-0005-0000-0000-0000882E0000}"/>
    <cellStyle name="Note 2 3 5 5 2" xfId="11967" xr:uid="{00000000-0005-0000-0000-0000892E0000}"/>
    <cellStyle name="Note 2 3 5 6" xfId="11968" xr:uid="{00000000-0005-0000-0000-00008A2E0000}"/>
    <cellStyle name="Note 2 3 5 6 2" xfId="11969" xr:uid="{00000000-0005-0000-0000-00008B2E0000}"/>
    <cellStyle name="Note 2 3 5 7" xfId="11970" xr:uid="{00000000-0005-0000-0000-00008C2E0000}"/>
    <cellStyle name="Note 2 3 6" xfId="11971" xr:uid="{00000000-0005-0000-0000-00008D2E0000}"/>
    <cellStyle name="Note 2 3 6 2" xfId="11972" xr:uid="{00000000-0005-0000-0000-00008E2E0000}"/>
    <cellStyle name="Note 2 3 7" xfId="11973" xr:uid="{00000000-0005-0000-0000-00008F2E0000}"/>
    <cellStyle name="Note 2 3 7 2" xfId="11974" xr:uid="{00000000-0005-0000-0000-0000902E0000}"/>
    <cellStyle name="Note 2 3 8" xfId="11975" xr:uid="{00000000-0005-0000-0000-0000912E0000}"/>
    <cellStyle name="Note 2 3 8 2" xfId="11976" xr:uid="{00000000-0005-0000-0000-0000922E0000}"/>
    <cellStyle name="Note 2 3 9" xfId="11977" xr:uid="{00000000-0005-0000-0000-0000932E0000}"/>
    <cellStyle name="Note 2 3 9 2" xfId="11978" xr:uid="{00000000-0005-0000-0000-0000942E0000}"/>
    <cellStyle name="Note 2 4" xfId="11979" xr:uid="{00000000-0005-0000-0000-0000952E0000}"/>
    <cellStyle name="Note 2 4 10" xfId="11980" xr:uid="{00000000-0005-0000-0000-0000962E0000}"/>
    <cellStyle name="Note 2 4 2" xfId="11981" xr:uid="{00000000-0005-0000-0000-0000972E0000}"/>
    <cellStyle name="Note 2 4 2 2" xfId="11982" xr:uid="{00000000-0005-0000-0000-0000982E0000}"/>
    <cellStyle name="Note 2 4 2 2 2" xfId="11983" xr:uid="{00000000-0005-0000-0000-0000992E0000}"/>
    <cellStyle name="Note 2 4 2 2 2 2" xfId="11984" xr:uid="{00000000-0005-0000-0000-00009A2E0000}"/>
    <cellStyle name="Note 2 4 2 2 2 2 2" xfId="11985" xr:uid="{00000000-0005-0000-0000-00009B2E0000}"/>
    <cellStyle name="Note 2 4 2 2 2 3" xfId="11986" xr:uid="{00000000-0005-0000-0000-00009C2E0000}"/>
    <cellStyle name="Note 2 4 2 2 2 3 2" xfId="11987" xr:uid="{00000000-0005-0000-0000-00009D2E0000}"/>
    <cellStyle name="Note 2 4 2 2 2 4" xfId="11988" xr:uid="{00000000-0005-0000-0000-00009E2E0000}"/>
    <cellStyle name="Note 2 4 2 2 2 4 2" xfId="11989" xr:uid="{00000000-0005-0000-0000-00009F2E0000}"/>
    <cellStyle name="Note 2 4 2 2 2 5" xfId="11990" xr:uid="{00000000-0005-0000-0000-0000A02E0000}"/>
    <cellStyle name="Note 2 4 2 2 2 5 2" xfId="11991" xr:uid="{00000000-0005-0000-0000-0000A12E0000}"/>
    <cellStyle name="Note 2 4 2 2 2 6" xfId="11992" xr:uid="{00000000-0005-0000-0000-0000A22E0000}"/>
    <cellStyle name="Note 2 4 2 2 2 6 2" xfId="11993" xr:uid="{00000000-0005-0000-0000-0000A32E0000}"/>
    <cellStyle name="Note 2 4 2 2 2 7" xfId="11994" xr:uid="{00000000-0005-0000-0000-0000A42E0000}"/>
    <cellStyle name="Note 2 4 2 2 3" xfId="11995" xr:uid="{00000000-0005-0000-0000-0000A52E0000}"/>
    <cellStyle name="Note 2 4 2 2 3 2" xfId="11996" xr:uid="{00000000-0005-0000-0000-0000A62E0000}"/>
    <cellStyle name="Note 2 4 2 2 4" xfId="11997" xr:uid="{00000000-0005-0000-0000-0000A72E0000}"/>
    <cellStyle name="Note 2 4 2 2 4 2" xfId="11998" xr:uid="{00000000-0005-0000-0000-0000A82E0000}"/>
    <cellStyle name="Note 2 4 2 2 5" xfId="11999" xr:uid="{00000000-0005-0000-0000-0000A92E0000}"/>
    <cellStyle name="Note 2 4 2 2 5 2" xfId="12000" xr:uid="{00000000-0005-0000-0000-0000AA2E0000}"/>
    <cellStyle name="Note 2 4 2 2 6" xfId="12001" xr:uid="{00000000-0005-0000-0000-0000AB2E0000}"/>
    <cellStyle name="Note 2 4 2 2 6 2" xfId="12002" xr:uid="{00000000-0005-0000-0000-0000AC2E0000}"/>
    <cellStyle name="Note 2 4 2 2 7" xfId="12003" xr:uid="{00000000-0005-0000-0000-0000AD2E0000}"/>
    <cellStyle name="Note 2 4 2 2 7 2" xfId="12004" xr:uid="{00000000-0005-0000-0000-0000AE2E0000}"/>
    <cellStyle name="Note 2 4 2 2 8" xfId="12005" xr:uid="{00000000-0005-0000-0000-0000AF2E0000}"/>
    <cellStyle name="Note 2 4 2 3" xfId="12006" xr:uid="{00000000-0005-0000-0000-0000B02E0000}"/>
    <cellStyle name="Note 2 4 2 3 2" xfId="12007" xr:uid="{00000000-0005-0000-0000-0000B12E0000}"/>
    <cellStyle name="Note 2 4 2 3 2 2" xfId="12008" xr:uid="{00000000-0005-0000-0000-0000B22E0000}"/>
    <cellStyle name="Note 2 4 2 3 3" xfId="12009" xr:uid="{00000000-0005-0000-0000-0000B32E0000}"/>
    <cellStyle name="Note 2 4 2 3 3 2" xfId="12010" xr:uid="{00000000-0005-0000-0000-0000B42E0000}"/>
    <cellStyle name="Note 2 4 2 3 4" xfId="12011" xr:uid="{00000000-0005-0000-0000-0000B52E0000}"/>
    <cellStyle name="Note 2 4 2 3 4 2" xfId="12012" xr:uid="{00000000-0005-0000-0000-0000B62E0000}"/>
    <cellStyle name="Note 2 4 2 3 5" xfId="12013" xr:uid="{00000000-0005-0000-0000-0000B72E0000}"/>
    <cellStyle name="Note 2 4 2 3 5 2" xfId="12014" xr:uid="{00000000-0005-0000-0000-0000B82E0000}"/>
    <cellStyle name="Note 2 4 2 3 6" xfId="12015" xr:uid="{00000000-0005-0000-0000-0000B92E0000}"/>
    <cellStyle name="Note 2 4 2 3 6 2" xfId="12016" xr:uid="{00000000-0005-0000-0000-0000BA2E0000}"/>
    <cellStyle name="Note 2 4 2 3 7" xfId="12017" xr:uid="{00000000-0005-0000-0000-0000BB2E0000}"/>
    <cellStyle name="Note 2 4 2 4" xfId="12018" xr:uid="{00000000-0005-0000-0000-0000BC2E0000}"/>
    <cellStyle name="Note 2 4 2 4 2" xfId="12019" xr:uid="{00000000-0005-0000-0000-0000BD2E0000}"/>
    <cellStyle name="Note 2 4 2 5" xfId="12020" xr:uid="{00000000-0005-0000-0000-0000BE2E0000}"/>
    <cellStyle name="Note 2 4 2 5 2" xfId="12021" xr:uid="{00000000-0005-0000-0000-0000BF2E0000}"/>
    <cellStyle name="Note 2 4 2 6" xfId="12022" xr:uid="{00000000-0005-0000-0000-0000C02E0000}"/>
    <cellStyle name="Note 2 4 2 6 2" xfId="12023" xr:uid="{00000000-0005-0000-0000-0000C12E0000}"/>
    <cellStyle name="Note 2 4 2 7" xfId="12024" xr:uid="{00000000-0005-0000-0000-0000C22E0000}"/>
    <cellStyle name="Note 2 4 2 7 2" xfId="12025" xr:uid="{00000000-0005-0000-0000-0000C32E0000}"/>
    <cellStyle name="Note 2 4 2 8" xfId="12026" xr:uid="{00000000-0005-0000-0000-0000C42E0000}"/>
    <cellStyle name="Note 2 4 2 8 2" xfId="12027" xr:uid="{00000000-0005-0000-0000-0000C52E0000}"/>
    <cellStyle name="Note 2 4 2 9" xfId="12028" xr:uid="{00000000-0005-0000-0000-0000C62E0000}"/>
    <cellStyle name="Note 2 4 3" xfId="12029" xr:uid="{00000000-0005-0000-0000-0000C72E0000}"/>
    <cellStyle name="Note 2 4 3 2" xfId="12030" xr:uid="{00000000-0005-0000-0000-0000C82E0000}"/>
    <cellStyle name="Note 2 4 3 2 2" xfId="12031" xr:uid="{00000000-0005-0000-0000-0000C92E0000}"/>
    <cellStyle name="Note 2 4 3 2 2 2" xfId="12032" xr:uid="{00000000-0005-0000-0000-0000CA2E0000}"/>
    <cellStyle name="Note 2 4 3 2 3" xfId="12033" xr:uid="{00000000-0005-0000-0000-0000CB2E0000}"/>
    <cellStyle name="Note 2 4 3 2 3 2" xfId="12034" xr:uid="{00000000-0005-0000-0000-0000CC2E0000}"/>
    <cellStyle name="Note 2 4 3 2 4" xfId="12035" xr:uid="{00000000-0005-0000-0000-0000CD2E0000}"/>
    <cellStyle name="Note 2 4 3 2 4 2" xfId="12036" xr:uid="{00000000-0005-0000-0000-0000CE2E0000}"/>
    <cellStyle name="Note 2 4 3 2 5" xfId="12037" xr:uid="{00000000-0005-0000-0000-0000CF2E0000}"/>
    <cellStyle name="Note 2 4 3 2 5 2" xfId="12038" xr:uid="{00000000-0005-0000-0000-0000D02E0000}"/>
    <cellStyle name="Note 2 4 3 2 6" xfId="12039" xr:uid="{00000000-0005-0000-0000-0000D12E0000}"/>
    <cellStyle name="Note 2 4 3 2 6 2" xfId="12040" xr:uid="{00000000-0005-0000-0000-0000D22E0000}"/>
    <cellStyle name="Note 2 4 3 2 7" xfId="12041" xr:uid="{00000000-0005-0000-0000-0000D32E0000}"/>
    <cellStyle name="Note 2 4 3 3" xfId="12042" xr:uid="{00000000-0005-0000-0000-0000D42E0000}"/>
    <cellStyle name="Note 2 4 3 3 2" xfId="12043" xr:uid="{00000000-0005-0000-0000-0000D52E0000}"/>
    <cellStyle name="Note 2 4 3 4" xfId="12044" xr:uid="{00000000-0005-0000-0000-0000D62E0000}"/>
    <cellStyle name="Note 2 4 3 4 2" xfId="12045" xr:uid="{00000000-0005-0000-0000-0000D72E0000}"/>
    <cellStyle name="Note 2 4 3 5" xfId="12046" xr:uid="{00000000-0005-0000-0000-0000D82E0000}"/>
    <cellStyle name="Note 2 4 3 5 2" xfId="12047" xr:uid="{00000000-0005-0000-0000-0000D92E0000}"/>
    <cellStyle name="Note 2 4 3 6" xfId="12048" xr:uid="{00000000-0005-0000-0000-0000DA2E0000}"/>
    <cellStyle name="Note 2 4 3 6 2" xfId="12049" xr:uid="{00000000-0005-0000-0000-0000DB2E0000}"/>
    <cellStyle name="Note 2 4 3 7" xfId="12050" xr:uid="{00000000-0005-0000-0000-0000DC2E0000}"/>
    <cellStyle name="Note 2 4 3 7 2" xfId="12051" xr:uid="{00000000-0005-0000-0000-0000DD2E0000}"/>
    <cellStyle name="Note 2 4 3 8" xfId="12052" xr:uid="{00000000-0005-0000-0000-0000DE2E0000}"/>
    <cellStyle name="Note 2 4 4" xfId="12053" xr:uid="{00000000-0005-0000-0000-0000DF2E0000}"/>
    <cellStyle name="Note 2 4 4 2" xfId="12054" xr:uid="{00000000-0005-0000-0000-0000E02E0000}"/>
    <cellStyle name="Note 2 4 4 2 2" xfId="12055" xr:uid="{00000000-0005-0000-0000-0000E12E0000}"/>
    <cellStyle name="Note 2 4 4 3" xfId="12056" xr:uid="{00000000-0005-0000-0000-0000E22E0000}"/>
    <cellStyle name="Note 2 4 4 3 2" xfId="12057" xr:uid="{00000000-0005-0000-0000-0000E32E0000}"/>
    <cellStyle name="Note 2 4 4 4" xfId="12058" xr:uid="{00000000-0005-0000-0000-0000E42E0000}"/>
    <cellStyle name="Note 2 4 4 4 2" xfId="12059" xr:uid="{00000000-0005-0000-0000-0000E52E0000}"/>
    <cellStyle name="Note 2 4 4 5" xfId="12060" xr:uid="{00000000-0005-0000-0000-0000E62E0000}"/>
    <cellStyle name="Note 2 4 4 5 2" xfId="12061" xr:uid="{00000000-0005-0000-0000-0000E72E0000}"/>
    <cellStyle name="Note 2 4 4 6" xfId="12062" xr:uid="{00000000-0005-0000-0000-0000E82E0000}"/>
    <cellStyle name="Note 2 4 4 6 2" xfId="12063" xr:uid="{00000000-0005-0000-0000-0000E92E0000}"/>
    <cellStyle name="Note 2 4 4 7" xfId="12064" xr:uid="{00000000-0005-0000-0000-0000EA2E0000}"/>
    <cellStyle name="Note 2 4 5" xfId="12065" xr:uid="{00000000-0005-0000-0000-0000EB2E0000}"/>
    <cellStyle name="Note 2 4 5 2" xfId="12066" xr:uid="{00000000-0005-0000-0000-0000EC2E0000}"/>
    <cellStyle name="Note 2 4 6" xfId="12067" xr:uid="{00000000-0005-0000-0000-0000ED2E0000}"/>
    <cellStyle name="Note 2 4 6 2" xfId="12068" xr:uid="{00000000-0005-0000-0000-0000EE2E0000}"/>
    <cellStyle name="Note 2 4 7" xfId="12069" xr:uid="{00000000-0005-0000-0000-0000EF2E0000}"/>
    <cellStyle name="Note 2 4 7 2" xfId="12070" xr:uid="{00000000-0005-0000-0000-0000F02E0000}"/>
    <cellStyle name="Note 2 4 8" xfId="12071" xr:uid="{00000000-0005-0000-0000-0000F12E0000}"/>
    <cellStyle name="Note 2 4 8 2" xfId="12072" xr:uid="{00000000-0005-0000-0000-0000F22E0000}"/>
    <cellStyle name="Note 2 4 9" xfId="12073" xr:uid="{00000000-0005-0000-0000-0000F32E0000}"/>
    <cellStyle name="Note 2 4 9 2" xfId="12074" xr:uid="{00000000-0005-0000-0000-0000F42E0000}"/>
    <cellStyle name="Note 2 5" xfId="12075" xr:uid="{00000000-0005-0000-0000-0000F52E0000}"/>
    <cellStyle name="Note 2 5 2" xfId="12076" xr:uid="{00000000-0005-0000-0000-0000F62E0000}"/>
    <cellStyle name="Note 2 5 2 2" xfId="12077" xr:uid="{00000000-0005-0000-0000-0000F72E0000}"/>
    <cellStyle name="Note 2 5 2 2 2" xfId="12078" xr:uid="{00000000-0005-0000-0000-0000F82E0000}"/>
    <cellStyle name="Note 2 5 2 2 2 2" xfId="12079" xr:uid="{00000000-0005-0000-0000-0000F92E0000}"/>
    <cellStyle name="Note 2 5 2 2 3" xfId="12080" xr:uid="{00000000-0005-0000-0000-0000FA2E0000}"/>
    <cellStyle name="Note 2 5 2 2 3 2" xfId="12081" xr:uid="{00000000-0005-0000-0000-0000FB2E0000}"/>
    <cellStyle name="Note 2 5 2 2 4" xfId="12082" xr:uid="{00000000-0005-0000-0000-0000FC2E0000}"/>
    <cellStyle name="Note 2 5 2 2 4 2" xfId="12083" xr:uid="{00000000-0005-0000-0000-0000FD2E0000}"/>
    <cellStyle name="Note 2 5 2 2 5" xfId="12084" xr:uid="{00000000-0005-0000-0000-0000FE2E0000}"/>
    <cellStyle name="Note 2 5 2 2 5 2" xfId="12085" xr:uid="{00000000-0005-0000-0000-0000FF2E0000}"/>
    <cellStyle name="Note 2 5 2 2 6" xfId="12086" xr:uid="{00000000-0005-0000-0000-0000002F0000}"/>
    <cellStyle name="Note 2 5 2 2 6 2" xfId="12087" xr:uid="{00000000-0005-0000-0000-0000012F0000}"/>
    <cellStyle name="Note 2 5 2 2 7" xfId="12088" xr:uid="{00000000-0005-0000-0000-0000022F0000}"/>
    <cellStyle name="Note 2 5 2 3" xfId="12089" xr:uid="{00000000-0005-0000-0000-0000032F0000}"/>
    <cellStyle name="Note 2 5 2 3 2" xfId="12090" xr:uid="{00000000-0005-0000-0000-0000042F0000}"/>
    <cellStyle name="Note 2 5 2 4" xfId="12091" xr:uid="{00000000-0005-0000-0000-0000052F0000}"/>
    <cellStyle name="Note 2 5 2 4 2" xfId="12092" xr:uid="{00000000-0005-0000-0000-0000062F0000}"/>
    <cellStyle name="Note 2 5 2 5" xfId="12093" xr:uid="{00000000-0005-0000-0000-0000072F0000}"/>
    <cellStyle name="Note 2 5 2 5 2" xfId="12094" xr:uid="{00000000-0005-0000-0000-0000082F0000}"/>
    <cellStyle name="Note 2 5 2 6" xfId="12095" xr:uid="{00000000-0005-0000-0000-0000092F0000}"/>
    <cellStyle name="Note 2 5 2 6 2" xfId="12096" xr:uid="{00000000-0005-0000-0000-00000A2F0000}"/>
    <cellStyle name="Note 2 5 2 7" xfId="12097" xr:uid="{00000000-0005-0000-0000-00000B2F0000}"/>
    <cellStyle name="Note 2 5 2 7 2" xfId="12098" xr:uid="{00000000-0005-0000-0000-00000C2F0000}"/>
    <cellStyle name="Note 2 5 2 8" xfId="12099" xr:uid="{00000000-0005-0000-0000-00000D2F0000}"/>
    <cellStyle name="Note 2 5 3" xfId="12100" xr:uid="{00000000-0005-0000-0000-00000E2F0000}"/>
    <cellStyle name="Note 2 5 3 2" xfId="12101" xr:uid="{00000000-0005-0000-0000-00000F2F0000}"/>
    <cellStyle name="Note 2 5 3 2 2" xfId="12102" xr:uid="{00000000-0005-0000-0000-0000102F0000}"/>
    <cellStyle name="Note 2 5 3 3" xfId="12103" xr:uid="{00000000-0005-0000-0000-0000112F0000}"/>
    <cellStyle name="Note 2 5 3 3 2" xfId="12104" xr:uid="{00000000-0005-0000-0000-0000122F0000}"/>
    <cellStyle name="Note 2 5 3 4" xfId="12105" xr:uid="{00000000-0005-0000-0000-0000132F0000}"/>
    <cellStyle name="Note 2 5 3 4 2" xfId="12106" xr:uid="{00000000-0005-0000-0000-0000142F0000}"/>
    <cellStyle name="Note 2 5 3 5" xfId="12107" xr:uid="{00000000-0005-0000-0000-0000152F0000}"/>
    <cellStyle name="Note 2 5 3 5 2" xfId="12108" xr:uid="{00000000-0005-0000-0000-0000162F0000}"/>
    <cellStyle name="Note 2 5 3 6" xfId="12109" xr:uid="{00000000-0005-0000-0000-0000172F0000}"/>
    <cellStyle name="Note 2 5 3 6 2" xfId="12110" xr:uid="{00000000-0005-0000-0000-0000182F0000}"/>
    <cellStyle name="Note 2 5 3 7" xfId="12111" xr:uid="{00000000-0005-0000-0000-0000192F0000}"/>
    <cellStyle name="Note 2 5 4" xfId="12112" xr:uid="{00000000-0005-0000-0000-00001A2F0000}"/>
    <cellStyle name="Note 2 5 4 2" xfId="12113" xr:uid="{00000000-0005-0000-0000-00001B2F0000}"/>
    <cellStyle name="Note 2 5 5" xfId="12114" xr:uid="{00000000-0005-0000-0000-00001C2F0000}"/>
    <cellStyle name="Note 2 5 5 2" xfId="12115" xr:uid="{00000000-0005-0000-0000-00001D2F0000}"/>
    <cellStyle name="Note 2 5 6" xfId="12116" xr:uid="{00000000-0005-0000-0000-00001E2F0000}"/>
    <cellStyle name="Note 2 5 6 2" xfId="12117" xr:uid="{00000000-0005-0000-0000-00001F2F0000}"/>
    <cellStyle name="Note 2 5 7" xfId="12118" xr:uid="{00000000-0005-0000-0000-0000202F0000}"/>
    <cellStyle name="Note 2 5 7 2" xfId="12119" xr:uid="{00000000-0005-0000-0000-0000212F0000}"/>
    <cellStyle name="Note 2 5 8" xfId="12120" xr:uid="{00000000-0005-0000-0000-0000222F0000}"/>
    <cellStyle name="Note 2 5 8 2" xfId="12121" xr:uid="{00000000-0005-0000-0000-0000232F0000}"/>
    <cellStyle name="Note 2 5 9" xfId="12122" xr:uid="{00000000-0005-0000-0000-0000242F0000}"/>
    <cellStyle name="Note 2 6" xfId="12123" xr:uid="{00000000-0005-0000-0000-0000252F0000}"/>
    <cellStyle name="Note 2 6 2" xfId="12124" xr:uid="{00000000-0005-0000-0000-0000262F0000}"/>
    <cellStyle name="Note 2 6 2 2" xfId="12125" xr:uid="{00000000-0005-0000-0000-0000272F0000}"/>
    <cellStyle name="Note 2 6 2 2 2" xfId="12126" xr:uid="{00000000-0005-0000-0000-0000282F0000}"/>
    <cellStyle name="Note 2 6 2 3" xfId="12127" xr:uid="{00000000-0005-0000-0000-0000292F0000}"/>
    <cellStyle name="Note 2 6 2 3 2" xfId="12128" xr:uid="{00000000-0005-0000-0000-00002A2F0000}"/>
    <cellStyle name="Note 2 6 2 4" xfId="12129" xr:uid="{00000000-0005-0000-0000-00002B2F0000}"/>
    <cellStyle name="Note 2 6 2 4 2" xfId="12130" xr:uid="{00000000-0005-0000-0000-00002C2F0000}"/>
    <cellStyle name="Note 2 6 2 5" xfId="12131" xr:uid="{00000000-0005-0000-0000-00002D2F0000}"/>
    <cellStyle name="Note 2 6 2 5 2" xfId="12132" xr:uid="{00000000-0005-0000-0000-00002E2F0000}"/>
    <cellStyle name="Note 2 6 2 6" xfId="12133" xr:uid="{00000000-0005-0000-0000-00002F2F0000}"/>
    <cellStyle name="Note 2 6 2 6 2" xfId="12134" xr:uid="{00000000-0005-0000-0000-0000302F0000}"/>
    <cellStyle name="Note 2 6 2 7" xfId="12135" xr:uid="{00000000-0005-0000-0000-0000312F0000}"/>
    <cellStyle name="Note 2 6 3" xfId="12136" xr:uid="{00000000-0005-0000-0000-0000322F0000}"/>
    <cellStyle name="Note 2 6 3 2" xfId="12137" xr:uid="{00000000-0005-0000-0000-0000332F0000}"/>
    <cellStyle name="Note 2 6 4" xfId="12138" xr:uid="{00000000-0005-0000-0000-0000342F0000}"/>
    <cellStyle name="Note 2 6 4 2" xfId="12139" xr:uid="{00000000-0005-0000-0000-0000352F0000}"/>
    <cellStyle name="Note 2 6 5" xfId="12140" xr:uid="{00000000-0005-0000-0000-0000362F0000}"/>
    <cellStyle name="Note 2 6 5 2" xfId="12141" xr:uid="{00000000-0005-0000-0000-0000372F0000}"/>
    <cellStyle name="Note 2 6 6" xfId="12142" xr:uid="{00000000-0005-0000-0000-0000382F0000}"/>
    <cellStyle name="Note 2 6 6 2" xfId="12143" xr:uid="{00000000-0005-0000-0000-0000392F0000}"/>
    <cellStyle name="Note 2 6 7" xfId="12144" xr:uid="{00000000-0005-0000-0000-00003A2F0000}"/>
    <cellStyle name="Note 2 6 7 2" xfId="12145" xr:uid="{00000000-0005-0000-0000-00003B2F0000}"/>
    <cellStyle name="Note 2 6 8" xfId="12146" xr:uid="{00000000-0005-0000-0000-00003C2F0000}"/>
    <cellStyle name="Note 2 7" xfId="12147" xr:uid="{00000000-0005-0000-0000-00003D2F0000}"/>
    <cellStyle name="Note 2 7 2" xfId="12148" xr:uid="{00000000-0005-0000-0000-00003E2F0000}"/>
    <cellStyle name="Note 2 7 2 2" xfId="12149" xr:uid="{00000000-0005-0000-0000-00003F2F0000}"/>
    <cellStyle name="Note 2 7 3" xfId="12150" xr:uid="{00000000-0005-0000-0000-0000402F0000}"/>
    <cellStyle name="Note 2 7 3 2" xfId="12151" xr:uid="{00000000-0005-0000-0000-0000412F0000}"/>
    <cellStyle name="Note 2 7 4" xfId="12152" xr:uid="{00000000-0005-0000-0000-0000422F0000}"/>
    <cellStyle name="Note 2 7 4 2" xfId="12153" xr:uid="{00000000-0005-0000-0000-0000432F0000}"/>
    <cellStyle name="Note 2 7 5" xfId="12154" xr:uid="{00000000-0005-0000-0000-0000442F0000}"/>
    <cellStyle name="Note 2 7 5 2" xfId="12155" xr:uid="{00000000-0005-0000-0000-0000452F0000}"/>
    <cellStyle name="Note 2 7 6" xfId="12156" xr:uid="{00000000-0005-0000-0000-0000462F0000}"/>
    <cellStyle name="Note 2 7 6 2" xfId="12157" xr:uid="{00000000-0005-0000-0000-0000472F0000}"/>
    <cellStyle name="Note 2 7 7" xfId="12158" xr:uid="{00000000-0005-0000-0000-0000482F0000}"/>
    <cellStyle name="Note 2 8" xfId="12159" xr:uid="{00000000-0005-0000-0000-0000492F0000}"/>
    <cellStyle name="Note 2 8 2" xfId="12160" xr:uid="{00000000-0005-0000-0000-00004A2F0000}"/>
    <cellStyle name="Note 2 9" xfId="12161" xr:uid="{00000000-0005-0000-0000-00004B2F0000}"/>
    <cellStyle name="Note 2 9 2" xfId="12162" xr:uid="{00000000-0005-0000-0000-00004C2F0000}"/>
    <cellStyle name="Note 3" xfId="12163" xr:uid="{00000000-0005-0000-0000-00004D2F0000}"/>
    <cellStyle name="Note 3 10" xfId="12164" xr:uid="{00000000-0005-0000-0000-00004E2F0000}"/>
    <cellStyle name="Note 3 10 2" xfId="12165" xr:uid="{00000000-0005-0000-0000-00004F2F0000}"/>
    <cellStyle name="Note 3 11" xfId="12166" xr:uid="{00000000-0005-0000-0000-0000502F0000}"/>
    <cellStyle name="Note 3 11 2" xfId="12167" xr:uid="{00000000-0005-0000-0000-0000512F0000}"/>
    <cellStyle name="Note 3 12" xfId="12168" xr:uid="{00000000-0005-0000-0000-0000522F0000}"/>
    <cellStyle name="Note 3 13" xfId="12169" xr:uid="{00000000-0005-0000-0000-0000532F0000}"/>
    <cellStyle name="Note 3 2" xfId="12170" xr:uid="{00000000-0005-0000-0000-0000542F0000}"/>
    <cellStyle name="Note 3 2 10" xfId="12171" xr:uid="{00000000-0005-0000-0000-0000552F0000}"/>
    <cellStyle name="Note 3 2 10 2" xfId="12172" xr:uid="{00000000-0005-0000-0000-0000562F0000}"/>
    <cellStyle name="Note 3 2 11" xfId="12173" xr:uid="{00000000-0005-0000-0000-0000572F0000}"/>
    <cellStyle name="Note 3 2 12" xfId="12174" xr:uid="{00000000-0005-0000-0000-0000582F0000}"/>
    <cellStyle name="Note 3 2 2" xfId="12175" xr:uid="{00000000-0005-0000-0000-0000592F0000}"/>
    <cellStyle name="Note 3 2 2 10" xfId="12176" xr:uid="{00000000-0005-0000-0000-00005A2F0000}"/>
    <cellStyle name="Note 3 2 2 2" xfId="12177" xr:uid="{00000000-0005-0000-0000-00005B2F0000}"/>
    <cellStyle name="Note 3 2 2 2 2" xfId="12178" xr:uid="{00000000-0005-0000-0000-00005C2F0000}"/>
    <cellStyle name="Note 3 2 2 2 2 2" xfId="12179" xr:uid="{00000000-0005-0000-0000-00005D2F0000}"/>
    <cellStyle name="Note 3 2 2 2 2 2 2" xfId="12180" xr:uid="{00000000-0005-0000-0000-00005E2F0000}"/>
    <cellStyle name="Note 3 2 2 2 2 2 2 2" xfId="12181" xr:uid="{00000000-0005-0000-0000-00005F2F0000}"/>
    <cellStyle name="Note 3 2 2 2 2 2 3" xfId="12182" xr:uid="{00000000-0005-0000-0000-0000602F0000}"/>
    <cellStyle name="Note 3 2 2 2 2 2 3 2" xfId="12183" xr:uid="{00000000-0005-0000-0000-0000612F0000}"/>
    <cellStyle name="Note 3 2 2 2 2 2 4" xfId="12184" xr:uid="{00000000-0005-0000-0000-0000622F0000}"/>
    <cellStyle name="Note 3 2 2 2 2 2 4 2" xfId="12185" xr:uid="{00000000-0005-0000-0000-0000632F0000}"/>
    <cellStyle name="Note 3 2 2 2 2 2 5" xfId="12186" xr:uid="{00000000-0005-0000-0000-0000642F0000}"/>
    <cellStyle name="Note 3 2 2 2 2 2 5 2" xfId="12187" xr:uid="{00000000-0005-0000-0000-0000652F0000}"/>
    <cellStyle name="Note 3 2 2 2 2 2 6" xfId="12188" xr:uid="{00000000-0005-0000-0000-0000662F0000}"/>
    <cellStyle name="Note 3 2 2 2 2 2 6 2" xfId="12189" xr:uid="{00000000-0005-0000-0000-0000672F0000}"/>
    <cellStyle name="Note 3 2 2 2 2 2 7" xfId="12190" xr:uid="{00000000-0005-0000-0000-0000682F0000}"/>
    <cellStyle name="Note 3 2 2 2 2 3" xfId="12191" xr:uid="{00000000-0005-0000-0000-0000692F0000}"/>
    <cellStyle name="Note 3 2 2 2 2 3 2" xfId="12192" xr:uid="{00000000-0005-0000-0000-00006A2F0000}"/>
    <cellStyle name="Note 3 2 2 2 2 4" xfId="12193" xr:uid="{00000000-0005-0000-0000-00006B2F0000}"/>
    <cellStyle name="Note 3 2 2 2 2 4 2" xfId="12194" xr:uid="{00000000-0005-0000-0000-00006C2F0000}"/>
    <cellStyle name="Note 3 2 2 2 2 5" xfId="12195" xr:uid="{00000000-0005-0000-0000-00006D2F0000}"/>
    <cellStyle name="Note 3 2 2 2 2 5 2" xfId="12196" xr:uid="{00000000-0005-0000-0000-00006E2F0000}"/>
    <cellStyle name="Note 3 2 2 2 2 6" xfId="12197" xr:uid="{00000000-0005-0000-0000-00006F2F0000}"/>
    <cellStyle name="Note 3 2 2 2 2 6 2" xfId="12198" xr:uid="{00000000-0005-0000-0000-0000702F0000}"/>
    <cellStyle name="Note 3 2 2 2 2 7" xfId="12199" xr:uid="{00000000-0005-0000-0000-0000712F0000}"/>
    <cellStyle name="Note 3 2 2 2 2 7 2" xfId="12200" xr:uid="{00000000-0005-0000-0000-0000722F0000}"/>
    <cellStyle name="Note 3 2 2 2 2 8" xfId="12201" xr:uid="{00000000-0005-0000-0000-0000732F0000}"/>
    <cellStyle name="Note 3 2 2 2 3" xfId="12202" xr:uid="{00000000-0005-0000-0000-0000742F0000}"/>
    <cellStyle name="Note 3 2 2 2 3 2" xfId="12203" xr:uid="{00000000-0005-0000-0000-0000752F0000}"/>
    <cellStyle name="Note 3 2 2 2 3 2 2" xfId="12204" xr:uid="{00000000-0005-0000-0000-0000762F0000}"/>
    <cellStyle name="Note 3 2 2 2 3 3" xfId="12205" xr:uid="{00000000-0005-0000-0000-0000772F0000}"/>
    <cellStyle name="Note 3 2 2 2 3 3 2" xfId="12206" xr:uid="{00000000-0005-0000-0000-0000782F0000}"/>
    <cellStyle name="Note 3 2 2 2 3 4" xfId="12207" xr:uid="{00000000-0005-0000-0000-0000792F0000}"/>
    <cellStyle name="Note 3 2 2 2 3 4 2" xfId="12208" xr:uid="{00000000-0005-0000-0000-00007A2F0000}"/>
    <cellStyle name="Note 3 2 2 2 3 5" xfId="12209" xr:uid="{00000000-0005-0000-0000-00007B2F0000}"/>
    <cellStyle name="Note 3 2 2 2 3 5 2" xfId="12210" xr:uid="{00000000-0005-0000-0000-00007C2F0000}"/>
    <cellStyle name="Note 3 2 2 2 3 6" xfId="12211" xr:uid="{00000000-0005-0000-0000-00007D2F0000}"/>
    <cellStyle name="Note 3 2 2 2 3 6 2" xfId="12212" xr:uid="{00000000-0005-0000-0000-00007E2F0000}"/>
    <cellStyle name="Note 3 2 2 2 3 7" xfId="12213" xr:uid="{00000000-0005-0000-0000-00007F2F0000}"/>
    <cellStyle name="Note 3 2 2 2 4" xfId="12214" xr:uid="{00000000-0005-0000-0000-0000802F0000}"/>
    <cellStyle name="Note 3 2 2 2 4 2" xfId="12215" xr:uid="{00000000-0005-0000-0000-0000812F0000}"/>
    <cellStyle name="Note 3 2 2 2 5" xfId="12216" xr:uid="{00000000-0005-0000-0000-0000822F0000}"/>
    <cellStyle name="Note 3 2 2 2 5 2" xfId="12217" xr:uid="{00000000-0005-0000-0000-0000832F0000}"/>
    <cellStyle name="Note 3 2 2 2 6" xfId="12218" xr:uid="{00000000-0005-0000-0000-0000842F0000}"/>
    <cellStyle name="Note 3 2 2 2 6 2" xfId="12219" xr:uid="{00000000-0005-0000-0000-0000852F0000}"/>
    <cellStyle name="Note 3 2 2 2 7" xfId="12220" xr:uid="{00000000-0005-0000-0000-0000862F0000}"/>
    <cellStyle name="Note 3 2 2 2 7 2" xfId="12221" xr:uid="{00000000-0005-0000-0000-0000872F0000}"/>
    <cellStyle name="Note 3 2 2 2 8" xfId="12222" xr:uid="{00000000-0005-0000-0000-0000882F0000}"/>
    <cellStyle name="Note 3 2 2 2 8 2" xfId="12223" xr:uid="{00000000-0005-0000-0000-0000892F0000}"/>
    <cellStyle name="Note 3 2 2 2 9" xfId="12224" xr:uid="{00000000-0005-0000-0000-00008A2F0000}"/>
    <cellStyle name="Note 3 2 2 3" xfId="12225" xr:uid="{00000000-0005-0000-0000-00008B2F0000}"/>
    <cellStyle name="Note 3 2 2 3 2" xfId="12226" xr:uid="{00000000-0005-0000-0000-00008C2F0000}"/>
    <cellStyle name="Note 3 2 2 3 2 2" xfId="12227" xr:uid="{00000000-0005-0000-0000-00008D2F0000}"/>
    <cellStyle name="Note 3 2 2 3 2 2 2" xfId="12228" xr:uid="{00000000-0005-0000-0000-00008E2F0000}"/>
    <cellStyle name="Note 3 2 2 3 2 3" xfId="12229" xr:uid="{00000000-0005-0000-0000-00008F2F0000}"/>
    <cellStyle name="Note 3 2 2 3 2 3 2" xfId="12230" xr:uid="{00000000-0005-0000-0000-0000902F0000}"/>
    <cellStyle name="Note 3 2 2 3 2 4" xfId="12231" xr:uid="{00000000-0005-0000-0000-0000912F0000}"/>
    <cellStyle name="Note 3 2 2 3 2 4 2" xfId="12232" xr:uid="{00000000-0005-0000-0000-0000922F0000}"/>
    <cellStyle name="Note 3 2 2 3 2 5" xfId="12233" xr:uid="{00000000-0005-0000-0000-0000932F0000}"/>
    <cellStyle name="Note 3 2 2 3 2 5 2" xfId="12234" xr:uid="{00000000-0005-0000-0000-0000942F0000}"/>
    <cellStyle name="Note 3 2 2 3 2 6" xfId="12235" xr:uid="{00000000-0005-0000-0000-0000952F0000}"/>
    <cellStyle name="Note 3 2 2 3 2 6 2" xfId="12236" xr:uid="{00000000-0005-0000-0000-0000962F0000}"/>
    <cellStyle name="Note 3 2 2 3 2 7" xfId="12237" xr:uid="{00000000-0005-0000-0000-0000972F0000}"/>
    <cellStyle name="Note 3 2 2 3 3" xfId="12238" xr:uid="{00000000-0005-0000-0000-0000982F0000}"/>
    <cellStyle name="Note 3 2 2 3 3 2" xfId="12239" xr:uid="{00000000-0005-0000-0000-0000992F0000}"/>
    <cellStyle name="Note 3 2 2 3 4" xfId="12240" xr:uid="{00000000-0005-0000-0000-00009A2F0000}"/>
    <cellStyle name="Note 3 2 2 3 4 2" xfId="12241" xr:uid="{00000000-0005-0000-0000-00009B2F0000}"/>
    <cellStyle name="Note 3 2 2 3 5" xfId="12242" xr:uid="{00000000-0005-0000-0000-00009C2F0000}"/>
    <cellStyle name="Note 3 2 2 3 5 2" xfId="12243" xr:uid="{00000000-0005-0000-0000-00009D2F0000}"/>
    <cellStyle name="Note 3 2 2 3 6" xfId="12244" xr:uid="{00000000-0005-0000-0000-00009E2F0000}"/>
    <cellStyle name="Note 3 2 2 3 6 2" xfId="12245" xr:uid="{00000000-0005-0000-0000-00009F2F0000}"/>
    <cellStyle name="Note 3 2 2 3 7" xfId="12246" xr:uid="{00000000-0005-0000-0000-0000A02F0000}"/>
    <cellStyle name="Note 3 2 2 3 7 2" xfId="12247" xr:uid="{00000000-0005-0000-0000-0000A12F0000}"/>
    <cellStyle name="Note 3 2 2 3 8" xfId="12248" xr:uid="{00000000-0005-0000-0000-0000A22F0000}"/>
    <cellStyle name="Note 3 2 2 4" xfId="12249" xr:uid="{00000000-0005-0000-0000-0000A32F0000}"/>
    <cellStyle name="Note 3 2 2 4 2" xfId="12250" xr:uid="{00000000-0005-0000-0000-0000A42F0000}"/>
    <cellStyle name="Note 3 2 2 4 2 2" xfId="12251" xr:uid="{00000000-0005-0000-0000-0000A52F0000}"/>
    <cellStyle name="Note 3 2 2 4 3" xfId="12252" xr:uid="{00000000-0005-0000-0000-0000A62F0000}"/>
    <cellStyle name="Note 3 2 2 4 3 2" xfId="12253" xr:uid="{00000000-0005-0000-0000-0000A72F0000}"/>
    <cellStyle name="Note 3 2 2 4 4" xfId="12254" xr:uid="{00000000-0005-0000-0000-0000A82F0000}"/>
    <cellStyle name="Note 3 2 2 4 4 2" xfId="12255" xr:uid="{00000000-0005-0000-0000-0000A92F0000}"/>
    <cellStyle name="Note 3 2 2 4 5" xfId="12256" xr:uid="{00000000-0005-0000-0000-0000AA2F0000}"/>
    <cellStyle name="Note 3 2 2 4 5 2" xfId="12257" xr:uid="{00000000-0005-0000-0000-0000AB2F0000}"/>
    <cellStyle name="Note 3 2 2 4 6" xfId="12258" xr:uid="{00000000-0005-0000-0000-0000AC2F0000}"/>
    <cellStyle name="Note 3 2 2 4 6 2" xfId="12259" xr:uid="{00000000-0005-0000-0000-0000AD2F0000}"/>
    <cellStyle name="Note 3 2 2 4 7" xfId="12260" xr:uid="{00000000-0005-0000-0000-0000AE2F0000}"/>
    <cellStyle name="Note 3 2 2 5" xfId="12261" xr:uid="{00000000-0005-0000-0000-0000AF2F0000}"/>
    <cellStyle name="Note 3 2 2 5 2" xfId="12262" xr:uid="{00000000-0005-0000-0000-0000B02F0000}"/>
    <cellStyle name="Note 3 2 2 6" xfId="12263" xr:uid="{00000000-0005-0000-0000-0000B12F0000}"/>
    <cellStyle name="Note 3 2 2 6 2" xfId="12264" xr:uid="{00000000-0005-0000-0000-0000B22F0000}"/>
    <cellStyle name="Note 3 2 2 7" xfId="12265" xr:uid="{00000000-0005-0000-0000-0000B32F0000}"/>
    <cellStyle name="Note 3 2 2 7 2" xfId="12266" xr:uid="{00000000-0005-0000-0000-0000B42F0000}"/>
    <cellStyle name="Note 3 2 2 8" xfId="12267" xr:uid="{00000000-0005-0000-0000-0000B52F0000}"/>
    <cellStyle name="Note 3 2 2 8 2" xfId="12268" xr:uid="{00000000-0005-0000-0000-0000B62F0000}"/>
    <cellStyle name="Note 3 2 2 9" xfId="12269" xr:uid="{00000000-0005-0000-0000-0000B72F0000}"/>
    <cellStyle name="Note 3 2 2 9 2" xfId="12270" xr:uid="{00000000-0005-0000-0000-0000B82F0000}"/>
    <cellStyle name="Note 3 2 3" xfId="12271" xr:uid="{00000000-0005-0000-0000-0000B92F0000}"/>
    <cellStyle name="Note 3 2 3 2" xfId="12272" xr:uid="{00000000-0005-0000-0000-0000BA2F0000}"/>
    <cellStyle name="Note 3 2 3 2 2" xfId="12273" xr:uid="{00000000-0005-0000-0000-0000BB2F0000}"/>
    <cellStyle name="Note 3 2 3 2 2 2" xfId="12274" xr:uid="{00000000-0005-0000-0000-0000BC2F0000}"/>
    <cellStyle name="Note 3 2 3 2 2 2 2" xfId="12275" xr:uid="{00000000-0005-0000-0000-0000BD2F0000}"/>
    <cellStyle name="Note 3 2 3 2 2 3" xfId="12276" xr:uid="{00000000-0005-0000-0000-0000BE2F0000}"/>
    <cellStyle name="Note 3 2 3 2 2 3 2" xfId="12277" xr:uid="{00000000-0005-0000-0000-0000BF2F0000}"/>
    <cellStyle name="Note 3 2 3 2 2 4" xfId="12278" xr:uid="{00000000-0005-0000-0000-0000C02F0000}"/>
    <cellStyle name="Note 3 2 3 2 2 4 2" xfId="12279" xr:uid="{00000000-0005-0000-0000-0000C12F0000}"/>
    <cellStyle name="Note 3 2 3 2 2 5" xfId="12280" xr:uid="{00000000-0005-0000-0000-0000C22F0000}"/>
    <cellStyle name="Note 3 2 3 2 2 5 2" xfId="12281" xr:uid="{00000000-0005-0000-0000-0000C32F0000}"/>
    <cellStyle name="Note 3 2 3 2 2 6" xfId="12282" xr:uid="{00000000-0005-0000-0000-0000C42F0000}"/>
    <cellStyle name="Note 3 2 3 2 2 6 2" xfId="12283" xr:uid="{00000000-0005-0000-0000-0000C52F0000}"/>
    <cellStyle name="Note 3 2 3 2 2 7" xfId="12284" xr:uid="{00000000-0005-0000-0000-0000C62F0000}"/>
    <cellStyle name="Note 3 2 3 2 3" xfId="12285" xr:uid="{00000000-0005-0000-0000-0000C72F0000}"/>
    <cellStyle name="Note 3 2 3 2 3 2" xfId="12286" xr:uid="{00000000-0005-0000-0000-0000C82F0000}"/>
    <cellStyle name="Note 3 2 3 2 4" xfId="12287" xr:uid="{00000000-0005-0000-0000-0000C92F0000}"/>
    <cellStyle name="Note 3 2 3 2 4 2" xfId="12288" xr:uid="{00000000-0005-0000-0000-0000CA2F0000}"/>
    <cellStyle name="Note 3 2 3 2 5" xfId="12289" xr:uid="{00000000-0005-0000-0000-0000CB2F0000}"/>
    <cellStyle name="Note 3 2 3 2 5 2" xfId="12290" xr:uid="{00000000-0005-0000-0000-0000CC2F0000}"/>
    <cellStyle name="Note 3 2 3 2 6" xfId="12291" xr:uid="{00000000-0005-0000-0000-0000CD2F0000}"/>
    <cellStyle name="Note 3 2 3 2 6 2" xfId="12292" xr:uid="{00000000-0005-0000-0000-0000CE2F0000}"/>
    <cellStyle name="Note 3 2 3 2 7" xfId="12293" xr:uid="{00000000-0005-0000-0000-0000CF2F0000}"/>
    <cellStyle name="Note 3 2 3 2 7 2" xfId="12294" xr:uid="{00000000-0005-0000-0000-0000D02F0000}"/>
    <cellStyle name="Note 3 2 3 2 8" xfId="12295" xr:uid="{00000000-0005-0000-0000-0000D12F0000}"/>
    <cellStyle name="Note 3 2 3 3" xfId="12296" xr:uid="{00000000-0005-0000-0000-0000D22F0000}"/>
    <cellStyle name="Note 3 2 3 3 2" xfId="12297" xr:uid="{00000000-0005-0000-0000-0000D32F0000}"/>
    <cellStyle name="Note 3 2 3 3 2 2" xfId="12298" xr:uid="{00000000-0005-0000-0000-0000D42F0000}"/>
    <cellStyle name="Note 3 2 3 3 3" xfId="12299" xr:uid="{00000000-0005-0000-0000-0000D52F0000}"/>
    <cellStyle name="Note 3 2 3 3 3 2" xfId="12300" xr:uid="{00000000-0005-0000-0000-0000D62F0000}"/>
    <cellStyle name="Note 3 2 3 3 4" xfId="12301" xr:uid="{00000000-0005-0000-0000-0000D72F0000}"/>
    <cellStyle name="Note 3 2 3 3 4 2" xfId="12302" xr:uid="{00000000-0005-0000-0000-0000D82F0000}"/>
    <cellStyle name="Note 3 2 3 3 5" xfId="12303" xr:uid="{00000000-0005-0000-0000-0000D92F0000}"/>
    <cellStyle name="Note 3 2 3 3 5 2" xfId="12304" xr:uid="{00000000-0005-0000-0000-0000DA2F0000}"/>
    <cellStyle name="Note 3 2 3 3 6" xfId="12305" xr:uid="{00000000-0005-0000-0000-0000DB2F0000}"/>
    <cellStyle name="Note 3 2 3 3 6 2" xfId="12306" xr:uid="{00000000-0005-0000-0000-0000DC2F0000}"/>
    <cellStyle name="Note 3 2 3 3 7" xfId="12307" xr:uid="{00000000-0005-0000-0000-0000DD2F0000}"/>
    <cellStyle name="Note 3 2 3 4" xfId="12308" xr:uid="{00000000-0005-0000-0000-0000DE2F0000}"/>
    <cellStyle name="Note 3 2 3 4 2" xfId="12309" xr:uid="{00000000-0005-0000-0000-0000DF2F0000}"/>
    <cellStyle name="Note 3 2 3 5" xfId="12310" xr:uid="{00000000-0005-0000-0000-0000E02F0000}"/>
    <cellStyle name="Note 3 2 3 5 2" xfId="12311" xr:uid="{00000000-0005-0000-0000-0000E12F0000}"/>
    <cellStyle name="Note 3 2 3 6" xfId="12312" xr:uid="{00000000-0005-0000-0000-0000E22F0000}"/>
    <cellStyle name="Note 3 2 3 6 2" xfId="12313" xr:uid="{00000000-0005-0000-0000-0000E32F0000}"/>
    <cellStyle name="Note 3 2 3 7" xfId="12314" xr:uid="{00000000-0005-0000-0000-0000E42F0000}"/>
    <cellStyle name="Note 3 2 3 7 2" xfId="12315" xr:uid="{00000000-0005-0000-0000-0000E52F0000}"/>
    <cellStyle name="Note 3 2 3 8" xfId="12316" xr:uid="{00000000-0005-0000-0000-0000E62F0000}"/>
    <cellStyle name="Note 3 2 3 8 2" xfId="12317" xr:uid="{00000000-0005-0000-0000-0000E72F0000}"/>
    <cellStyle name="Note 3 2 3 9" xfId="12318" xr:uid="{00000000-0005-0000-0000-0000E82F0000}"/>
    <cellStyle name="Note 3 2 4" xfId="12319" xr:uid="{00000000-0005-0000-0000-0000E92F0000}"/>
    <cellStyle name="Note 3 2 4 2" xfId="12320" xr:uid="{00000000-0005-0000-0000-0000EA2F0000}"/>
    <cellStyle name="Note 3 2 4 2 2" xfId="12321" xr:uid="{00000000-0005-0000-0000-0000EB2F0000}"/>
    <cellStyle name="Note 3 2 4 2 2 2" xfId="12322" xr:uid="{00000000-0005-0000-0000-0000EC2F0000}"/>
    <cellStyle name="Note 3 2 4 2 3" xfId="12323" xr:uid="{00000000-0005-0000-0000-0000ED2F0000}"/>
    <cellStyle name="Note 3 2 4 2 3 2" xfId="12324" xr:uid="{00000000-0005-0000-0000-0000EE2F0000}"/>
    <cellStyle name="Note 3 2 4 2 4" xfId="12325" xr:uid="{00000000-0005-0000-0000-0000EF2F0000}"/>
    <cellStyle name="Note 3 2 4 2 4 2" xfId="12326" xr:uid="{00000000-0005-0000-0000-0000F02F0000}"/>
    <cellStyle name="Note 3 2 4 2 5" xfId="12327" xr:uid="{00000000-0005-0000-0000-0000F12F0000}"/>
    <cellStyle name="Note 3 2 4 2 5 2" xfId="12328" xr:uid="{00000000-0005-0000-0000-0000F22F0000}"/>
    <cellStyle name="Note 3 2 4 2 6" xfId="12329" xr:uid="{00000000-0005-0000-0000-0000F32F0000}"/>
    <cellStyle name="Note 3 2 4 2 6 2" xfId="12330" xr:uid="{00000000-0005-0000-0000-0000F42F0000}"/>
    <cellStyle name="Note 3 2 4 2 7" xfId="12331" xr:uid="{00000000-0005-0000-0000-0000F52F0000}"/>
    <cellStyle name="Note 3 2 4 3" xfId="12332" xr:uid="{00000000-0005-0000-0000-0000F62F0000}"/>
    <cellStyle name="Note 3 2 4 3 2" xfId="12333" xr:uid="{00000000-0005-0000-0000-0000F72F0000}"/>
    <cellStyle name="Note 3 2 4 4" xfId="12334" xr:uid="{00000000-0005-0000-0000-0000F82F0000}"/>
    <cellStyle name="Note 3 2 4 4 2" xfId="12335" xr:uid="{00000000-0005-0000-0000-0000F92F0000}"/>
    <cellStyle name="Note 3 2 4 5" xfId="12336" xr:uid="{00000000-0005-0000-0000-0000FA2F0000}"/>
    <cellStyle name="Note 3 2 4 5 2" xfId="12337" xr:uid="{00000000-0005-0000-0000-0000FB2F0000}"/>
    <cellStyle name="Note 3 2 4 6" xfId="12338" xr:uid="{00000000-0005-0000-0000-0000FC2F0000}"/>
    <cellStyle name="Note 3 2 4 6 2" xfId="12339" xr:uid="{00000000-0005-0000-0000-0000FD2F0000}"/>
    <cellStyle name="Note 3 2 4 7" xfId="12340" xr:uid="{00000000-0005-0000-0000-0000FE2F0000}"/>
    <cellStyle name="Note 3 2 4 7 2" xfId="12341" xr:uid="{00000000-0005-0000-0000-0000FF2F0000}"/>
    <cellStyle name="Note 3 2 4 8" xfId="12342" xr:uid="{00000000-0005-0000-0000-000000300000}"/>
    <cellStyle name="Note 3 2 5" xfId="12343" xr:uid="{00000000-0005-0000-0000-000001300000}"/>
    <cellStyle name="Note 3 2 5 2" xfId="12344" xr:uid="{00000000-0005-0000-0000-000002300000}"/>
    <cellStyle name="Note 3 2 5 2 2" xfId="12345" xr:uid="{00000000-0005-0000-0000-000003300000}"/>
    <cellStyle name="Note 3 2 5 3" xfId="12346" xr:uid="{00000000-0005-0000-0000-000004300000}"/>
    <cellStyle name="Note 3 2 5 3 2" xfId="12347" xr:uid="{00000000-0005-0000-0000-000005300000}"/>
    <cellStyle name="Note 3 2 5 4" xfId="12348" xr:uid="{00000000-0005-0000-0000-000006300000}"/>
    <cellStyle name="Note 3 2 5 4 2" xfId="12349" xr:uid="{00000000-0005-0000-0000-000007300000}"/>
    <cellStyle name="Note 3 2 5 5" xfId="12350" xr:uid="{00000000-0005-0000-0000-000008300000}"/>
    <cellStyle name="Note 3 2 5 5 2" xfId="12351" xr:uid="{00000000-0005-0000-0000-000009300000}"/>
    <cellStyle name="Note 3 2 5 6" xfId="12352" xr:uid="{00000000-0005-0000-0000-00000A300000}"/>
    <cellStyle name="Note 3 2 5 6 2" xfId="12353" xr:uid="{00000000-0005-0000-0000-00000B300000}"/>
    <cellStyle name="Note 3 2 5 7" xfId="12354" xr:uid="{00000000-0005-0000-0000-00000C300000}"/>
    <cellStyle name="Note 3 2 6" xfId="12355" xr:uid="{00000000-0005-0000-0000-00000D300000}"/>
    <cellStyle name="Note 3 2 6 2" xfId="12356" xr:uid="{00000000-0005-0000-0000-00000E300000}"/>
    <cellStyle name="Note 3 2 7" xfId="12357" xr:uid="{00000000-0005-0000-0000-00000F300000}"/>
    <cellStyle name="Note 3 2 7 2" xfId="12358" xr:uid="{00000000-0005-0000-0000-000010300000}"/>
    <cellStyle name="Note 3 2 8" xfId="12359" xr:uid="{00000000-0005-0000-0000-000011300000}"/>
    <cellStyle name="Note 3 2 8 2" xfId="12360" xr:uid="{00000000-0005-0000-0000-000012300000}"/>
    <cellStyle name="Note 3 2 9" xfId="12361" xr:uid="{00000000-0005-0000-0000-000013300000}"/>
    <cellStyle name="Note 3 2 9 2" xfId="12362" xr:uid="{00000000-0005-0000-0000-000014300000}"/>
    <cellStyle name="Note 3 3" xfId="12363" xr:uid="{00000000-0005-0000-0000-000015300000}"/>
    <cellStyle name="Note 3 3 10" xfId="12364" xr:uid="{00000000-0005-0000-0000-000016300000}"/>
    <cellStyle name="Note 3 3 11" xfId="12365" xr:uid="{00000000-0005-0000-0000-000017300000}"/>
    <cellStyle name="Note 3 3 2" xfId="12366" xr:uid="{00000000-0005-0000-0000-000018300000}"/>
    <cellStyle name="Note 3 3 2 2" xfId="12367" xr:uid="{00000000-0005-0000-0000-000019300000}"/>
    <cellStyle name="Note 3 3 2 2 2" xfId="12368" xr:uid="{00000000-0005-0000-0000-00001A300000}"/>
    <cellStyle name="Note 3 3 2 2 2 2" xfId="12369" xr:uid="{00000000-0005-0000-0000-00001B300000}"/>
    <cellStyle name="Note 3 3 2 2 2 2 2" xfId="12370" xr:uid="{00000000-0005-0000-0000-00001C300000}"/>
    <cellStyle name="Note 3 3 2 2 2 3" xfId="12371" xr:uid="{00000000-0005-0000-0000-00001D300000}"/>
    <cellStyle name="Note 3 3 2 2 2 3 2" xfId="12372" xr:uid="{00000000-0005-0000-0000-00001E300000}"/>
    <cellStyle name="Note 3 3 2 2 2 4" xfId="12373" xr:uid="{00000000-0005-0000-0000-00001F300000}"/>
    <cellStyle name="Note 3 3 2 2 2 4 2" xfId="12374" xr:uid="{00000000-0005-0000-0000-000020300000}"/>
    <cellStyle name="Note 3 3 2 2 2 5" xfId="12375" xr:uid="{00000000-0005-0000-0000-000021300000}"/>
    <cellStyle name="Note 3 3 2 2 2 5 2" xfId="12376" xr:uid="{00000000-0005-0000-0000-000022300000}"/>
    <cellStyle name="Note 3 3 2 2 2 6" xfId="12377" xr:uid="{00000000-0005-0000-0000-000023300000}"/>
    <cellStyle name="Note 3 3 2 2 2 6 2" xfId="12378" xr:uid="{00000000-0005-0000-0000-000024300000}"/>
    <cellStyle name="Note 3 3 2 2 2 7" xfId="12379" xr:uid="{00000000-0005-0000-0000-000025300000}"/>
    <cellStyle name="Note 3 3 2 2 3" xfId="12380" xr:uid="{00000000-0005-0000-0000-000026300000}"/>
    <cellStyle name="Note 3 3 2 2 3 2" xfId="12381" xr:uid="{00000000-0005-0000-0000-000027300000}"/>
    <cellStyle name="Note 3 3 2 2 4" xfId="12382" xr:uid="{00000000-0005-0000-0000-000028300000}"/>
    <cellStyle name="Note 3 3 2 2 4 2" xfId="12383" xr:uid="{00000000-0005-0000-0000-000029300000}"/>
    <cellStyle name="Note 3 3 2 2 5" xfId="12384" xr:uid="{00000000-0005-0000-0000-00002A300000}"/>
    <cellStyle name="Note 3 3 2 2 5 2" xfId="12385" xr:uid="{00000000-0005-0000-0000-00002B300000}"/>
    <cellStyle name="Note 3 3 2 2 6" xfId="12386" xr:uid="{00000000-0005-0000-0000-00002C300000}"/>
    <cellStyle name="Note 3 3 2 2 6 2" xfId="12387" xr:uid="{00000000-0005-0000-0000-00002D300000}"/>
    <cellStyle name="Note 3 3 2 2 7" xfId="12388" xr:uid="{00000000-0005-0000-0000-00002E300000}"/>
    <cellStyle name="Note 3 3 2 2 7 2" xfId="12389" xr:uid="{00000000-0005-0000-0000-00002F300000}"/>
    <cellStyle name="Note 3 3 2 2 8" xfId="12390" xr:uid="{00000000-0005-0000-0000-000030300000}"/>
    <cellStyle name="Note 3 3 2 3" xfId="12391" xr:uid="{00000000-0005-0000-0000-000031300000}"/>
    <cellStyle name="Note 3 3 2 3 2" xfId="12392" xr:uid="{00000000-0005-0000-0000-000032300000}"/>
    <cellStyle name="Note 3 3 2 3 2 2" xfId="12393" xr:uid="{00000000-0005-0000-0000-000033300000}"/>
    <cellStyle name="Note 3 3 2 3 3" xfId="12394" xr:uid="{00000000-0005-0000-0000-000034300000}"/>
    <cellStyle name="Note 3 3 2 3 3 2" xfId="12395" xr:uid="{00000000-0005-0000-0000-000035300000}"/>
    <cellStyle name="Note 3 3 2 3 4" xfId="12396" xr:uid="{00000000-0005-0000-0000-000036300000}"/>
    <cellStyle name="Note 3 3 2 3 4 2" xfId="12397" xr:uid="{00000000-0005-0000-0000-000037300000}"/>
    <cellStyle name="Note 3 3 2 3 5" xfId="12398" xr:uid="{00000000-0005-0000-0000-000038300000}"/>
    <cellStyle name="Note 3 3 2 3 5 2" xfId="12399" xr:uid="{00000000-0005-0000-0000-000039300000}"/>
    <cellStyle name="Note 3 3 2 3 6" xfId="12400" xr:uid="{00000000-0005-0000-0000-00003A300000}"/>
    <cellStyle name="Note 3 3 2 3 6 2" xfId="12401" xr:uid="{00000000-0005-0000-0000-00003B300000}"/>
    <cellStyle name="Note 3 3 2 3 7" xfId="12402" xr:uid="{00000000-0005-0000-0000-00003C300000}"/>
    <cellStyle name="Note 3 3 2 4" xfId="12403" xr:uid="{00000000-0005-0000-0000-00003D300000}"/>
    <cellStyle name="Note 3 3 2 4 2" xfId="12404" xr:uid="{00000000-0005-0000-0000-00003E300000}"/>
    <cellStyle name="Note 3 3 2 5" xfId="12405" xr:uid="{00000000-0005-0000-0000-00003F300000}"/>
    <cellStyle name="Note 3 3 2 5 2" xfId="12406" xr:uid="{00000000-0005-0000-0000-000040300000}"/>
    <cellStyle name="Note 3 3 2 6" xfId="12407" xr:uid="{00000000-0005-0000-0000-000041300000}"/>
    <cellStyle name="Note 3 3 2 6 2" xfId="12408" xr:uid="{00000000-0005-0000-0000-000042300000}"/>
    <cellStyle name="Note 3 3 2 7" xfId="12409" xr:uid="{00000000-0005-0000-0000-000043300000}"/>
    <cellStyle name="Note 3 3 2 7 2" xfId="12410" xr:uid="{00000000-0005-0000-0000-000044300000}"/>
    <cellStyle name="Note 3 3 2 8" xfId="12411" xr:uid="{00000000-0005-0000-0000-000045300000}"/>
    <cellStyle name="Note 3 3 2 8 2" xfId="12412" xr:uid="{00000000-0005-0000-0000-000046300000}"/>
    <cellStyle name="Note 3 3 2 9" xfId="12413" xr:uid="{00000000-0005-0000-0000-000047300000}"/>
    <cellStyle name="Note 3 3 3" xfId="12414" xr:uid="{00000000-0005-0000-0000-000048300000}"/>
    <cellStyle name="Note 3 3 3 2" xfId="12415" xr:uid="{00000000-0005-0000-0000-000049300000}"/>
    <cellStyle name="Note 3 3 3 2 2" xfId="12416" xr:uid="{00000000-0005-0000-0000-00004A300000}"/>
    <cellStyle name="Note 3 3 3 2 2 2" xfId="12417" xr:uid="{00000000-0005-0000-0000-00004B300000}"/>
    <cellStyle name="Note 3 3 3 2 3" xfId="12418" xr:uid="{00000000-0005-0000-0000-00004C300000}"/>
    <cellStyle name="Note 3 3 3 2 3 2" xfId="12419" xr:uid="{00000000-0005-0000-0000-00004D300000}"/>
    <cellStyle name="Note 3 3 3 2 4" xfId="12420" xr:uid="{00000000-0005-0000-0000-00004E300000}"/>
    <cellStyle name="Note 3 3 3 2 4 2" xfId="12421" xr:uid="{00000000-0005-0000-0000-00004F300000}"/>
    <cellStyle name="Note 3 3 3 2 5" xfId="12422" xr:uid="{00000000-0005-0000-0000-000050300000}"/>
    <cellStyle name="Note 3 3 3 2 5 2" xfId="12423" xr:uid="{00000000-0005-0000-0000-000051300000}"/>
    <cellStyle name="Note 3 3 3 2 6" xfId="12424" xr:uid="{00000000-0005-0000-0000-000052300000}"/>
    <cellStyle name="Note 3 3 3 2 6 2" xfId="12425" xr:uid="{00000000-0005-0000-0000-000053300000}"/>
    <cellStyle name="Note 3 3 3 2 7" xfId="12426" xr:uid="{00000000-0005-0000-0000-000054300000}"/>
    <cellStyle name="Note 3 3 3 3" xfId="12427" xr:uid="{00000000-0005-0000-0000-000055300000}"/>
    <cellStyle name="Note 3 3 3 3 2" xfId="12428" xr:uid="{00000000-0005-0000-0000-000056300000}"/>
    <cellStyle name="Note 3 3 3 4" xfId="12429" xr:uid="{00000000-0005-0000-0000-000057300000}"/>
    <cellStyle name="Note 3 3 3 4 2" xfId="12430" xr:uid="{00000000-0005-0000-0000-000058300000}"/>
    <cellStyle name="Note 3 3 3 5" xfId="12431" xr:uid="{00000000-0005-0000-0000-000059300000}"/>
    <cellStyle name="Note 3 3 3 5 2" xfId="12432" xr:uid="{00000000-0005-0000-0000-00005A300000}"/>
    <cellStyle name="Note 3 3 3 6" xfId="12433" xr:uid="{00000000-0005-0000-0000-00005B300000}"/>
    <cellStyle name="Note 3 3 3 6 2" xfId="12434" xr:uid="{00000000-0005-0000-0000-00005C300000}"/>
    <cellStyle name="Note 3 3 3 7" xfId="12435" xr:uid="{00000000-0005-0000-0000-00005D300000}"/>
    <cellStyle name="Note 3 3 3 7 2" xfId="12436" xr:uid="{00000000-0005-0000-0000-00005E300000}"/>
    <cellStyle name="Note 3 3 3 8" xfId="12437" xr:uid="{00000000-0005-0000-0000-00005F300000}"/>
    <cellStyle name="Note 3 3 4" xfId="12438" xr:uid="{00000000-0005-0000-0000-000060300000}"/>
    <cellStyle name="Note 3 3 4 2" xfId="12439" xr:uid="{00000000-0005-0000-0000-000061300000}"/>
    <cellStyle name="Note 3 3 4 2 2" xfId="12440" xr:uid="{00000000-0005-0000-0000-000062300000}"/>
    <cellStyle name="Note 3 3 4 3" xfId="12441" xr:uid="{00000000-0005-0000-0000-000063300000}"/>
    <cellStyle name="Note 3 3 4 3 2" xfId="12442" xr:uid="{00000000-0005-0000-0000-000064300000}"/>
    <cellStyle name="Note 3 3 4 4" xfId="12443" xr:uid="{00000000-0005-0000-0000-000065300000}"/>
    <cellStyle name="Note 3 3 4 4 2" xfId="12444" xr:uid="{00000000-0005-0000-0000-000066300000}"/>
    <cellStyle name="Note 3 3 4 5" xfId="12445" xr:uid="{00000000-0005-0000-0000-000067300000}"/>
    <cellStyle name="Note 3 3 4 5 2" xfId="12446" xr:uid="{00000000-0005-0000-0000-000068300000}"/>
    <cellStyle name="Note 3 3 4 6" xfId="12447" xr:uid="{00000000-0005-0000-0000-000069300000}"/>
    <cellStyle name="Note 3 3 4 6 2" xfId="12448" xr:uid="{00000000-0005-0000-0000-00006A300000}"/>
    <cellStyle name="Note 3 3 4 7" xfId="12449" xr:uid="{00000000-0005-0000-0000-00006B300000}"/>
    <cellStyle name="Note 3 3 5" xfId="12450" xr:uid="{00000000-0005-0000-0000-00006C300000}"/>
    <cellStyle name="Note 3 3 5 2" xfId="12451" xr:uid="{00000000-0005-0000-0000-00006D300000}"/>
    <cellStyle name="Note 3 3 6" xfId="12452" xr:uid="{00000000-0005-0000-0000-00006E300000}"/>
    <cellStyle name="Note 3 3 6 2" xfId="12453" xr:uid="{00000000-0005-0000-0000-00006F300000}"/>
    <cellStyle name="Note 3 3 7" xfId="12454" xr:uid="{00000000-0005-0000-0000-000070300000}"/>
    <cellStyle name="Note 3 3 7 2" xfId="12455" xr:uid="{00000000-0005-0000-0000-000071300000}"/>
    <cellStyle name="Note 3 3 8" xfId="12456" xr:uid="{00000000-0005-0000-0000-000072300000}"/>
    <cellStyle name="Note 3 3 8 2" xfId="12457" xr:uid="{00000000-0005-0000-0000-000073300000}"/>
    <cellStyle name="Note 3 3 9" xfId="12458" xr:uid="{00000000-0005-0000-0000-000074300000}"/>
    <cellStyle name="Note 3 3 9 2" xfId="12459" xr:uid="{00000000-0005-0000-0000-000075300000}"/>
    <cellStyle name="Note 3 4" xfId="12460" xr:uid="{00000000-0005-0000-0000-000076300000}"/>
    <cellStyle name="Note 3 4 10" xfId="12461" xr:uid="{00000000-0005-0000-0000-000077300000}"/>
    <cellStyle name="Note 3 4 2" xfId="12462" xr:uid="{00000000-0005-0000-0000-000078300000}"/>
    <cellStyle name="Note 3 4 2 2" xfId="12463" xr:uid="{00000000-0005-0000-0000-000079300000}"/>
    <cellStyle name="Note 3 4 2 2 2" xfId="12464" xr:uid="{00000000-0005-0000-0000-00007A300000}"/>
    <cellStyle name="Note 3 4 2 2 2 2" xfId="12465" xr:uid="{00000000-0005-0000-0000-00007B300000}"/>
    <cellStyle name="Note 3 4 2 2 3" xfId="12466" xr:uid="{00000000-0005-0000-0000-00007C300000}"/>
    <cellStyle name="Note 3 4 2 2 3 2" xfId="12467" xr:uid="{00000000-0005-0000-0000-00007D300000}"/>
    <cellStyle name="Note 3 4 2 2 4" xfId="12468" xr:uid="{00000000-0005-0000-0000-00007E300000}"/>
    <cellStyle name="Note 3 4 2 2 4 2" xfId="12469" xr:uid="{00000000-0005-0000-0000-00007F300000}"/>
    <cellStyle name="Note 3 4 2 2 5" xfId="12470" xr:uid="{00000000-0005-0000-0000-000080300000}"/>
    <cellStyle name="Note 3 4 2 2 5 2" xfId="12471" xr:uid="{00000000-0005-0000-0000-000081300000}"/>
    <cellStyle name="Note 3 4 2 2 6" xfId="12472" xr:uid="{00000000-0005-0000-0000-000082300000}"/>
    <cellStyle name="Note 3 4 2 2 6 2" xfId="12473" xr:uid="{00000000-0005-0000-0000-000083300000}"/>
    <cellStyle name="Note 3 4 2 2 7" xfId="12474" xr:uid="{00000000-0005-0000-0000-000084300000}"/>
    <cellStyle name="Note 3 4 2 3" xfId="12475" xr:uid="{00000000-0005-0000-0000-000085300000}"/>
    <cellStyle name="Note 3 4 2 3 2" xfId="12476" xr:uid="{00000000-0005-0000-0000-000086300000}"/>
    <cellStyle name="Note 3 4 2 4" xfId="12477" xr:uid="{00000000-0005-0000-0000-000087300000}"/>
    <cellStyle name="Note 3 4 2 4 2" xfId="12478" xr:uid="{00000000-0005-0000-0000-000088300000}"/>
    <cellStyle name="Note 3 4 2 5" xfId="12479" xr:uid="{00000000-0005-0000-0000-000089300000}"/>
    <cellStyle name="Note 3 4 2 5 2" xfId="12480" xr:uid="{00000000-0005-0000-0000-00008A300000}"/>
    <cellStyle name="Note 3 4 2 6" xfId="12481" xr:uid="{00000000-0005-0000-0000-00008B300000}"/>
    <cellStyle name="Note 3 4 2 6 2" xfId="12482" xr:uid="{00000000-0005-0000-0000-00008C300000}"/>
    <cellStyle name="Note 3 4 2 7" xfId="12483" xr:uid="{00000000-0005-0000-0000-00008D300000}"/>
    <cellStyle name="Note 3 4 2 7 2" xfId="12484" xr:uid="{00000000-0005-0000-0000-00008E300000}"/>
    <cellStyle name="Note 3 4 2 8" xfId="12485" xr:uid="{00000000-0005-0000-0000-00008F300000}"/>
    <cellStyle name="Note 3 4 3" xfId="12486" xr:uid="{00000000-0005-0000-0000-000090300000}"/>
    <cellStyle name="Note 3 4 3 2" xfId="12487" xr:uid="{00000000-0005-0000-0000-000091300000}"/>
    <cellStyle name="Note 3 4 3 2 2" xfId="12488" xr:uid="{00000000-0005-0000-0000-000092300000}"/>
    <cellStyle name="Note 3 4 3 3" xfId="12489" xr:uid="{00000000-0005-0000-0000-000093300000}"/>
    <cellStyle name="Note 3 4 3 3 2" xfId="12490" xr:uid="{00000000-0005-0000-0000-000094300000}"/>
    <cellStyle name="Note 3 4 3 4" xfId="12491" xr:uid="{00000000-0005-0000-0000-000095300000}"/>
    <cellStyle name="Note 3 4 3 4 2" xfId="12492" xr:uid="{00000000-0005-0000-0000-000096300000}"/>
    <cellStyle name="Note 3 4 3 5" xfId="12493" xr:uid="{00000000-0005-0000-0000-000097300000}"/>
    <cellStyle name="Note 3 4 3 5 2" xfId="12494" xr:uid="{00000000-0005-0000-0000-000098300000}"/>
    <cellStyle name="Note 3 4 3 6" xfId="12495" xr:uid="{00000000-0005-0000-0000-000099300000}"/>
    <cellStyle name="Note 3 4 3 6 2" xfId="12496" xr:uid="{00000000-0005-0000-0000-00009A300000}"/>
    <cellStyle name="Note 3 4 3 7" xfId="12497" xr:uid="{00000000-0005-0000-0000-00009B300000}"/>
    <cellStyle name="Note 3 4 4" xfId="12498" xr:uid="{00000000-0005-0000-0000-00009C300000}"/>
    <cellStyle name="Note 3 4 4 2" xfId="12499" xr:uid="{00000000-0005-0000-0000-00009D300000}"/>
    <cellStyle name="Note 3 4 5" xfId="12500" xr:uid="{00000000-0005-0000-0000-00009E300000}"/>
    <cellStyle name="Note 3 4 5 2" xfId="12501" xr:uid="{00000000-0005-0000-0000-00009F300000}"/>
    <cellStyle name="Note 3 4 6" xfId="12502" xr:uid="{00000000-0005-0000-0000-0000A0300000}"/>
    <cellStyle name="Note 3 4 6 2" xfId="12503" xr:uid="{00000000-0005-0000-0000-0000A1300000}"/>
    <cellStyle name="Note 3 4 7" xfId="12504" xr:uid="{00000000-0005-0000-0000-0000A2300000}"/>
    <cellStyle name="Note 3 4 7 2" xfId="12505" xr:uid="{00000000-0005-0000-0000-0000A3300000}"/>
    <cellStyle name="Note 3 4 8" xfId="12506" xr:uid="{00000000-0005-0000-0000-0000A4300000}"/>
    <cellStyle name="Note 3 4 8 2" xfId="12507" xr:uid="{00000000-0005-0000-0000-0000A5300000}"/>
    <cellStyle name="Note 3 4 9" xfId="12508" xr:uid="{00000000-0005-0000-0000-0000A6300000}"/>
    <cellStyle name="Note 3 5" xfId="12509" xr:uid="{00000000-0005-0000-0000-0000A7300000}"/>
    <cellStyle name="Note 3 5 2" xfId="12510" xr:uid="{00000000-0005-0000-0000-0000A8300000}"/>
    <cellStyle name="Note 3 5 2 2" xfId="12511" xr:uid="{00000000-0005-0000-0000-0000A9300000}"/>
    <cellStyle name="Note 3 5 2 2 2" xfId="12512" xr:uid="{00000000-0005-0000-0000-0000AA300000}"/>
    <cellStyle name="Note 3 5 2 3" xfId="12513" xr:uid="{00000000-0005-0000-0000-0000AB300000}"/>
    <cellStyle name="Note 3 5 2 3 2" xfId="12514" xr:uid="{00000000-0005-0000-0000-0000AC300000}"/>
    <cellStyle name="Note 3 5 2 4" xfId="12515" xr:uid="{00000000-0005-0000-0000-0000AD300000}"/>
    <cellStyle name="Note 3 5 2 4 2" xfId="12516" xr:uid="{00000000-0005-0000-0000-0000AE300000}"/>
    <cellStyle name="Note 3 5 2 5" xfId="12517" xr:uid="{00000000-0005-0000-0000-0000AF300000}"/>
    <cellStyle name="Note 3 5 2 5 2" xfId="12518" xr:uid="{00000000-0005-0000-0000-0000B0300000}"/>
    <cellStyle name="Note 3 5 2 6" xfId="12519" xr:uid="{00000000-0005-0000-0000-0000B1300000}"/>
    <cellStyle name="Note 3 5 2 6 2" xfId="12520" xr:uid="{00000000-0005-0000-0000-0000B2300000}"/>
    <cellStyle name="Note 3 5 2 7" xfId="12521" xr:uid="{00000000-0005-0000-0000-0000B3300000}"/>
    <cellStyle name="Note 3 5 3" xfId="12522" xr:uid="{00000000-0005-0000-0000-0000B4300000}"/>
    <cellStyle name="Note 3 5 3 2" xfId="12523" xr:uid="{00000000-0005-0000-0000-0000B5300000}"/>
    <cellStyle name="Note 3 5 4" xfId="12524" xr:uid="{00000000-0005-0000-0000-0000B6300000}"/>
    <cellStyle name="Note 3 5 4 2" xfId="12525" xr:uid="{00000000-0005-0000-0000-0000B7300000}"/>
    <cellStyle name="Note 3 5 5" xfId="12526" xr:uid="{00000000-0005-0000-0000-0000B8300000}"/>
    <cellStyle name="Note 3 5 5 2" xfId="12527" xr:uid="{00000000-0005-0000-0000-0000B9300000}"/>
    <cellStyle name="Note 3 5 6" xfId="12528" xr:uid="{00000000-0005-0000-0000-0000BA300000}"/>
    <cellStyle name="Note 3 5 6 2" xfId="12529" xr:uid="{00000000-0005-0000-0000-0000BB300000}"/>
    <cellStyle name="Note 3 5 7" xfId="12530" xr:uid="{00000000-0005-0000-0000-0000BC300000}"/>
    <cellStyle name="Note 3 5 7 2" xfId="12531" xr:uid="{00000000-0005-0000-0000-0000BD300000}"/>
    <cellStyle name="Note 3 5 8" xfId="12532" xr:uid="{00000000-0005-0000-0000-0000BE300000}"/>
    <cellStyle name="Note 3 6" xfId="12533" xr:uid="{00000000-0005-0000-0000-0000BF300000}"/>
    <cellStyle name="Note 3 6 2" xfId="12534" xr:uid="{00000000-0005-0000-0000-0000C0300000}"/>
    <cellStyle name="Note 3 6 2 2" xfId="12535" xr:uid="{00000000-0005-0000-0000-0000C1300000}"/>
    <cellStyle name="Note 3 6 3" xfId="12536" xr:uid="{00000000-0005-0000-0000-0000C2300000}"/>
    <cellStyle name="Note 3 6 3 2" xfId="12537" xr:uid="{00000000-0005-0000-0000-0000C3300000}"/>
    <cellStyle name="Note 3 6 4" xfId="12538" xr:uid="{00000000-0005-0000-0000-0000C4300000}"/>
    <cellStyle name="Note 3 6 4 2" xfId="12539" xr:uid="{00000000-0005-0000-0000-0000C5300000}"/>
    <cellStyle name="Note 3 6 5" xfId="12540" xr:uid="{00000000-0005-0000-0000-0000C6300000}"/>
    <cellStyle name="Note 3 6 5 2" xfId="12541" xr:uid="{00000000-0005-0000-0000-0000C7300000}"/>
    <cellStyle name="Note 3 6 6" xfId="12542" xr:uid="{00000000-0005-0000-0000-0000C8300000}"/>
    <cellStyle name="Note 3 6 6 2" xfId="12543" xr:uid="{00000000-0005-0000-0000-0000C9300000}"/>
    <cellStyle name="Note 3 6 7" xfId="12544" xr:uid="{00000000-0005-0000-0000-0000CA300000}"/>
    <cellStyle name="Note 3 7" xfId="12545" xr:uid="{00000000-0005-0000-0000-0000CB300000}"/>
    <cellStyle name="Note 3 7 2" xfId="12546" xr:uid="{00000000-0005-0000-0000-0000CC300000}"/>
    <cellStyle name="Note 3 8" xfId="12547" xr:uid="{00000000-0005-0000-0000-0000CD300000}"/>
    <cellStyle name="Note 3 8 2" xfId="12548" xr:uid="{00000000-0005-0000-0000-0000CE300000}"/>
    <cellStyle name="Note 3 9" xfId="12549" xr:uid="{00000000-0005-0000-0000-0000CF300000}"/>
    <cellStyle name="Note 3 9 2" xfId="12550" xr:uid="{00000000-0005-0000-0000-0000D0300000}"/>
    <cellStyle name="Note 4" xfId="12551" xr:uid="{00000000-0005-0000-0000-0000D1300000}"/>
    <cellStyle name="Note 4 10" xfId="12552" xr:uid="{00000000-0005-0000-0000-0000D2300000}"/>
    <cellStyle name="Note 4 10 2" xfId="12553" xr:uid="{00000000-0005-0000-0000-0000D3300000}"/>
    <cellStyle name="Note 4 11" xfId="12554" xr:uid="{00000000-0005-0000-0000-0000D4300000}"/>
    <cellStyle name="Note 4 11 2" xfId="12555" xr:uid="{00000000-0005-0000-0000-0000D5300000}"/>
    <cellStyle name="Note 4 12" xfId="12556" xr:uid="{00000000-0005-0000-0000-0000D6300000}"/>
    <cellStyle name="Note 4 13" xfId="12557" xr:uid="{00000000-0005-0000-0000-0000D7300000}"/>
    <cellStyle name="Note 4 2" xfId="12558" xr:uid="{00000000-0005-0000-0000-0000D8300000}"/>
    <cellStyle name="Note 4 2 10" xfId="12559" xr:uid="{00000000-0005-0000-0000-0000D9300000}"/>
    <cellStyle name="Note 4 2 10 2" xfId="12560" xr:uid="{00000000-0005-0000-0000-0000DA300000}"/>
    <cellStyle name="Note 4 2 11" xfId="12561" xr:uid="{00000000-0005-0000-0000-0000DB300000}"/>
    <cellStyle name="Note 4 2 2" xfId="12562" xr:uid="{00000000-0005-0000-0000-0000DC300000}"/>
    <cellStyle name="Note 4 2 2 10" xfId="12563" xr:uid="{00000000-0005-0000-0000-0000DD300000}"/>
    <cellStyle name="Note 4 2 2 2" xfId="12564" xr:uid="{00000000-0005-0000-0000-0000DE300000}"/>
    <cellStyle name="Note 4 2 2 2 2" xfId="12565" xr:uid="{00000000-0005-0000-0000-0000DF300000}"/>
    <cellStyle name="Note 4 2 2 2 2 2" xfId="12566" xr:uid="{00000000-0005-0000-0000-0000E0300000}"/>
    <cellStyle name="Note 4 2 2 2 2 2 2" xfId="12567" xr:uid="{00000000-0005-0000-0000-0000E1300000}"/>
    <cellStyle name="Note 4 2 2 2 2 2 2 2" xfId="12568" xr:uid="{00000000-0005-0000-0000-0000E2300000}"/>
    <cellStyle name="Note 4 2 2 2 2 2 3" xfId="12569" xr:uid="{00000000-0005-0000-0000-0000E3300000}"/>
    <cellStyle name="Note 4 2 2 2 2 2 3 2" xfId="12570" xr:uid="{00000000-0005-0000-0000-0000E4300000}"/>
    <cellStyle name="Note 4 2 2 2 2 2 4" xfId="12571" xr:uid="{00000000-0005-0000-0000-0000E5300000}"/>
    <cellStyle name="Note 4 2 2 2 2 2 4 2" xfId="12572" xr:uid="{00000000-0005-0000-0000-0000E6300000}"/>
    <cellStyle name="Note 4 2 2 2 2 2 5" xfId="12573" xr:uid="{00000000-0005-0000-0000-0000E7300000}"/>
    <cellStyle name="Note 4 2 2 2 2 2 5 2" xfId="12574" xr:uid="{00000000-0005-0000-0000-0000E8300000}"/>
    <cellStyle name="Note 4 2 2 2 2 2 6" xfId="12575" xr:uid="{00000000-0005-0000-0000-0000E9300000}"/>
    <cellStyle name="Note 4 2 2 2 2 2 6 2" xfId="12576" xr:uid="{00000000-0005-0000-0000-0000EA300000}"/>
    <cellStyle name="Note 4 2 2 2 2 2 7" xfId="12577" xr:uid="{00000000-0005-0000-0000-0000EB300000}"/>
    <cellStyle name="Note 4 2 2 2 2 3" xfId="12578" xr:uid="{00000000-0005-0000-0000-0000EC300000}"/>
    <cellStyle name="Note 4 2 2 2 2 3 2" xfId="12579" xr:uid="{00000000-0005-0000-0000-0000ED300000}"/>
    <cellStyle name="Note 4 2 2 2 2 4" xfId="12580" xr:uid="{00000000-0005-0000-0000-0000EE300000}"/>
    <cellStyle name="Note 4 2 2 2 2 4 2" xfId="12581" xr:uid="{00000000-0005-0000-0000-0000EF300000}"/>
    <cellStyle name="Note 4 2 2 2 2 5" xfId="12582" xr:uid="{00000000-0005-0000-0000-0000F0300000}"/>
    <cellStyle name="Note 4 2 2 2 2 5 2" xfId="12583" xr:uid="{00000000-0005-0000-0000-0000F1300000}"/>
    <cellStyle name="Note 4 2 2 2 2 6" xfId="12584" xr:uid="{00000000-0005-0000-0000-0000F2300000}"/>
    <cellStyle name="Note 4 2 2 2 2 6 2" xfId="12585" xr:uid="{00000000-0005-0000-0000-0000F3300000}"/>
    <cellStyle name="Note 4 2 2 2 2 7" xfId="12586" xr:uid="{00000000-0005-0000-0000-0000F4300000}"/>
    <cellStyle name="Note 4 2 2 2 2 7 2" xfId="12587" xr:uid="{00000000-0005-0000-0000-0000F5300000}"/>
    <cellStyle name="Note 4 2 2 2 2 8" xfId="12588" xr:uid="{00000000-0005-0000-0000-0000F6300000}"/>
    <cellStyle name="Note 4 2 2 2 3" xfId="12589" xr:uid="{00000000-0005-0000-0000-0000F7300000}"/>
    <cellStyle name="Note 4 2 2 2 3 2" xfId="12590" xr:uid="{00000000-0005-0000-0000-0000F8300000}"/>
    <cellStyle name="Note 4 2 2 2 3 2 2" xfId="12591" xr:uid="{00000000-0005-0000-0000-0000F9300000}"/>
    <cellStyle name="Note 4 2 2 2 3 3" xfId="12592" xr:uid="{00000000-0005-0000-0000-0000FA300000}"/>
    <cellStyle name="Note 4 2 2 2 3 3 2" xfId="12593" xr:uid="{00000000-0005-0000-0000-0000FB300000}"/>
    <cellStyle name="Note 4 2 2 2 3 4" xfId="12594" xr:uid="{00000000-0005-0000-0000-0000FC300000}"/>
    <cellStyle name="Note 4 2 2 2 3 4 2" xfId="12595" xr:uid="{00000000-0005-0000-0000-0000FD300000}"/>
    <cellStyle name="Note 4 2 2 2 3 5" xfId="12596" xr:uid="{00000000-0005-0000-0000-0000FE300000}"/>
    <cellStyle name="Note 4 2 2 2 3 5 2" xfId="12597" xr:uid="{00000000-0005-0000-0000-0000FF300000}"/>
    <cellStyle name="Note 4 2 2 2 3 6" xfId="12598" xr:uid="{00000000-0005-0000-0000-000000310000}"/>
    <cellStyle name="Note 4 2 2 2 3 6 2" xfId="12599" xr:uid="{00000000-0005-0000-0000-000001310000}"/>
    <cellStyle name="Note 4 2 2 2 3 7" xfId="12600" xr:uid="{00000000-0005-0000-0000-000002310000}"/>
    <cellStyle name="Note 4 2 2 2 4" xfId="12601" xr:uid="{00000000-0005-0000-0000-000003310000}"/>
    <cellStyle name="Note 4 2 2 2 4 2" xfId="12602" xr:uid="{00000000-0005-0000-0000-000004310000}"/>
    <cellStyle name="Note 4 2 2 2 5" xfId="12603" xr:uid="{00000000-0005-0000-0000-000005310000}"/>
    <cellStyle name="Note 4 2 2 2 5 2" xfId="12604" xr:uid="{00000000-0005-0000-0000-000006310000}"/>
    <cellStyle name="Note 4 2 2 2 6" xfId="12605" xr:uid="{00000000-0005-0000-0000-000007310000}"/>
    <cellStyle name="Note 4 2 2 2 6 2" xfId="12606" xr:uid="{00000000-0005-0000-0000-000008310000}"/>
    <cellStyle name="Note 4 2 2 2 7" xfId="12607" xr:uid="{00000000-0005-0000-0000-000009310000}"/>
    <cellStyle name="Note 4 2 2 2 7 2" xfId="12608" xr:uid="{00000000-0005-0000-0000-00000A310000}"/>
    <cellStyle name="Note 4 2 2 2 8" xfId="12609" xr:uid="{00000000-0005-0000-0000-00000B310000}"/>
    <cellStyle name="Note 4 2 2 2 8 2" xfId="12610" xr:uid="{00000000-0005-0000-0000-00000C310000}"/>
    <cellStyle name="Note 4 2 2 2 9" xfId="12611" xr:uid="{00000000-0005-0000-0000-00000D310000}"/>
    <cellStyle name="Note 4 2 2 3" xfId="12612" xr:uid="{00000000-0005-0000-0000-00000E310000}"/>
    <cellStyle name="Note 4 2 2 3 2" xfId="12613" xr:uid="{00000000-0005-0000-0000-00000F310000}"/>
    <cellStyle name="Note 4 2 2 3 2 2" xfId="12614" xr:uid="{00000000-0005-0000-0000-000010310000}"/>
    <cellStyle name="Note 4 2 2 3 2 2 2" xfId="12615" xr:uid="{00000000-0005-0000-0000-000011310000}"/>
    <cellStyle name="Note 4 2 2 3 2 3" xfId="12616" xr:uid="{00000000-0005-0000-0000-000012310000}"/>
    <cellStyle name="Note 4 2 2 3 2 3 2" xfId="12617" xr:uid="{00000000-0005-0000-0000-000013310000}"/>
    <cellStyle name="Note 4 2 2 3 2 4" xfId="12618" xr:uid="{00000000-0005-0000-0000-000014310000}"/>
    <cellStyle name="Note 4 2 2 3 2 4 2" xfId="12619" xr:uid="{00000000-0005-0000-0000-000015310000}"/>
    <cellStyle name="Note 4 2 2 3 2 5" xfId="12620" xr:uid="{00000000-0005-0000-0000-000016310000}"/>
    <cellStyle name="Note 4 2 2 3 2 5 2" xfId="12621" xr:uid="{00000000-0005-0000-0000-000017310000}"/>
    <cellStyle name="Note 4 2 2 3 2 6" xfId="12622" xr:uid="{00000000-0005-0000-0000-000018310000}"/>
    <cellStyle name="Note 4 2 2 3 2 6 2" xfId="12623" xr:uid="{00000000-0005-0000-0000-000019310000}"/>
    <cellStyle name="Note 4 2 2 3 2 7" xfId="12624" xr:uid="{00000000-0005-0000-0000-00001A310000}"/>
    <cellStyle name="Note 4 2 2 3 3" xfId="12625" xr:uid="{00000000-0005-0000-0000-00001B310000}"/>
    <cellStyle name="Note 4 2 2 3 3 2" xfId="12626" xr:uid="{00000000-0005-0000-0000-00001C310000}"/>
    <cellStyle name="Note 4 2 2 3 4" xfId="12627" xr:uid="{00000000-0005-0000-0000-00001D310000}"/>
    <cellStyle name="Note 4 2 2 3 4 2" xfId="12628" xr:uid="{00000000-0005-0000-0000-00001E310000}"/>
    <cellStyle name="Note 4 2 2 3 5" xfId="12629" xr:uid="{00000000-0005-0000-0000-00001F310000}"/>
    <cellStyle name="Note 4 2 2 3 5 2" xfId="12630" xr:uid="{00000000-0005-0000-0000-000020310000}"/>
    <cellStyle name="Note 4 2 2 3 6" xfId="12631" xr:uid="{00000000-0005-0000-0000-000021310000}"/>
    <cellStyle name="Note 4 2 2 3 6 2" xfId="12632" xr:uid="{00000000-0005-0000-0000-000022310000}"/>
    <cellStyle name="Note 4 2 2 3 7" xfId="12633" xr:uid="{00000000-0005-0000-0000-000023310000}"/>
    <cellStyle name="Note 4 2 2 3 7 2" xfId="12634" xr:uid="{00000000-0005-0000-0000-000024310000}"/>
    <cellStyle name="Note 4 2 2 3 8" xfId="12635" xr:uid="{00000000-0005-0000-0000-000025310000}"/>
    <cellStyle name="Note 4 2 2 4" xfId="12636" xr:uid="{00000000-0005-0000-0000-000026310000}"/>
    <cellStyle name="Note 4 2 2 4 2" xfId="12637" xr:uid="{00000000-0005-0000-0000-000027310000}"/>
    <cellStyle name="Note 4 2 2 4 2 2" xfId="12638" xr:uid="{00000000-0005-0000-0000-000028310000}"/>
    <cellStyle name="Note 4 2 2 4 3" xfId="12639" xr:uid="{00000000-0005-0000-0000-000029310000}"/>
    <cellStyle name="Note 4 2 2 4 3 2" xfId="12640" xr:uid="{00000000-0005-0000-0000-00002A310000}"/>
    <cellStyle name="Note 4 2 2 4 4" xfId="12641" xr:uid="{00000000-0005-0000-0000-00002B310000}"/>
    <cellStyle name="Note 4 2 2 4 4 2" xfId="12642" xr:uid="{00000000-0005-0000-0000-00002C310000}"/>
    <cellStyle name="Note 4 2 2 4 5" xfId="12643" xr:uid="{00000000-0005-0000-0000-00002D310000}"/>
    <cellStyle name="Note 4 2 2 4 5 2" xfId="12644" xr:uid="{00000000-0005-0000-0000-00002E310000}"/>
    <cellStyle name="Note 4 2 2 4 6" xfId="12645" xr:uid="{00000000-0005-0000-0000-00002F310000}"/>
    <cellStyle name="Note 4 2 2 4 6 2" xfId="12646" xr:uid="{00000000-0005-0000-0000-000030310000}"/>
    <cellStyle name="Note 4 2 2 4 7" xfId="12647" xr:uid="{00000000-0005-0000-0000-000031310000}"/>
    <cellStyle name="Note 4 2 2 5" xfId="12648" xr:uid="{00000000-0005-0000-0000-000032310000}"/>
    <cellStyle name="Note 4 2 2 5 2" xfId="12649" xr:uid="{00000000-0005-0000-0000-000033310000}"/>
    <cellStyle name="Note 4 2 2 6" xfId="12650" xr:uid="{00000000-0005-0000-0000-000034310000}"/>
    <cellStyle name="Note 4 2 2 6 2" xfId="12651" xr:uid="{00000000-0005-0000-0000-000035310000}"/>
    <cellStyle name="Note 4 2 2 7" xfId="12652" xr:uid="{00000000-0005-0000-0000-000036310000}"/>
    <cellStyle name="Note 4 2 2 7 2" xfId="12653" xr:uid="{00000000-0005-0000-0000-000037310000}"/>
    <cellStyle name="Note 4 2 2 8" xfId="12654" xr:uid="{00000000-0005-0000-0000-000038310000}"/>
    <cellStyle name="Note 4 2 2 8 2" xfId="12655" xr:uid="{00000000-0005-0000-0000-000039310000}"/>
    <cellStyle name="Note 4 2 2 9" xfId="12656" xr:uid="{00000000-0005-0000-0000-00003A310000}"/>
    <cellStyle name="Note 4 2 2 9 2" xfId="12657" xr:uid="{00000000-0005-0000-0000-00003B310000}"/>
    <cellStyle name="Note 4 2 3" xfId="12658" xr:uid="{00000000-0005-0000-0000-00003C310000}"/>
    <cellStyle name="Note 4 2 3 2" xfId="12659" xr:uid="{00000000-0005-0000-0000-00003D310000}"/>
    <cellStyle name="Note 4 2 3 2 2" xfId="12660" xr:uid="{00000000-0005-0000-0000-00003E310000}"/>
    <cellStyle name="Note 4 2 3 2 2 2" xfId="12661" xr:uid="{00000000-0005-0000-0000-00003F310000}"/>
    <cellStyle name="Note 4 2 3 2 2 2 2" xfId="12662" xr:uid="{00000000-0005-0000-0000-000040310000}"/>
    <cellStyle name="Note 4 2 3 2 2 3" xfId="12663" xr:uid="{00000000-0005-0000-0000-000041310000}"/>
    <cellStyle name="Note 4 2 3 2 2 3 2" xfId="12664" xr:uid="{00000000-0005-0000-0000-000042310000}"/>
    <cellStyle name="Note 4 2 3 2 2 4" xfId="12665" xr:uid="{00000000-0005-0000-0000-000043310000}"/>
    <cellStyle name="Note 4 2 3 2 2 4 2" xfId="12666" xr:uid="{00000000-0005-0000-0000-000044310000}"/>
    <cellStyle name="Note 4 2 3 2 2 5" xfId="12667" xr:uid="{00000000-0005-0000-0000-000045310000}"/>
    <cellStyle name="Note 4 2 3 2 2 5 2" xfId="12668" xr:uid="{00000000-0005-0000-0000-000046310000}"/>
    <cellStyle name="Note 4 2 3 2 2 6" xfId="12669" xr:uid="{00000000-0005-0000-0000-000047310000}"/>
    <cellStyle name="Note 4 2 3 2 2 6 2" xfId="12670" xr:uid="{00000000-0005-0000-0000-000048310000}"/>
    <cellStyle name="Note 4 2 3 2 2 7" xfId="12671" xr:uid="{00000000-0005-0000-0000-000049310000}"/>
    <cellStyle name="Note 4 2 3 2 3" xfId="12672" xr:uid="{00000000-0005-0000-0000-00004A310000}"/>
    <cellStyle name="Note 4 2 3 2 3 2" xfId="12673" xr:uid="{00000000-0005-0000-0000-00004B310000}"/>
    <cellStyle name="Note 4 2 3 2 4" xfId="12674" xr:uid="{00000000-0005-0000-0000-00004C310000}"/>
    <cellStyle name="Note 4 2 3 2 4 2" xfId="12675" xr:uid="{00000000-0005-0000-0000-00004D310000}"/>
    <cellStyle name="Note 4 2 3 2 5" xfId="12676" xr:uid="{00000000-0005-0000-0000-00004E310000}"/>
    <cellStyle name="Note 4 2 3 2 5 2" xfId="12677" xr:uid="{00000000-0005-0000-0000-00004F310000}"/>
    <cellStyle name="Note 4 2 3 2 6" xfId="12678" xr:uid="{00000000-0005-0000-0000-000050310000}"/>
    <cellStyle name="Note 4 2 3 2 6 2" xfId="12679" xr:uid="{00000000-0005-0000-0000-000051310000}"/>
    <cellStyle name="Note 4 2 3 2 7" xfId="12680" xr:uid="{00000000-0005-0000-0000-000052310000}"/>
    <cellStyle name="Note 4 2 3 2 7 2" xfId="12681" xr:uid="{00000000-0005-0000-0000-000053310000}"/>
    <cellStyle name="Note 4 2 3 2 8" xfId="12682" xr:uid="{00000000-0005-0000-0000-000054310000}"/>
    <cellStyle name="Note 4 2 3 3" xfId="12683" xr:uid="{00000000-0005-0000-0000-000055310000}"/>
    <cellStyle name="Note 4 2 3 3 2" xfId="12684" xr:uid="{00000000-0005-0000-0000-000056310000}"/>
    <cellStyle name="Note 4 2 3 3 2 2" xfId="12685" xr:uid="{00000000-0005-0000-0000-000057310000}"/>
    <cellStyle name="Note 4 2 3 3 3" xfId="12686" xr:uid="{00000000-0005-0000-0000-000058310000}"/>
    <cellStyle name="Note 4 2 3 3 3 2" xfId="12687" xr:uid="{00000000-0005-0000-0000-000059310000}"/>
    <cellStyle name="Note 4 2 3 3 4" xfId="12688" xr:uid="{00000000-0005-0000-0000-00005A310000}"/>
    <cellStyle name="Note 4 2 3 3 4 2" xfId="12689" xr:uid="{00000000-0005-0000-0000-00005B310000}"/>
    <cellStyle name="Note 4 2 3 3 5" xfId="12690" xr:uid="{00000000-0005-0000-0000-00005C310000}"/>
    <cellStyle name="Note 4 2 3 3 5 2" xfId="12691" xr:uid="{00000000-0005-0000-0000-00005D310000}"/>
    <cellStyle name="Note 4 2 3 3 6" xfId="12692" xr:uid="{00000000-0005-0000-0000-00005E310000}"/>
    <cellStyle name="Note 4 2 3 3 6 2" xfId="12693" xr:uid="{00000000-0005-0000-0000-00005F310000}"/>
    <cellStyle name="Note 4 2 3 3 7" xfId="12694" xr:uid="{00000000-0005-0000-0000-000060310000}"/>
    <cellStyle name="Note 4 2 3 4" xfId="12695" xr:uid="{00000000-0005-0000-0000-000061310000}"/>
    <cellStyle name="Note 4 2 3 4 2" xfId="12696" xr:uid="{00000000-0005-0000-0000-000062310000}"/>
    <cellStyle name="Note 4 2 3 5" xfId="12697" xr:uid="{00000000-0005-0000-0000-000063310000}"/>
    <cellStyle name="Note 4 2 3 5 2" xfId="12698" xr:uid="{00000000-0005-0000-0000-000064310000}"/>
    <cellStyle name="Note 4 2 3 6" xfId="12699" xr:uid="{00000000-0005-0000-0000-000065310000}"/>
    <cellStyle name="Note 4 2 3 6 2" xfId="12700" xr:uid="{00000000-0005-0000-0000-000066310000}"/>
    <cellStyle name="Note 4 2 3 7" xfId="12701" xr:uid="{00000000-0005-0000-0000-000067310000}"/>
    <cellStyle name="Note 4 2 3 7 2" xfId="12702" xr:uid="{00000000-0005-0000-0000-000068310000}"/>
    <cellStyle name="Note 4 2 3 8" xfId="12703" xr:uid="{00000000-0005-0000-0000-000069310000}"/>
    <cellStyle name="Note 4 2 3 8 2" xfId="12704" xr:uid="{00000000-0005-0000-0000-00006A310000}"/>
    <cellStyle name="Note 4 2 3 9" xfId="12705" xr:uid="{00000000-0005-0000-0000-00006B310000}"/>
    <cellStyle name="Note 4 2 4" xfId="12706" xr:uid="{00000000-0005-0000-0000-00006C310000}"/>
    <cellStyle name="Note 4 2 4 2" xfId="12707" xr:uid="{00000000-0005-0000-0000-00006D310000}"/>
    <cellStyle name="Note 4 2 4 2 2" xfId="12708" xr:uid="{00000000-0005-0000-0000-00006E310000}"/>
    <cellStyle name="Note 4 2 4 2 2 2" xfId="12709" xr:uid="{00000000-0005-0000-0000-00006F310000}"/>
    <cellStyle name="Note 4 2 4 2 3" xfId="12710" xr:uid="{00000000-0005-0000-0000-000070310000}"/>
    <cellStyle name="Note 4 2 4 2 3 2" xfId="12711" xr:uid="{00000000-0005-0000-0000-000071310000}"/>
    <cellStyle name="Note 4 2 4 2 4" xfId="12712" xr:uid="{00000000-0005-0000-0000-000072310000}"/>
    <cellStyle name="Note 4 2 4 2 4 2" xfId="12713" xr:uid="{00000000-0005-0000-0000-000073310000}"/>
    <cellStyle name="Note 4 2 4 2 5" xfId="12714" xr:uid="{00000000-0005-0000-0000-000074310000}"/>
    <cellStyle name="Note 4 2 4 2 5 2" xfId="12715" xr:uid="{00000000-0005-0000-0000-000075310000}"/>
    <cellStyle name="Note 4 2 4 2 6" xfId="12716" xr:uid="{00000000-0005-0000-0000-000076310000}"/>
    <cellStyle name="Note 4 2 4 2 6 2" xfId="12717" xr:uid="{00000000-0005-0000-0000-000077310000}"/>
    <cellStyle name="Note 4 2 4 2 7" xfId="12718" xr:uid="{00000000-0005-0000-0000-000078310000}"/>
    <cellStyle name="Note 4 2 4 3" xfId="12719" xr:uid="{00000000-0005-0000-0000-000079310000}"/>
    <cellStyle name="Note 4 2 4 3 2" xfId="12720" xr:uid="{00000000-0005-0000-0000-00007A310000}"/>
    <cellStyle name="Note 4 2 4 4" xfId="12721" xr:uid="{00000000-0005-0000-0000-00007B310000}"/>
    <cellStyle name="Note 4 2 4 4 2" xfId="12722" xr:uid="{00000000-0005-0000-0000-00007C310000}"/>
    <cellStyle name="Note 4 2 4 5" xfId="12723" xr:uid="{00000000-0005-0000-0000-00007D310000}"/>
    <cellStyle name="Note 4 2 4 5 2" xfId="12724" xr:uid="{00000000-0005-0000-0000-00007E310000}"/>
    <cellStyle name="Note 4 2 4 6" xfId="12725" xr:uid="{00000000-0005-0000-0000-00007F310000}"/>
    <cellStyle name="Note 4 2 4 6 2" xfId="12726" xr:uid="{00000000-0005-0000-0000-000080310000}"/>
    <cellStyle name="Note 4 2 4 7" xfId="12727" xr:uid="{00000000-0005-0000-0000-000081310000}"/>
    <cellStyle name="Note 4 2 4 7 2" xfId="12728" xr:uid="{00000000-0005-0000-0000-000082310000}"/>
    <cellStyle name="Note 4 2 4 8" xfId="12729" xr:uid="{00000000-0005-0000-0000-000083310000}"/>
    <cellStyle name="Note 4 2 5" xfId="12730" xr:uid="{00000000-0005-0000-0000-000084310000}"/>
    <cellStyle name="Note 4 2 5 2" xfId="12731" xr:uid="{00000000-0005-0000-0000-000085310000}"/>
    <cellStyle name="Note 4 2 5 2 2" xfId="12732" xr:uid="{00000000-0005-0000-0000-000086310000}"/>
    <cellStyle name="Note 4 2 5 3" xfId="12733" xr:uid="{00000000-0005-0000-0000-000087310000}"/>
    <cellStyle name="Note 4 2 5 3 2" xfId="12734" xr:uid="{00000000-0005-0000-0000-000088310000}"/>
    <cellStyle name="Note 4 2 5 4" xfId="12735" xr:uid="{00000000-0005-0000-0000-000089310000}"/>
    <cellStyle name="Note 4 2 5 4 2" xfId="12736" xr:uid="{00000000-0005-0000-0000-00008A310000}"/>
    <cellStyle name="Note 4 2 5 5" xfId="12737" xr:uid="{00000000-0005-0000-0000-00008B310000}"/>
    <cellStyle name="Note 4 2 5 5 2" xfId="12738" xr:uid="{00000000-0005-0000-0000-00008C310000}"/>
    <cellStyle name="Note 4 2 5 6" xfId="12739" xr:uid="{00000000-0005-0000-0000-00008D310000}"/>
    <cellStyle name="Note 4 2 5 6 2" xfId="12740" xr:uid="{00000000-0005-0000-0000-00008E310000}"/>
    <cellStyle name="Note 4 2 5 7" xfId="12741" xr:uid="{00000000-0005-0000-0000-00008F310000}"/>
    <cellStyle name="Note 4 2 6" xfId="12742" xr:uid="{00000000-0005-0000-0000-000090310000}"/>
    <cellStyle name="Note 4 2 6 2" xfId="12743" xr:uid="{00000000-0005-0000-0000-000091310000}"/>
    <cellStyle name="Note 4 2 7" xfId="12744" xr:uid="{00000000-0005-0000-0000-000092310000}"/>
    <cellStyle name="Note 4 2 7 2" xfId="12745" xr:uid="{00000000-0005-0000-0000-000093310000}"/>
    <cellStyle name="Note 4 2 8" xfId="12746" xr:uid="{00000000-0005-0000-0000-000094310000}"/>
    <cellStyle name="Note 4 2 8 2" xfId="12747" xr:uid="{00000000-0005-0000-0000-000095310000}"/>
    <cellStyle name="Note 4 2 9" xfId="12748" xr:uid="{00000000-0005-0000-0000-000096310000}"/>
    <cellStyle name="Note 4 2 9 2" xfId="12749" xr:uid="{00000000-0005-0000-0000-000097310000}"/>
    <cellStyle name="Note 4 3" xfId="12750" xr:uid="{00000000-0005-0000-0000-000098310000}"/>
    <cellStyle name="Note 4 3 10" xfId="12751" xr:uid="{00000000-0005-0000-0000-000099310000}"/>
    <cellStyle name="Note 4 3 2" xfId="12752" xr:uid="{00000000-0005-0000-0000-00009A310000}"/>
    <cellStyle name="Note 4 3 2 2" xfId="12753" xr:uid="{00000000-0005-0000-0000-00009B310000}"/>
    <cellStyle name="Note 4 3 2 2 2" xfId="12754" xr:uid="{00000000-0005-0000-0000-00009C310000}"/>
    <cellStyle name="Note 4 3 2 2 2 2" xfId="12755" xr:uid="{00000000-0005-0000-0000-00009D310000}"/>
    <cellStyle name="Note 4 3 2 2 2 2 2" xfId="12756" xr:uid="{00000000-0005-0000-0000-00009E310000}"/>
    <cellStyle name="Note 4 3 2 2 2 3" xfId="12757" xr:uid="{00000000-0005-0000-0000-00009F310000}"/>
    <cellStyle name="Note 4 3 2 2 2 3 2" xfId="12758" xr:uid="{00000000-0005-0000-0000-0000A0310000}"/>
    <cellStyle name="Note 4 3 2 2 2 4" xfId="12759" xr:uid="{00000000-0005-0000-0000-0000A1310000}"/>
    <cellStyle name="Note 4 3 2 2 2 4 2" xfId="12760" xr:uid="{00000000-0005-0000-0000-0000A2310000}"/>
    <cellStyle name="Note 4 3 2 2 2 5" xfId="12761" xr:uid="{00000000-0005-0000-0000-0000A3310000}"/>
    <cellStyle name="Note 4 3 2 2 2 5 2" xfId="12762" xr:uid="{00000000-0005-0000-0000-0000A4310000}"/>
    <cellStyle name="Note 4 3 2 2 2 6" xfId="12763" xr:uid="{00000000-0005-0000-0000-0000A5310000}"/>
    <cellStyle name="Note 4 3 2 2 2 6 2" xfId="12764" xr:uid="{00000000-0005-0000-0000-0000A6310000}"/>
    <cellStyle name="Note 4 3 2 2 2 7" xfId="12765" xr:uid="{00000000-0005-0000-0000-0000A7310000}"/>
    <cellStyle name="Note 4 3 2 2 3" xfId="12766" xr:uid="{00000000-0005-0000-0000-0000A8310000}"/>
    <cellStyle name="Note 4 3 2 2 3 2" xfId="12767" xr:uid="{00000000-0005-0000-0000-0000A9310000}"/>
    <cellStyle name="Note 4 3 2 2 4" xfId="12768" xr:uid="{00000000-0005-0000-0000-0000AA310000}"/>
    <cellStyle name="Note 4 3 2 2 4 2" xfId="12769" xr:uid="{00000000-0005-0000-0000-0000AB310000}"/>
    <cellStyle name="Note 4 3 2 2 5" xfId="12770" xr:uid="{00000000-0005-0000-0000-0000AC310000}"/>
    <cellStyle name="Note 4 3 2 2 5 2" xfId="12771" xr:uid="{00000000-0005-0000-0000-0000AD310000}"/>
    <cellStyle name="Note 4 3 2 2 6" xfId="12772" xr:uid="{00000000-0005-0000-0000-0000AE310000}"/>
    <cellStyle name="Note 4 3 2 2 6 2" xfId="12773" xr:uid="{00000000-0005-0000-0000-0000AF310000}"/>
    <cellStyle name="Note 4 3 2 2 7" xfId="12774" xr:uid="{00000000-0005-0000-0000-0000B0310000}"/>
    <cellStyle name="Note 4 3 2 2 7 2" xfId="12775" xr:uid="{00000000-0005-0000-0000-0000B1310000}"/>
    <cellStyle name="Note 4 3 2 2 8" xfId="12776" xr:uid="{00000000-0005-0000-0000-0000B2310000}"/>
    <cellStyle name="Note 4 3 2 3" xfId="12777" xr:uid="{00000000-0005-0000-0000-0000B3310000}"/>
    <cellStyle name="Note 4 3 2 3 2" xfId="12778" xr:uid="{00000000-0005-0000-0000-0000B4310000}"/>
    <cellStyle name="Note 4 3 2 3 2 2" xfId="12779" xr:uid="{00000000-0005-0000-0000-0000B5310000}"/>
    <cellStyle name="Note 4 3 2 3 3" xfId="12780" xr:uid="{00000000-0005-0000-0000-0000B6310000}"/>
    <cellStyle name="Note 4 3 2 3 3 2" xfId="12781" xr:uid="{00000000-0005-0000-0000-0000B7310000}"/>
    <cellStyle name="Note 4 3 2 3 4" xfId="12782" xr:uid="{00000000-0005-0000-0000-0000B8310000}"/>
    <cellStyle name="Note 4 3 2 3 4 2" xfId="12783" xr:uid="{00000000-0005-0000-0000-0000B9310000}"/>
    <cellStyle name="Note 4 3 2 3 5" xfId="12784" xr:uid="{00000000-0005-0000-0000-0000BA310000}"/>
    <cellStyle name="Note 4 3 2 3 5 2" xfId="12785" xr:uid="{00000000-0005-0000-0000-0000BB310000}"/>
    <cellStyle name="Note 4 3 2 3 6" xfId="12786" xr:uid="{00000000-0005-0000-0000-0000BC310000}"/>
    <cellStyle name="Note 4 3 2 3 6 2" xfId="12787" xr:uid="{00000000-0005-0000-0000-0000BD310000}"/>
    <cellStyle name="Note 4 3 2 3 7" xfId="12788" xr:uid="{00000000-0005-0000-0000-0000BE310000}"/>
    <cellStyle name="Note 4 3 2 4" xfId="12789" xr:uid="{00000000-0005-0000-0000-0000BF310000}"/>
    <cellStyle name="Note 4 3 2 4 2" xfId="12790" xr:uid="{00000000-0005-0000-0000-0000C0310000}"/>
    <cellStyle name="Note 4 3 2 5" xfId="12791" xr:uid="{00000000-0005-0000-0000-0000C1310000}"/>
    <cellStyle name="Note 4 3 2 5 2" xfId="12792" xr:uid="{00000000-0005-0000-0000-0000C2310000}"/>
    <cellStyle name="Note 4 3 2 6" xfId="12793" xr:uid="{00000000-0005-0000-0000-0000C3310000}"/>
    <cellStyle name="Note 4 3 2 6 2" xfId="12794" xr:uid="{00000000-0005-0000-0000-0000C4310000}"/>
    <cellStyle name="Note 4 3 2 7" xfId="12795" xr:uid="{00000000-0005-0000-0000-0000C5310000}"/>
    <cellStyle name="Note 4 3 2 7 2" xfId="12796" xr:uid="{00000000-0005-0000-0000-0000C6310000}"/>
    <cellStyle name="Note 4 3 2 8" xfId="12797" xr:uid="{00000000-0005-0000-0000-0000C7310000}"/>
    <cellStyle name="Note 4 3 2 8 2" xfId="12798" xr:uid="{00000000-0005-0000-0000-0000C8310000}"/>
    <cellStyle name="Note 4 3 2 9" xfId="12799" xr:uid="{00000000-0005-0000-0000-0000C9310000}"/>
    <cellStyle name="Note 4 3 3" xfId="12800" xr:uid="{00000000-0005-0000-0000-0000CA310000}"/>
    <cellStyle name="Note 4 3 3 2" xfId="12801" xr:uid="{00000000-0005-0000-0000-0000CB310000}"/>
    <cellStyle name="Note 4 3 3 2 2" xfId="12802" xr:uid="{00000000-0005-0000-0000-0000CC310000}"/>
    <cellStyle name="Note 4 3 3 2 2 2" xfId="12803" xr:uid="{00000000-0005-0000-0000-0000CD310000}"/>
    <cellStyle name="Note 4 3 3 2 3" xfId="12804" xr:uid="{00000000-0005-0000-0000-0000CE310000}"/>
    <cellStyle name="Note 4 3 3 2 3 2" xfId="12805" xr:uid="{00000000-0005-0000-0000-0000CF310000}"/>
    <cellStyle name="Note 4 3 3 2 4" xfId="12806" xr:uid="{00000000-0005-0000-0000-0000D0310000}"/>
    <cellStyle name="Note 4 3 3 2 4 2" xfId="12807" xr:uid="{00000000-0005-0000-0000-0000D1310000}"/>
    <cellStyle name="Note 4 3 3 2 5" xfId="12808" xr:uid="{00000000-0005-0000-0000-0000D2310000}"/>
    <cellStyle name="Note 4 3 3 2 5 2" xfId="12809" xr:uid="{00000000-0005-0000-0000-0000D3310000}"/>
    <cellStyle name="Note 4 3 3 2 6" xfId="12810" xr:uid="{00000000-0005-0000-0000-0000D4310000}"/>
    <cellStyle name="Note 4 3 3 2 6 2" xfId="12811" xr:uid="{00000000-0005-0000-0000-0000D5310000}"/>
    <cellStyle name="Note 4 3 3 2 7" xfId="12812" xr:uid="{00000000-0005-0000-0000-0000D6310000}"/>
    <cellStyle name="Note 4 3 3 3" xfId="12813" xr:uid="{00000000-0005-0000-0000-0000D7310000}"/>
    <cellStyle name="Note 4 3 3 3 2" xfId="12814" xr:uid="{00000000-0005-0000-0000-0000D8310000}"/>
    <cellStyle name="Note 4 3 3 4" xfId="12815" xr:uid="{00000000-0005-0000-0000-0000D9310000}"/>
    <cellStyle name="Note 4 3 3 4 2" xfId="12816" xr:uid="{00000000-0005-0000-0000-0000DA310000}"/>
    <cellStyle name="Note 4 3 3 5" xfId="12817" xr:uid="{00000000-0005-0000-0000-0000DB310000}"/>
    <cellStyle name="Note 4 3 3 5 2" xfId="12818" xr:uid="{00000000-0005-0000-0000-0000DC310000}"/>
    <cellStyle name="Note 4 3 3 6" xfId="12819" xr:uid="{00000000-0005-0000-0000-0000DD310000}"/>
    <cellStyle name="Note 4 3 3 6 2" xfId="12820" xr:uid="{00000000-0005-0000-0000-0000DE310000}"/>
    <cellStyle name="Note 4 3 3 7" xfId="12821" xr:uid="{00000000-0005-0000-0000-0000DF310000}"/>
    <cellStyle name="Note 4 3 3 7 2" xfId="12822" xr:uid="{00000000-0005-0000-0000-0000E0310000}"/>
    <cellStyle name="Note 4 3 3 8" xfId="12823" xr:uid="{00000000-0005-0000-0000-0000E1310000}"/>
    <cellStyle name="Note 4 3 4" xfId="12824" xr:uid="{00000000-0005-0000-0000-0000E2310000}"/>
    <cellStyle name="Note 4 3 4 2" xfId="12825" xr:uid="{00000000-0005-0000-0000-0000E3310000}"/>
    <cellStyle name="Note 4 3 4 2 2" xfId="12826" xr:uid="{00000000-0005-0000-0000-0000E4310000}"/>
    <cellStyle name="Note 4 3 4 3" xfId="12827" xr:uid="{00000000-0005-0000-0000-0000E5310000}"/>
    <cellStyle name="Note 4 3 4 3 2" xfId="12828" xr:uid="{00000000-0005-0000-0000-0000E6310000}"/>
    <cellStyle name="Note 4 3 4 4" xfId="12829" xr:uid="{00000000-0005-0000-0000-0000E7310000}"/>
    <cellStyle name="Note 4 3 4 4 2" xfId="12830" xr:uid="{00000000-0005-0000-0000-0000E8310000}"/>
    <cellStyle name="Note 4 3 4 5" xfId="12831" xr:uid="{00000000-0005-0000-0000-0000E9310000}"/>
    <cellStyle name="Note 4 3 4 5 2" xfId="12832" xr:uid="{00000000-0005-0000-0000-0000EA310000}"/>
    <cellStyle name="Note 4 3 4 6" xfId="12833" xr:uid="{00000000-0005-0000-0000-0000EB310000}"/>
    <cellStyle name="Note 4 3 4 6 2" xfId="12834" xr:uid="{00000000-0005-0000-0000-0000EC310000}"/>
    <cellStyle name="Note 4 3 4 7" xfId="12835" xr:uid="{00000000-0005-0000-0000-0000ED310000}"/>
    <cellStyle name="Note 4 3 5" xfId="12836" xr:uid="{00000000-0005-0000-0000-0000EE310000}"/>
    <cellStyle name="Note 4 3 5 2" xfId="12837" xr:uid="{00000000-0005-0000-0000-0000EF310000}"/>
    <cellStyle name="Note 4 3 6" xfId="12838" xr:uid="{00000000-0005-0000-0000-0000F0310000}"/>
    <cellStyle name="Note 4 3 6 2" xfId="12839" xr:uid="{00000000-0005-0000-0000-0000F1310000}"/>
    <cellStyle name="Note 4 3 7" xfId="12840" xr:uid="{00000000-0005-0000-0000-0000F2310000}"/>
    <cellStyle name="Note 4 3 7 2" xfId="12841" xr:uid="{00000000-0005-0000-0000-0000F3310000}"/>
    <cellStyle name="Note 4 3 8" xfId="12842" xr:uid="{00000000-0005-0000-0000-0000F4310000}"/>
    <cellStyle name="Note 4 3 8 2" xfId="12843" xr:uid="{00000000-0005-0000-0000-0000F5310000}"/>
    <cellStyle name="Note 4 3 9" xfId="12844" xr:uid="{00000000-0005-0000-0000-0000F6310000}"/>
    <cellStyle name="Note 4 3 9 2" xfId="12845" xr:uid="{00000000-0005-0000-0000-0000F7310000}"/>
    <cellStyle name="Note 4 4" xfId="12846" xr:uid="{00000000-0005-0000-0000-0000F8310000}"/>
    <cellStyle name="Note 4 4 2" xfId="12847" xr:uid="{00000000-0005-0000-0000-0000F9310000}"/>
    <cellStyle name="Note 4 4 2 2" xfId="12848" xr:uid="{00000000-0005-0000-0000-0000FA310000}"/>
    <cellStyle name="Note 4 4 2 2 2" xfId="12849" xr:uid="{00000000-0005-0000-0000-0000FB310000}"/>
    <cellStyle name="Note 4 4 2 2 2 2" xfId="12850" xr:uid="{00000000-0005-0000-0000-0000FC310000}"/>
    <cellStyle name="Note 4 4 2 2 3" xfId="12851" xr:uid="{00000000-0005-0000-0000-0000FD310000}"/>
    <cellStyle name="Note 4 4 2 2 3 2" xfId="12852" xr:uid="{00000000-0005-0000-0000-0000FE310000}"/>
    <cellStyle name="Note 4 4 2 2 4" xfId="12853" xr:uid="{00000000-0005-0000-0000-0000FF310000}"/>
    <cellStyle name="Note 4 4 2 2 4 2" xfId="12854" xr:uid="{00000000-0005-0000-0000-000000320000}"/>
    <cellStyle name="Note 4 4 2 2 5" xfId="12855" xr:uid="{00000000-0005-0000-0000-000001320000}"/>
    <cellStyle name="Note 4 4 2 2 5 2" xfId="12856" xr:uid="{00000000-0005-0000-0000-000002320000}"/>
    <cellStyle name="Note 4 4 2 2 6" xfId="12857" xr:uid="{00000000-0005-0000-0000-000003320000}"/>
    <cellStyle name="Note 4 4 2 2 6 2" xfId="12858" xr:uid="{00000000-0005-0000-0000-000004320000}"/>
    <cellStyle name="Note 4 4 2 2 7" xfId="12859" xr:uid="{00000000-0005-0000-0000-000005320000}"/>
    <cellStyle name="Note 4 4 2 3" xfId="12860" xr:uid="{00000000-0005-0000-0000-000006320000}"/>
    <cellStyle name="Note 4 4 2 3 2" xfId="12861" xr:uid="{00000000-0005-0000-0000-000007320000}"/>
    <cellStyle name="Note 4 4 2 4" xfId="12862" xr:uid="{00000000-0005-0000-0000-000008320000}"/>
    <cellStyle name="Note 4 4 2 4 2" xfId="12863" xr:uid="{00000000-0005-0000-0000-000009320000}"/>
    <cellStyle name="Note 4 4 2 5" xfId="12864" xr:uid="{00000000-0005-0000-0000-00000A320000}"/>
    <cellStyle name="Note 4 4 2 5 2" xfId="12865" xr:uid="{00000000-0005-0000-0000-00000B320000}"/>
    <cellStyle name="Note 4 4 2 6" xfId="12866" xr:uid="{00000000-0005-0000-0000-00000C320000}"/>
    <cellStyle name="Note 4 4 2 6 2" xfId="12867" xr:uid="{00000000-0005-0000-0000-00000D320000}"/>
    <cellStyle name="Note 4 4 2 7" xfId="12868" xr:uid="{00000000-0005-0000-0000-00000E320000}"/>
    <cellStyle name="Note 4 4 2 7 2" xfId="12869" xr:uid="{00000000-0005-0000-0000-00000F320000}"/>
    <cellStyle name="Note 4 4 2 8" xfId="12870" xr:uid="{00000000-0005-0000-0000-000010320000}"/>
    <cellStyle name="Note 4 4 3" xfId="12871" xr:uid="{00000000-0005-0000-0000-000011320000}"/>
    <cellStyle name="Note 4 4 3 2" xfId="12872" xr:uid="{00000000-0005-0000-0000-000012320000}"/>
    <cellStyle name="Note 4 4 3 2 2" xfId="12873" xr:uid="{00000000-0005-0000-0000-000013320000}"/>
    <cellStyle name="Note 4 4 3 3" xfId="12874" xr:uid="{00000000-0005-0000-0000-000014320000}"/>
    <cellStyle name="Note 4 4 3 3 2" xfId="12875" xr:uid="{00000000-0005-0000-0000-000015320000}"/>
    <cellStyle name="Note 4 4 3 4" xfId="12876" xr:uid="{00000000-0005-0000-0000-000016320000}"/>
    <cellStyle name="Note 4 4 3 4 2" xfId="12877" xr:uid="{00000000-0005-0000-0000-000017320000}"/>
    <cellStyle name="Note 4 4 3 5" xfId="12878" xr:uid="{00000000-0005-0000-0000-000018320000}"/>
    <cellStyle name="Note 4 4 3 5 2" xfId="12879" xr:uid="{00000000-0005-0000-0000-000019320000}"/>
    <cellStyle name="Note 4 4 3 6" xfId="12880" xr:uid="{00000000-0005-0000-0000-00001A320000}"/>
    <cellStyle name="Note 4 4 3 6 2" xfId="12881" xr:uid="{00000000-0005-0000-0000-00001B320000}"/>
    <cellStyle name="Note 4 4 3 7" xfId="12882" xr:uid="{00000000-0005-0000-0000-00001C320000}"/>
    <cellStyle name="Note 4 4 4" xfId="12883" xr:uid="{00000000-0005-0000-0000-00001D320000}"/>
    <cellStyle name="Note 4 4 4 2" xfId="12884" xr:uid="{00000000-0005-0000-0000-00001E320000}"/>
    <cellStyle name="Note 4 4 5" xfId="12885" xr:uid="{00000000-0005-0000-0000-00001F320000}"/>
    <cellStyle name="Note 4 4 5 2" xfId="12886" xr:uid="{00000000-0005-0000-0000-000020320000}"/>
    <cellStyle name="Note 4 4 6" xfId="12887" xr:uid="{00000000-0005-0000-0000-000021320000}"/>
    <cellStyle name="Note 4 4 6 2" xfId="12888" xr:uid="{00000000-0005-0000-0000-000022320000}"/>
    <cellStyle name="Note 4 4 7" xfId="12889" xr:uid="{00000000-0005-0000-0000-000023320000}"/>
    <cellStyle name="Note 4 4 7 2" xfId="12890" xr:uid="{00000000-0005-0000-0000-000024320000}"/>
    <cellStyle name="Note 4 4 8" xfId="12891" xr:uid="{00000000-0005-0000-0000-000025320000}"/>
    <cellStyle name="Note 4 4 8 2" xfId="12892" xr:uid="{00000000-0005-0000-0000-000026320000}"/>
    <cellStyle name="Note 4 4 9" xfId="12893" xr:uid="{00000000-0005-0000-0000-000027320000}"/>
    <cellStyle name="Note 4 5" xfId="12894" xr:uid="{00000000-0005-0000-0000-000028320000}"/>
    <cellStyle name="Note 4 5 2" xfId="12895" xr:uid="{00000000-0005-0000-0000-000029320000}"/>
    <cellStyle name="Note 4 5 2 2" xfId="12896" xr:uid="{00000000-0005-0000-0000-00002A320000}"/>
    <cellStyle name="Note 4 5 2 2 2" xfId="12897" xr:uid="{00000000-0005-0000-0000-00002B320000}"/>
    <cellStyle name="Note 4 5 2 3" xfId="12898" xr:uid="{00000000-0005-0000-0000-00002C320000}"/>
    <cellStyle name="Note 4 5 2 3 2" xfId="12899" xr:uid="{00000000-0005-0000-0000-00002D320000}"/>
    <cellStyle name="Note 4 5 2 4" xfId="12900" xr:uid="{00000000-0005-0000-0000-00002E320000}"/>
    <cellStyle name="Note 4 5 2 4 2" xfId="12901" xr:uid="{00000000-0005-0000-0000-00002F320000}"/>
    <cellStyle name="Note 4 5 2 5" xfId="12902" xr:uid="{00000000-0005-0000-0000-000030320000}"/>
    <cellStyle name="Note 4 5 2 5 2" xfId="12903" xr:uid="{00000000-0005-0000-0000-000031320000}"/>
    <cellStyle name="Note 4 5 2 6" xfId="12904" xr:uid="{00000000-0005-0000-0000-000032320000}"/>
    <cellStyle name="Note 4 5 2 6 2" xfId="12905" xr:uid="{00000000-0005-0000-0000-000033320000}"/>
    <cellStyle name="Note 4 5 2 7" xfId="12906" xr:uid="{00000000-0005-0000-0000-000034320000}"/>
    <cellStyle name="Note 4 5 3" xfId="12907" xr:uid="{00000000-0005-0000-0000-000035320000}"/>
    <cellStyle name="Note 4 5 3 2" xfId="12908" xr:uid="{00000000-0005-0000-0000-000036320000}"/>
    <cellStyle name="Note 4 5 4" xfId="12909" xr:uid="{00000000-0005-0000-0000-000037320000}"/>
    <cellStyle name="Note 4 5 4 2" xfId="12910" xr:uid="{00000000-0005-0000-0000-000038320000}"/>
    <cellStyle name="Note 4 5 5" xfId="12911" xr:uid="{00000000-0005-0000-0000-000039320000}"/>
    <cellStyle name="Note 4 5 5 2" xfId="12912" xr:uid="{00000000-0005-0000-0000-00003A320000}"/>
    <cellStyle name="Note 4 5 6" xfId="12913" xr:uid="{00000000-0005-0000-0000-00003B320000}"/>
    <cellStyle name="Note 4 5 6 2" xfId="12914" xr:uid="{00000000-0005-0000-0000-00003C320000}"/>
    <cellStyle name="Note 4 5 7" xfId="12915" xr:uid="{00000000-0005-0000-0000-00003D320000}"/>
    <cellStyle name="Note 4 5 7 2" xfId="12916" xr:uid="{00000000-0005-0000-0000-00003E320000}"/>
    <cellStyle name="Note 4 5 8" xfId="12917" xr:uid="{00000000-0005-0000-0000-00003F320000}"/>
    <cellStyle name="Note 4 6" xfId="12918" xr:uid="{00000000-0005-0000-0000-000040320000}"/>
    <cellStyle name="Note 4 6 2" xfId="12919" xr:uid="{00000000-0005-0000-0000-000041320000}"/>
    <cellStyle name="Note 4 6 2 2" xfId="12920" xr:uid="{00000000-0005-0000-0000-000042320000}"/>
    <cellStyle name="Note 4 6 3" xfId="12921" xr:uid="{00000000-0005-0000-0000-000043320000}"/>
    <cellStyle name="Note 4 6 3 2" xfId="12922" xr:uid="{00000000-0005-0000-0000-000044320000}"/>
    <cellStyle name="Note 4 6 4" xfId="12923" xr:uid="{00000000-0005-0000-0000-000045320000}"/>
    <cellStyle name="Note 4 6 4 2" xfId="12924" xr:uid="{00000000-0005-0000-0000-000046320000}"/>
    <cellStyle name="Note 4 6 5" xfId="12925" xr:uid="{00000000-0005-0000-0000-000047320000}"/>
    <cellStyle name="Note 4 6 5 2" xfId="12926" xr:uid="{00000000-0005-0000-0000-000048320000}"/>
    <cellStyle name="Note 4 6 6" xfId="12927" xr:uid="{00000000-0005-0000-0000-000049320000}"/>
    <cellStyle name="Note 4 6 6 2" xfId="12928" xr:uid="{00000000-0005-0000-0000-00004A320000}"/>
    <cellStyle name="Note 4 6 7" xfId="12929" xr:uid="{00000000-0005-0000-0000-00004B320000}"/>
    <cellStyle name="Note 4 7" xfId="12930" xr:uid="{00000000-0005-0000-0000-00004C320000}"/>
    <cellStyle name="Note 4 7 2" xfId="12931" xr:uid="{00000000-0005-0000-0000-00004D320000}"/>
    <cellStyle name="Note 4 8" xfId="12932" xr:uid="{00000000-0005-0000-0000-00004E320000}"/>
    <cellStyle name="Note 4 8 2" xfId="12933" xr:uid="{00000000-0005-0000-0000-00004F320000}"/>
    <cellStyle name="Note 4 9" xfId="12934" xr:uid="{00000000-0005-0000-0000-000050320000}"/>
    <cellStyle name="Note 4 9 2" xfId="12935" xr:uid="{00000000-0005-0000-0000-000051320000}"/>
    <cellStyle name="Note 5" xfId="12936" xr:uid="{00000000-0005-0000-0000-000052320000}"/>
    <cellStyle name="Note 5 10" xfId="12937" xr:uid="{00000000-0005-0000-0000-000053320000}"/>
    <cellStyle name="Note 5 10 2" xfId="12938" xr:uid="{00000000-0005-0000-0000-000054320000}"/>
    <cellStyle name="Note 5 11" xfId="12939" xr:uid="{00000000-0005-0000-0000-000055320000}"/>
    <cellStyle name="Note 5 12" xfId="12940" xr:uid="{00000000-0005-0000-0000-000056320000}"/>
    <cellStyle name="Note 5 2" xfId="12941" xr:uid="{00000000-0005-0000-0000-000057320000}"/>
    <cellStyle name="Note 5 2 10" xfId="12942" xr:uid="{00000000-0005-0000-0000-000058320000}"/>
    <cellStyle name="Note 5 2 2" xfId="12943" xr:uid="{00000000-0005-0000-0000-000059320000}"/>
    <cellStyle name="Note 5 2 2 2" xfId="12944" xr:uid="{00000000-0005-0000-0000-00005A320000}"/>
    <cellStyle name="Note 5 2 2 2 2" xfId="12945" xr:uid="{00000000-0005-0000-0000-00005B320000}"/>
    <cellStyle name="Note 5 2 2 2 2 2" xfId="12946" xr:uid="{00000000-0005-0000-0000-00005C320000}"/>
    <cellStyle name="Note 5 2 2 2 2 2 2" xfId="12947" xr:uid="{00000000-0005-0000-0000-00005D320000}"/>
    <cellStyle name="Note 5 2 2 2 2 3" xfId="12948" xr:uid="{00000000-0005-0000-0000-00005E320000}"/>
    <cellStyle name="Note 5 2 2 2 2 3 2" xfId="12949" xr:uid="{00000000-0005-0000-0000-00005F320000}"/>
    <cellStyle name="Note 5 2 2 2 2 4" xfId="12950" xr:uid="{00000000-0005-0000-0000-000060320000}"/>
    <cellStyle name="Note 5 2 2 2 2 4 2" xfId="12951" xr:uid="{00000000-0005-0000-0000-000061320000}"/>
    <cellStyle name="Note 5 2 2 2 2 5" xfId="12952" xr:uid="{00000000-0005-0000-0000-000062320000}"/>
    <cellStyle name="Note 5 2 2 2 2 5 2" xfId="12953" xr:uid="{00000000-0005-0000-0000-000063320000}"/>
    <cellStyle name="Note 5 2 2 2 2 6" xfId="12954" xr:uid="{00000000-0005-0000-0000-000064320000}"/>
    <cellStyle name="Note 5 2 2 2 2 6 2" xfId="12955" xr:uid="{00000000-0005-0000-0000-000065320000}"/>
    <cellStyle name="Note 5 2 2 2 2 7" xfId="12956" xr:uid="{00000000-0005-0000-0000-000066320000}"/>
    <cellStyle name="Note 5 2 2 2 3" xfId="12957" xr:uid="{00000000-0005-0000-0000-000067320000}"/>
    <cellStyle name="Note 5 2 2 2 3 2" xfId="12958" xr:uid="{00000000-0005-0000-0000-000068320000}"/>
    <cellStyle name="Note 5 2 2 2 4" xfId="12959" xr:uid="{00000000-0005-0000-0000-000069320000}"/>
    <cellStyle name="Note 5 2 2 2 4 2" xfId="12960" xr:uid="{00000000-0005-0000-0000-00006A320000}"/>
    <cellStyle name="Note 5 2 2 2 5" xfId="12961" xr:uid="{00000000-0005-0000-0000-00006B320000}"/>
    <cellStyle name="Note 5 2 2 2 5 2" xfId="12962" xr:uid="{00000000-0005-0000-0000-00006C320000}"/>
    <cellStyle name="Note 5 2 2 2 6" xfId="12963" xr:uid="{00000000-0005-0000-0000-00006D320000}"/>
    <cellStyle name="Note 5 2 2 2 6 2" xfId="12964" xr:uid="{00000000-0005-0000-0000-00006E320000}"/>
    <cellStyle name="Note 5 2 2 2 7" xfId="12965" xr:uid="{00000000-0005-0000-0000-00006F320000}"/>
    <cellStyle name="Note 5 2 2 2 7 2" xfId="12966" xr:uid="{00000000-0005-0000-0000-000070320000}"/>
    <cellStyle name="Note 5 2 2 2 8" xfId="12967" xr:uid="{00000000-0005-0000-0000-000071320000}"/>
    <cellStyle name="Note 5 2 2 3" xfId="12968" xr:uid="{00000000-0005-0000-0000-000072320000}"/>
    <cellStyle name="Note 5 2 2 3 2" xfId="12969" xr:uid="{00000000-0005-0000-0000-000073320000}"/>
    <cellStyle name="Note 5 2 2 3 2 2" xfId="12970" xr:uid="{00000000-0005-0000-0000-000074320000}"/>
    <cellStyle name="Note 5 2 2 3 3" xfId="12971" xr:uid="{00000000-0005-0000-0000-000075320000}"/>
    <cellStyle name="Note 5 2 2 3 3 2" xfId="12972" xr:uid="{00000000-0005-0000-0000-000076320000}"/>
    <cellStyle name="Note 5 2 2 3 4" xfId="12973" xr:uid="{00000000-0005-0000-0000-000077320000}"/>
    <cellStyle name="Note 5 2 2 3 4 2" xfId="12974" xr:uid="{00000000-0005-0000-0000-000078320000}"/>
    <cellStyle name="Note 5 2 2 3 5" xfId="12975" xr:uid="{00000000-0005-0000-0000-000079320000}"/>
    <cellStyle name="Note 5 2 2 3 5 2" xfId="12976" xr:uid="{00000000-0005-0000-0000-00007A320000}"/>
    <cellStyle name="Note 5 2 2 3 6" xfId="12977" xr:uid="{00000000-0005-0000-0000-00007B320000}"/>
    <cellStyle name="Note 5 2 2 3 6 2" xfId="12978" xr:uid="{00000000-0005-0000-0000-00007C320000}"/>
    <cellStyle name="Note 5 2 2 3 7" xfId="12979" xr:uid="{00000000-0005-0000-0000-00007D320000}"/>
    <cellStyle name="Note 5 2 2 4" xfId="12980" xr:uid="{00000000-0005-0000-0000-00007E320000}"/>
    <cellStyle name="Note 5 2 2 4 2" xfId="12981" xr:uid="{00000000-0005-0000-0000-00007F320000}"/>
    <cellStyle name="Note 5 2 2 5" xfId="12982" xr:uid="{00000000-0005-0000-0000-000080320000}"/>
    <cellStyle name="Note 5 2 2 5 2" xfId="12983" xr:uid="{00000000-0005-0000-0000-000081320000}"/>
    <cellStyle name="Note 5 2 2 6" xfId="12984" xr:uid="{00000000-0005-0000-0000-000082320000}"/>
    <cellStyle name="Note 5 2 2 6 2" xfId="12985" xr:uid="{00000000-0005-0000-0000-000083320000}"/>
    <cellStyle name="Note 5 2 2 7" xfId="12986" xr:uid="{00000000-0005-0000-0000-000084320000}"/>
    <cellStyle name="Note 5 2 2 7 2" xfId="12987" xr:uid="{00000000-0005-0000-0000-000085320000}"/>
    <cellStyle name="Note 5 2 2 8" xfId="12988" xr:uid="{00000000-0005-0000-0000-000086320000}"/>
    <cellStyle name="Note 5 2 2 8 2" xfId="12989" xr:uid="{00000000-0005-0000-0000-000087320000}"/>
    <cellStyle name="Note 5 2 2 9" xfId="12990" xr:uid="{00000000-0005-0000-0000-000088320000}"/>
    <cellStyle name="Note 5 2 3" xfId="12991" xr:uid="{00000000-0005-0000-0000-000089320000}"/>
    <cellStyle name="Note 5 2 3 2" xfId="12992" xr:uid="{00000000-0005-0000-0000-00008A320000}"/>
    <cellStyle name="Note 5 2 3 2 2" xfId="12993" xr:uid="{00000000-0005-0000-0000-00008B320000}"/>
    <cellStyle name="Note 5 2 3 2 2 2" xfId="12994" xr:uid="{00000000-0005-0000-0000-00008C320000}"/>
    <cellStyle name="Note 5 2 3 2 3" xfId="12995" xr:uid="{00000000-0005-0000-0000-00008D320000}"/>
    <cellStyle name="Note 5 2 3 2 3 2" xfId="12996" xr:uid="{00000000-0005-0000-0000-00008E320000}"/>
    <cellStyle name="Note 5 2 3 2 4" xfId="12997" xr:uid="{00000000-0005-0000-0000-00008F320000}"/>
    <cellStyle name="Note 5 2 3 2 4 2" xfId="12998" xr:uid="{00000000-0005-0000-0000-000090320000}"/>
    <cellStyle name="Note 5 2 3 2 5" xfId="12999" xr:uid="{00000000-0005-0000-0000-000091320000}"/>
    <cellStyle name="Note 5 2 3 2 5 2" xfId="13000" xr:uid="{00000000-0005-0000-0000-000092320000}"/>
    <cellStyle name="Note 5 2 3 2 6" xfId="13001" xr:uid="{00000000-0005-0000-0000-000093320000}"/>
    <cellStyle name="Note 5 2 3 2 6 2" xfId="13002" xr:uid="{00000000-0005-0000-0000-000094320000}"/>
    <cellStyle name="Note 5 2 3 2 7" xfId="13003" xr:uid="{00000000-0005-0000-0000-000095320000}"/>
    <cellStyle name="Note 5 2 3 3" xfId="13004" xr:uid="{00000000-0005-0000-0000-000096320000}"/>
    <cellStyle name="Note 5 2 3 3 2" xfId="13005" xr:uid="{00000000-0005-0000-0000-000097320000}"/>
    <cellStyle name="Note 5 2 3 4" xfId="13006" xr:uid="{00000000-0005-0000-0000-000098320000}"/>
    <cellStyle name="Note 5 2 3 4 2" xfId="13007" xr:uid="{00000000-0005-0000-0000-000099320000}"/>
    <cellStyle name="Note 5 2 3 5" xfId="13008" xr:uid="{00000000-0005-0000-0000-00009A320000}"/>
    <cellStyle name="Note 5 2 3 5 2" xfId="13009" xr:uid="{00000000-0005-0000-0000-00009B320000}"/>
    <cellStyle name="Note 5 2 3 6" xfId="13010" xr:uid="{00000000-0005-0000-0000-00009C320000}"/>
    <cellStyle name="Note 5 2 3 6 2" xfId="13011" xr:uid="{00000000-0005-0000-0000-00009D320000}"/>
    <cellStyle name="Note 5 2 3 7" xfId="13012" xr:uid="{00000000-0005-0000-0000-00009E320000}"/>
    <cellStyle name="Note 5 2 3 7 2" xfId="13013" xr:uid="{00000000-0005-0000-0000-00009F320000}"/>
    <cellStyle name="Note 5 2 3 8" xfId="13014" xr:uid="{00000000-0005-0000-0000-0000A0320000}"/>
    <cellStyle name="Note 5 2 4" xfId="13015" xr:uid="{00000000-0005-0000-0000-0000A1320000}"/>
    <cellStyle name="Note 5 2 4 2" xfId="13016" xr:uid="{00000000-0005-0000-0000-0000A2320000}"/>
    <cellStyle name="Note 5 2 4 2 2" xfId="13017" xr:uid="{00000000-0005-0000-0000-0000A3320000}"/>
    <cellStyle name="Note 5 2 4 3" xfId="13018" xr:uid="{00000000-0005-0000-0000-0000A4320000}"/>
    <cellStyle name="Note 5 2 4 3 2" xfId="13019" xr:uid="{00000000-0005-0000-0000-0000A5320000}"/>
    <cellStyle name="Note 5 2 4 4" xfId="13020" xr:uid="{00000000-0005-0000-0000-0000A6320000}"/>
    <cellStyle name="Note 5 2 4 4 2" xfId="13021" xr:uid="{00000000-0005-0000-0000-0000A7320000}"/>
    <cellStyle name="Note 5 2 4 5" xfId="13022" xr:uid="{00000000-0005-0000-0000-0000A8320000}"/>
    <cellStyle name="Note 5 2 4 5 2" xfId="13023" xr:uid="{00000000-0005-0000-0000-0000A9320000}"/>
    <cellStyle name="Note 5 2 4 6" xfId="13024" xr:uid="{00000000-0005-0000-0000-0000AA320000}"/>
    <cellStyle name="Note 5 2 4 6 2" xfId="13025" xr:uid="{00000000-0005-0000-0000-0000AB320000}"/>
    <cellStyle name="Note 5 2 4 7" xfId="13026" xr:uid="{00000000-0005-0000-0000-0000AC320000}"/>
    <cellStyle name="Note 5 2 5" xfId="13027" xr:uid="{00000000-0005-0000-0000-0000AD320000}"/>
    <cellStyle name="Note 5 2 5 2" xfId="13028" xr:uid="{00000000-0005-0000-0000-0000AE320000}"/>
    <cellStyle name="Note 5 2 6" xfId="13029" xr:uid="{00000000-0005-0000-0000-0000AF320000}"/>
    <cellStyle name="Note 5 2 6 2" xfId="13030" xr:uid="{00000000-0005-0000-0000-0000B0320000}"/>
    <cellStyle name="Note 5 2 7" xfId="13031" xr:uid="{00000000-0005-0000-0000-0000B1320000}"/>
    <cellStyle name="Note 5 2 7 2" xfId="13032" xr:uid="{00000000-0005-0000-0000-0000B2320000}"/>
    <cellStyle name="Note 5 2 8" xfId="13033" xr:uid="{00000000-0005-0000-0000-0000B3320000}"/>
    <cellStyle name="Note 5 2 8 2" xfId="13034" xr:uid="{00000000-0005-0000-0000-0000B4320000}"/>
    <cellStyle name="Note 5 2 9" xfId="13035" xr:uid="{00000000-0005-0000-0000-0000B5320000}"/>
    <cellStyle name="Note 5 2 9 2" xfId="13036" xr:uid="{00000000-0005-0000-0000-0000B6320000}"/>
    <cellStyle name="Note 5 3" xfId="13037" xr:uid="{00000000-0005-0000-0000-0000B7320000}"/>
    <cellStyle name="Note 5 3 2" xfId="13038" xr:uid="{00000000-0005-0000-0000-0000B8320000}"/>
    <cellStyle name="Note 5 3 2 2" xfId="13039" xr:uid="{00000000-0005-0000-0000-0000B9320000}"/>
    <cellStyle name="Note 5 3 2 2 2" xfId="13040" xr:uid="{00000000-0005-0000-0000-0000BA320000}"/>
    <cellStyle name="Note 5 3 2 2 2 2" xfId="13041" xr:uid="{00000000-0005-0000-0000-0000BB320000}"/>
    <cellStyle name="Note 5 3 2 2 3" xfId="13042" xr:uid="{00000000-0005-0000-0000-0000BC320000}"/>
    <cellStyle name="Note 5 3 2 2 3 2" xfId="13043" xr:uid="{00000000-0005-0000-0000-0000BD320000}"/>
    <cellStyle name="Note 5 3 2 2 4" xfId="13044" xr:uid="{00000000-0005-0000-0000-0000BE320000}"/>
    <cellStyle name="Note 5 3 2 2 4 2" xfId="13045" xr:uid="{00000000-0005-0000-0000-0000BF320000}"/>
    <cellStyle name="Note 5 3 2 2 5" xfId="13046" xr:uid="{00000000-0005-0000-0000-0000C0320000}"/>
    <cellStyle name="Note 5 3 2 2 5 2" xfId="13047" xr:uid="{00000000-0005-0000-0000-0000C1320000}"/>
    <cellStyle name="Note 5 3 2 2 6" xfId="13048" xr:uid="{00000000-0005-0000-0000-0000C2320000}"/>
    <cellStyle name="Note 5 3 2 2 6 2" xfId="13049" xr:uid="{00000000-0005-0000-0000-0000C3320000}"/>
    <cellStyle name="Note 5 3 2 2 7" xfId="13050" xr:uid="{00000000-0005-0000-0000-0000C4320000}"/>
    <cellStyle name="Note 5 3 2 3" xfId="13051" xr:uid="{00000000-0005-0000-0000-0000C5320000}"/>
    <cellStyle name="Note 5 3 2 3 2" xfId="13052" xr:uid="{00000000-0005-0000-0000-0000C6320000}"/>
    <cellStyle name="Note 5 3 2 4" xfId="13053" xr:uid="{00000000-0005-0000-0000-0000C7320000}"/>
    <cellStyle name="Note 5 3 2 4 2" xfId="13054" xr:uid="{00000000-0005-0000-0000-0000C8320000}"/>
    <cellStyle name="Note 5 3 2 5" xfId="13055" xr:uid="{00000000-0005-0000-0000-0000C9320000}"/>
    <cellStyle name="Note 5 3 2 5 2" xfId="13056" xr:uid="{00000000-0005-0000-0000-0000CA320000}"/>
    <cellStyle name="Note 5 3 2 6" xfId="13057" xr:uid="{00000000-0005-0000-0000-0000CB320000}"/>
    <cellStyle name="Note 5 3 2 6 2" xfId="13058" xr:uid="{00000000-0005-0000-0000-0000CC320000}"/>
    <cellStyle name="Note 5 3 2 7" xfId="13059" xr:uid="{00000000-0005-0000-0000-0000CD320000}"/>
    <cellStyle name="Note 5 3 2 7 2" xfId="13060" xr:uid="{00000000-0005-0000-0000-0000CE320000}"/>
    <cellStyle name="Note 5 3 2 8" xfId="13061" xr:uid="{00000000-0005-0000-0000-0000CF320000}"/>
    <cellStyle name="Note 5 3 3" xfId="13062" xr:uid="{00000000-0005-0000-0000-0000D0320000}"/>
    <cellStyle name="Note 5 3 3 2" xfId="13063" xr:uid="{00000000-0005-0000-0000-0000D1320000}"/>
    <cellStyle name="Note 5 3 3 2 2" xfId="13064" xr:uid="{00000000-0005-0000-0000-0000D2320000}"/>
    <cellStyle name="Note 5 3 3 3" xfId="13065" xr:uid="{00000000-0005-0000-0000-0000D3320000}"/>
    <cellStyle name="Note 5 3 3 3 2" xfId="13066" xr:uid="{00000000-0005-0000-0000-0000D4320000}"/>
    <cellStyle name="Note 5 3 3 4" xfId="13067" xr:uid="{00000000-0005-0000-0000-0000D5320000}"/>
    <cellStyle name="Note 5 3 3 4 2" xfId="13068" xr:uid="{00000000-0005-0000-0000-0000D6320000}"/>
    <cellStyle name="Note 5 3 3 5" xfId="13069" xr:uid="{00000000-0005-0000-0000-0000D7320000}"/>
    <cellStyle name="Note 5 3 3 5 2" xfId="13070" xr:uid="{00000000-0005-0000-0000-0000D8320000}"/>
    <cellStyle name="Note 5 3 3 6" xfId="13071" xr:uid="{00000000-0005-0000-0000-0000D9320000}"/>
    <cellStyle name="Note 5 3 3 6 2" xfId="13072" xr:uid="{00000000-0005-0000-0000-0000DA320000}"/>
    <cellStyle name="Note 5 3 3 7" xfId="13073" xr:uid="{00000000-0005-0000-0000-0000DB320000}"/>
    <cellStyle name="Note 5 3 4" xfId="13074" xr:uid="{00000000-0005-0000-0000-0000DC320000}"/>
    <cellStyle name="Note 5 3 4 2" xfId="13075" xr:uid="{00000000-0005-0000-0000-0000DD320000}"/>
    <cellStyle name="Note 5 3 5" xfId="13076" xr:uid="{00000000-0005-0000-0000-0000DE320000}"/>
    <cellStyle name="Note 5 3 5 2" xfId="13077" xr:uid="{00000000-0005-0000-0000-0000DF320000}"/>
    <cellStyle name="Note 5 3 6" xfId="13078" xr:uid="{00000000-0005-0000-0000-0000E0320000}"/>
    <cellStyle name="Note 5 3 6 2" xfId="13079" xr:uid="{00000000-0005-0000-0000-0000E1320000}"/>
    <cellStyle name="Note 5 3 7" xfId="13080" xr:uid="{00000000-0005-0000-0000-0000E2320000}"/>
    <cellStyle name="Note 5 3 7 2" xfId="13081" xr:uid="{00000000-0005-0000-0000-0000E3320000}"/>
    <cellStyle name="Note 5 3 8" xfId="13082" xr:uid="{00000000-0005-0000-0000-0000E4320000}"/>
    <cellStyle name="Note 5 3 8 2" xfId="13083" xr:uid="{00000000-0005-0000-0000-0000E5320000}"/>
    <cellStyle name="Note 5 3 9" xfId="13084" xr:uid="{00000000-0005-0000-0000-0000E6320000}"/>
    <cellStyle name="Note 5 4" xfId="13085" xr:uid="{00000000-0005-0000-0000-0000E7320000}"/>
    <cellStyle name="Note 5 4 2" xfId="13086" xr:uid="{00000000-0005-0000-0000-0000E8320000}"/>
    <cellStyle name="Note 5 4 2 2" xfId="13087" xr:uid="{00000000-0005-0000-0000-0000E9320000}"/>
    <cellStyle name="Note 5 4 2 2 2" xfId="13088" xr:uid="{00000000-0005-0000-0000-0000EA320000}"/>
    <cellStyle name="Note 5 4 2 3" xfId="13089" xr:uid="{00000000-0005-0000-0000-0000EB320000}"/>
    <cellStyle name="Note 5 4 2 3 2" xfId="13090" xr:uid="{00000000-0005-0000-0000-0000EC320000}"/>
    <cellStyle name="Note 5 4 2 4" xfId="13091" xr:uid="{00000000-0005-0000-0000-0000ED320000}"/>
    <cellStyle name="Note 5 4 2 4 2" xfId="13092" xr:uid="{00000000-0005-0000-0000-0000EE320000}"/>
    <cellStyle name="Note 5 4 2 5" xfId="13093" xr:uid="{00000000-0005-0000-0000-0000EF320000}"/>
    <cellStyle name="Note 5 4 2 5 2" xfId="13094" xr:uid="{00000000-0005-0000-0000-0000F0320000}"/>
    <cellStyle name="Note 5 4 2 6" xfId="13095" xr:uid="{00000000-0005-0000-0000-0000F1320000}"/>
    <cellStyle name="Note 5 4 2 6 2" xfId="13096" xr:uid="{00000000-0005-0000-0000-0000F2320000}"/>
    <cellStyle name="Note 5 4 2 7" xfId="13097" xr:uid="{00000000-0005-0000-0000-0000F3320000}"/>
    <cellStyle name="Note 5 4 3" xfId="13098" xr:uid="{00000000-0005-0000-0000-0000F4320000}"/>
    <cellStyle name="Note 5 4 3 2" xfId="13099" xr:uid="{00000000-0005-0000-0000-0000F5320000}"/>
    <cellStyle name="Note 5 4 4" xfId="13100" xr:uid="{00000000-0005-0000-0000-0000F6320000}"/>
    <cellStyle name="Note 5 4 4 2" xfId="13101" xr:uid="{00000000-0005-0000-0000-0000F7320000}"/>
    <cellStyle name="Note 5 4 5" xfId="13102" xr:uid="{00000000-0005-0000-0000-0000F8320000}"/>
    <cellStyle name="Note 5 4 5 2" xfId="13103" xr:uid="{00000000-0005-0000-0000-0000F9320000}"/>
    <cellStyle name="Note 5 4 6" xfId="13104" xr:uid="{00000000-0005-0000-0000-0000FA320000}"/>
    <cellStyle name="Note 5 4 6 2" xfId="13105" xr:uid="{00000000-0005-0000-0000-0000FB320000}"/>
    <cellStyle name="Note 5 4 7" xfId="13106" xr:uid="{00000000-0005-0000-0000-0000FC320000}"/>
    <cellStyle name="Note 5 4 7 2" xfId="13107" xr:uid="{00000000-0005-0000-0000-0000FD320000}"/>
    <cellStyle name="Note 5 4 8" xfId="13108" xr:uid="{00000000-0005-0000-0000-0000FE320000}"/>
    <cellStyle name="Note 5 5" xfId="13109" xr:uid="{00000000-0005-0000-0000-0000FF320000}"/>
    <cellStyle name="Note 5 5 2" xfId="13110" xr:uid="{00000000-0005-0000-0000-000000330000}"/>
    <cellStyle name="Note 5 5 2 2" xfId="13111" xr:uid="{00000000-0005-0000-0000-000001330000}"/>
    <cellStyle name="Note 5 5 3" xfId="13112" xr:uid="{00000000-0005-0000-0000-000002330000}"/>
    <cellStyle name="Note 5 5 3 2" xfId="13113" xr:uid="{00000000-0005-0000-0000-000003330000}"/>
    <cellStyle name="Note 5 5 4" xfId="13114" xr:uid="{00000000-0005-0000-0000-000004330000}"/>
    <cellStyle name="Note 5 5 4 2" xfId="13115" xr:uid="{00000000-0005-0000-0000-000005330000}"/>
    <cellStyle name="Note 5 5 5" xfId="13116" xr:uid="{00000000-0005-0000-0000-000006330000}"/>
    <cellStyle name="Note 5 5 5 2" xfId="13117" xr:uid="{00000000-0005-0000-0000-000007330000}"/>
    <cellStyle name="Note 5 5 6" xfId="13118" xr:uid="{00000000-0005-0000-0000-000008330000}"/>
    <cellStyle name="Note 5 5 6 2" xfId="13119" xr:uid="{00000000-0005-0000-0000-000009330000}"/>
    <cellStyle name="Note 5 5 7" xfId="13120" xr:uid="{00000000-0005-0000-0000-00000A330000}"/>
    <cellStyle name="Note 5 6" xfId="13121" xr:uid="{00000000-0005-0000-0000-00000B330000}"/>
    <cellStyle name="Note 5 6 2" xfId="13122" xr:uid="{00000000-0005-0000-0000-00000C330000}"/>
    <cellStyle name="Note 5 7" xfId="13123" xr:uid="{00000000-0005-0000-0000-00000D330000}"/>
    <cellStyle name="Note 5 7 2" xfId="13124" xr:uid="{00000000-0005-0000-0000-00000E330000}"/>
    <cellStyle name="Note 5 8" xfId="13125" xr:uid="{00000000-0005-0000-0000-00000F330000}"/>
    <cellStyle name="Note 5 8 2" xfId="13126" xr:uid="{00000000-0005-0000-0000-000010330000}"/>
    <cellStyle name="Note 5 9" xfId="13127" xr:uid="{00000000-0005-0000-0000-000011330000}"/>
    <cellStyle name="Note 5 9 2" xfId="13128" xr:uid="{00000000-0005-0000-0000-000012330000}"/>
    <cellStyle name="Note 6" xfId="13129" xr:uid="{00000000-0005-0000-0000-000013330000}"/>
    <cellStyle name="Note 6 2" xfId="13130" xr:uid="{00000000-0005-0000-0000-000014330000}"/>
    <cellStyle name="Note 6 2 10" xfId="13131" xr:uid="{00000000-0005-0000-0000-000015330000}"/>
    <cellStyle name="Note 6 2 2" xfId="13132" xr:uid="{00000000-0005-0000-0000-000016330000}"/>
    <cellStyle name="Note 6 2 2 2" xfId="13133" xr:uid="{00000000-0005-0000-0000-000017330000}"/>
    <cellStyle name="Note 6 2 2 2 2" xfId="13134" xr:uid="{00000000-0005-0000-0000-000018330000}"/>
    <cellStyle name="Note 6 2 2 2 2 2" xfId="13135" xr:uid="{00000000-0005-0000-0000-000019330000}"/>
    <cellStyle name="Note 6 2 2 2 2 2 2" xfId="13136" xr:uid="{00000000-0005-0000-0000-00001A330000}"/>
    <cellStyle name="Note 6 2 2 2 2 3" xfId="13137" xr:uid="{00000000-0005-0000-0000-00001B330000}"/>
    <cellStyle name="Note 6 2 2 2 2 3 2" xfId="13138" xr:uid="{00000000-0005-0000-0000-00001C330000}"/>
    <cellStyle name="Note 6 2 2 2 2 4" xfId="13139" xr:uid="{00000000-0005-0000-0000-00001D330000}"/>
    <cellStyle name="Note 6 2 2 2 2 4 2" xfId="13140" xr:uid="{00000000-0005-0000-0000-00001E330000}"/>
    <cellStyle name="Note 6 2 2 2 2 5" xfId="13141" xr:uid="{00000000-0005-0000-0000-00001F330000}"/>
    <cellStyle name="Note 6 2 2 2 2 5 2" xfId="13142" xr:uid="{00000000-0005-0000-0000-000020330000}"/>
    <cellStyle name="Note 6 2 2 2 2 6" xfId="13143" xr:uid="{00000000-0005-0000-0000-000021330000}"/>
    <cellStyle name="Note 6 2 2 2 2 6 2" xfId="13144" xr:uid="{00000000-0005-0000-0000-000022330000}"/>
    <cellStyle name="Note 6 2 2 2 2 7" xfId="13145" xr:uid="{00000000-0005-0000-0000-000023330000}"/>
    <cellStyle name="Note 6 2 2 2 3" xfId="13146" xr:uid="{00000000-0005-0000-0000-000024330000}"/>
    <cellStyle name="Note 6 2 2 2 3 2" xfId="13147" xr:uid="{00000000-0005-0000-0000-000025330000}"/>
    <cellStyle name="Note 6 2 2 2 4" xfId="13148" xr:uid="{00000000-0005-0000-0000-000026330000}"/>
    <cellStyle name="Note 6 2 2 2 4 2" xfId="13149" xr:uid="{00000000-0005-0000-0000-000027330000}"/>
    <cellStyle name="Note 6 2 2 2 5" xfId="13150" xr:uid="{00000000-0005-0000-0000-000028330000}"/>
    <cellStyle name="Note 6 2 2 2 5 2" xfId="13151" xr:uid="{00000000-0005-0000-0000-000029330000}"/>
    <cellStyle name="Note 6 2 2 2 6" xfId="13152" xr:uid="{00000000-0005-0000-0000-00002A330000}"/>
    <cellStyle name="Note 6 2 2 2 6 2" xfId="13153" xr:uid="{00000000-0005-0000-0000-00002B330000}"/>
    <cellStyle name="Note 6 2 2 2 7" xfId="13154" xr:uid="{00000000-0005-0000-0000-00002C330000}"/>
    <cellStyle name="Note 6 2 2 2 7 2" xfId="13155" xr:uid="{00000000-0005-0000-0000-00002D330000}"/>
    <cellStyle name="Note 6 2 2 2 8" xfId="13156" xr:uid="{00000000-0005-0000-0000-00002E330000}"/>
    <cellStyle name="Note 6 2 2 3" xfId="13157" xr:uid="{00000000-0005-0000-0000-00002F330000}"/>
    <cellStyle name="Note 6 2 2 3 2" xfId="13158" xr:uid="{00000000-0005-0000-0000-000030330000}"/>
    <cellStyle name="Note 6 2 2 3 2 2" xfId="13159" xr:uid="{00000000-0005-0000-0000-000031330000}"/>
    <cellStyle name="Note 6 2 2 3 3" xfId="13160" xr:uid="{00000000-0005-0000-0000-000032330000}"/>
    <cellStyle name="Note 6 2 2 3 3 2" xfId="13161" xr:uid="{00000000-0005-0000-0000-000033330000}"/>
    <cellStyle name="Note 6 2 2 3 4" xfId="13162" xr:uid="{00000000-0005-0000-0000-000034330000}"/>
    <cellStyle name="Note 6 2 2 3 4 2" xfId="13163" xr:uid="{00000000-0005-0000-0000-000035330000}"/>
    <cellStyle name="Note 6 2 2 3 5" xfId="13164" xr:uid="{00000000-0005-0000-0000-000036330000}"/>
    <cellStyle name="Note 6 2 2 3 5 2" xfId="13165" xr:uid="{00000000-0005-0000-0000-000037330000}"/>
    <cellStyle name="Note 6 2 2 3 6" xfId="13166" xr:uid="{00000000-0005-0000-0000-000038330000}"/>
    <cellStyle name="Note 6 2 2 3 6 2" xfId="13167" xr:uid="{00000000-0005-0000-0000-000039330000}"/>
    <cellStyle name="Note 6 2 2 3 7" xfId="13168" xr:uid="{00000000-0005-0000-0000-00003A330000}"/>
    <cellStyle name="Note 6 2 2 4" xfId="13169" xr:uid="{00000000-0005-0000-0000-00003B330000}"/>
    <cellStyle name="Note 6 2 2 4 2" xfId="13170" xr:uid="{00000000-0005-0000-0000-00003C330000}"/>
    <cellStyle name="Note 6 2 2 5" xfId="13171" xr:uid="{00000000-0005-0000-0000-00003D330000}"/>
    <cellStyle name="Note 6 2 2 5 2" xfId="13172" xr:uid="{00000000-0005-0000-0000-00003E330000}"/>
    <cellStyle name="Note 6 2 2 6" xfId="13173" xr:uid="{00000000-0005-0000-0000-00003F330000}"/>
    <cellStyle name="Note 6 2 2 6 2" xfId="13174" xr:uid="{00000000-0005-0000-0000-000040330000}"/>
    <cellStyle name="Note 6 2 2 7" xfId="13175" xr:uid="{00000000-0005-0000-0000-000041330000}"/>
    <cellStyle name="Note 6 2 2 7 2" xfId="13176" xr:uid="{00000000-0005-0000-0000-000042330000}"/>
    <cellStyle name="Note 6 2 2 8" xfId="13177" xr:uid="{00000000-0005-0000-0000-000043330000}"/>
    <cellStyle name="Note 6 2 2 8 2" xfId="13178" xr:uid="{00000000-0005-0000-0000-000044330000}"/>
    <cellStyle name="Note 6 2 2 9" xfId="13179" xr:uid="{00000000-0005-0000-0000-000045330000}"/>
    <cellStyle name="Note 6 2 3" xfId="13180" xr:uid="{00000000-0005-0000-0000-000046330000}"/>
    <cellStyle name="Note 6 2 3 2" xfId="13181" xr:uid="{00000000-0005-0000-0000-000047330000}"/>
    <cellStyle name="Note 6 2 3 2 2" xfId="13182" xr:uid="{00000000-0005-0000-0000-000048330000}"/>
    <cellStyle name="Note 6 2 3 2 2 2" xfId="13183" xr:uid="{00000000-0005-0000-0000-000049330000}"/>
    <cellStyle name="Note 6 2 3 2 3" xfId="13184" xr:uid="{00000000-0005-0000-0000-00004A330000}"/>
    <cellStyle name="Note 6 2 3 2 3 2" xfId="13185" xr:uid="{00000000-0005-0000-0000-00004B330000}"/>
    <cellStyle name="Note 6 2 3 2 4" xfId="13186" xr:uid="{00000000-0005-0000-0000-00004C330000}"/>
    <cellStyle name="Note 6 2 3 2 4 2" xfId="13187" xr:uid="{00000000-0005-0000-0000-00004D330000}"/>
    <cellStyle name="Note 6 2 3 2 5" xfId="13188" xr:uid="{00000000-0005-0000-0000-00004E330000}"/>
    <cellStyle name="Note 6 2 3 2 5 2" xfId="13189" xr:uid="{00000000-0005-0000-0000-00004F330000}"/>
    <cellStyle name="Note 6 2 3 2 6" xfId="13190" xr:uid="{00000000-0005-0000-0000-000050330000}"/>
    <cellStyle name="Note 6 2 3 2 6 2" xfId="13191" xr:uid="{00000000-0005-0000-0000-000051330000}"/>
    <cellStyle name="Note 6 2 3 2 7" xfId="13192" xr:uid="{00000000-0005-0000-0000-000052330000}"/>
    <cellStyle name="Note 6 2 3 3" xfId="13193" xr:uid="{00000000-0005-0000-0000-000053330000}"/>
    <cellStyle name="Note 6 2 3 3 2" xfId="13194" xr:uid="{00000000-0005-0000-0000-000054330000}"/>
    <cellStyle name="Note 6 2 3 4" xfId="13195" xr:uid="{00000000-0005-0000-0000-000055330000}"/>
    <cellStyle name="Note 6 2 3 4 2" xfId="13196" xr:uid="{00000000-0005-0000-0000-000056330000}"/>
    <cellStyle name="Note 6 2 3 5" xfId="13197" xr:uid="{00000000-0005-0000-0000-000057330000}"/>
    <cellStyle name="Note 6 2 3 5 2" xfId="13198" xr:uid="{00000000-0005-0000-0000-000058330000}"/>
    <cellStyle name="Note 6 2 3 6" xfId="13199" xr:uid="{00000000-0005-0000-0000-000059330000}"/>
    <cellStyle name="Note 6 2 3 6 2" xfId="13200" xr:uid="{00000000-0005-0000-0000-00005A330000}"/>
    <cellStyle name="Note 6 2 3 7" xfId="13201" xr:uid="{00000000-0005-0000-0000-00005B330000}"/>
    <cellStyle name="Note 6 2 3 7 2" xfId="13202" xr:uid="{00000000-0005-0000-0000-00005C330000}"/>
    <cellStyle name="Note 6 2 3 8" xfId="13203" xr:uid="{00000000-0005-0000-0000-00005D330000}"/>
    <cellStyle name="Note 6 2 4" xfId="13204" xr:uid="{00000000-0005-0000-0000-00005E330000}"/>
    <cellStyle name="Note 6 2 4 2" xfId="13205" xr:uid="{00000000-0005-0000-0000-00005F330000}"/>
    <cellStyle name="Note 6 2 4 2 2" xfId="13206" xr:uid="{00000000-0005-0000-0000-000060330000}"/>
    <cellStyle name="Note 6 2 4 3" xfId="13207" xr:uid="{00000000-0005-0000-0000-000061330000}"/>
    <cellStyle name="Note 6 2 4 3 2" xfId="13208" xr:uid="{00000000-0005-0000-0000-000062330000}"/>
    <cellStyle name="Note 6 2 4 4" xfId="13209" xr:uid="{00000000-0005-0000-0000-000063330000}"/>
    <cellStyle name="Note 6 2 4 4 2" xfId="13210" xr:uid="{00000000-0005-0000-0000-000064330000}"/>
    <cellStyle name="Note 6 2 4 5" xfId="13211" xr:uid="{00000000-0005-0000-0000-000065330000}"/>
    <cellStyle name="Note 6 2 4 5 2" xfId="13212" xr:uid="{00000000-0005-0000-0000-000066330000}"/>
    <cellStyle name="Note 6 2 4 6" xfId="13213" xr:uid="{00000000-0005-0000-0000-000067330000}"/>
    <cellStyle name="Note 6 2 4 6 2" xfId="13214" xr:uid="{00000000-0005-0000-0000-000068330000}"/>
    <cellStyle name="Note 6 2 4 7" xfId="13215" xr:uid="{00000000-0005-0000-0000-000069330000}"/>
    <cellStyle name="Note 6 2 5" xfId="13216" xr:uid="{00000000-0005-0000-0000-00006A330000}"/>
    <cellStyle name="Note 6 2 5 2" xfId="13217" xr:uid="{00000000-0005-0000-0000-00006B330000}"/>
    <cellStyle name="Note 6 2 6" xfId="13218" xr:uid="{00000000-0005-0000-0000-00006C330000}"/>
    <cellStyle name="Note 6 2 6 2" xfId="13219" xr:uid="{00000000-0005-0000-0000-00006D330000}"/>
    <cellStyle name="Note 6 2 7" xfId="13220" xr:uid="{00000000-0005-0000-0000-00006E330000}"/>
    <cellStyle name="Note 6 2 7 2" xfId="13221" xr:uid="{00000000-0005-0000-0000-00006F330000}"/>
    <cellStyle name="Note 6 2 8" xfId="13222" xr:uid="{00000000-0005-0000-0000-000070330000}"/>
    <cellStyle name="Note 6 2 8 2" xfId="13223" xr:uid="{00000000-0005-0000-0000-000071330000}"/>
    <cellStyle name="Note 6 2 9" xfId="13224" xr:uid="{00000000-0005-0000-0000-000072330000}"/>
    <cellStyle name="Note 6 2 9 2" xfId="13225" xr:uid="{00000000-0005-0000-0000-000073330000}"/>
    <cellStyle name="Note 6 3" xfId="13226" xr:uid="{00000000-0005-0000-0000-000074330000}"/>
    <cellStyle name="Note 6 3 10" xfId="13227" xr:uid="{00000000-0005-0000-0000-000075330000}"/>
    <cellStyle name="Note 6 3 2" xfId="13228" xr:uid="{00000000-0005-0000-0000-000076330000}"/>
    <cellStyle name="Note 6 3 2 2" xfId="13229" xr:uid="{00000000-0005-0000-0000-000077330000}"/>
    <cellStyle name="Note 6 3 2 2 2" xfId="13230" xr:uid="{00000000-0005-0000-0000-000078330000}"/>
    <cellStyle name="Note 6 3 2 2 2 2" xfId="13231" xr:uid="{00000000-0005-0000-0000-000079330000}"/>
    <cellStyle name="Note 6 3 2 2 2 2 2" xfId="13232" xr:uid="{00000000-0005-0000-0000-00007A330000}"/>
    <cellStyle name="Note 6 3 2 2 2 3" xfId="13233" xr:uid="{00000000-0005-0000-0000-00007B330000}"/>
    <cellStyle name="Note 6 3 2 2 2 3 2" xfId="13234" xr:uid="{00000000-0005-0000-0000-00007C330000}"/>
    <cellStyle name="Note 6 3 2 2 2 4" xfId="13235" xr:uid="{00000000-0005-0000-0000-00007D330000}"/>
    <cellStyle name="Note 6 3 2 2 2 4 2" xfId="13236" xr:uid="{00000000-0005-0000-0000-00007E330000}"/>
    <cellStyle name="Note 6 3 2 2 2 5" xfId="13237" xr:uid="{00000000-0005-0000-0000-00007F330000}"/>
    <cellStyle name="Note 6 3 2 2 2 5 2" xfId="13238" xr:uid="{00000000-0005-0000-0000-000080330000}"/>
    <cellStyle name="Note 6 3 2 2 2 6" xfId="13239" xr:uid="{00000000-0005-0000-0000-000081330000}"/>
    <cellStyle name="Note 6 3 2 2 2 6 2" xfId="13240" xr:uid="{00000000-0005-0000-0000-000082330000}"/>
    <cellStyle name="Note 6 3 2 2 2 7" xfId="13241" xr:uid="{00000000-0005-0000-0000-000083330000}"/>
    <cellStyle name="Note 6 3 2 2 3" xfId="13242" xr:uid="{00000000-0005-0000-0000-000084330000}"/>
    <cellStyle name="Note 6 3 2 2 3 2" xfId="13243" xr:uid="{00000000-0005-0000-0000-000085330000}"/>
    <cellStyle name="Note 6 3 2 2 4" xfId="13244" xr:uid="{00000000-0005-0000-0000-000086330000}"/>
    <cellStyle name="Note 6 3 2 2 4 2" xfId="13245" xr:uid="{00000000-0005-0000-0000-000087330000}"/>
    <cellStyle name="Note 6 3 2 2 5" xfId="13246" xr:uid="{00000000-0005-0000-0000-000088330000}"/>
    <cellStyle name="Note 6 3 2 2 5 2" xfId="13247" xr:uid="{00000000-0005-0000-0000-000089330000}"/>
    <cellStyle name="Note 6 3 2 2 6" xfId="13248" xr:uid="{00000000-0005-0000-0000-00008A330000}"/>
    <cellStyle name="Note 6 3 2 2 6 2" xfId="13249" xr:uid="{00000000-0005-0000-0000-00008B330000}"/>
    <cellStyle name="Note 6 3 2 2 7" xfId="13250" xr:uid="{00000000-0005-0000-0000-00008C330000}"/>
    <cellStyle name="Note 6 3 2 2 7 2" xfId="13251" xr:uid="{00000000-0005-0000-0000-00008D330000}"/>
    <cellStyle name="Note 6 3 2 2 8" xfId="13252" xr:uid="{00000000-0005-0000-0000-00008E330000}"/>
    <cellStyle name="Note 6 3 2 3" xfId="13253" xr:uid="{00000000-0005-0000-0000-00008F330000}"/>
    <cellStyle name="Note 6 3 2 3 2" xfId="13254" xr:uid="{00000000-0005-0000-0000-000090330000}"/>
    <cellStyle name="Note 6 3 2 3 2 2" xfId="13255" xr:uid="{00000000-0005-0000-0000-000091330000}"/>
    <cellStyle name="Note 6 3 2 3 3" xfId="13256" xr:uid="{00000000-0005-0000-0000-000092330000}"/>
    <cellStyle name="Note 6 3 2 3 3 2" xfId="13257" xr:uid="{00000000-0005-0000-0000-000093330000}"/>
    <cellStyle name="Note 6 3 2 3 4" xfId="13258" xr:uid="{00000000-0005-0000-0000-000094330000}"/>
    <cellStyle name="Note 6 3 2 3 4 2" xfId="13259" xr:uid="{00000000-0005-0000-0000-000095330000}"/>
    <cellStyle name="Note 6 3 2 3 5" xfId="13260" xr:uid="{00000000-0005-0000-0000-000096330000}"/>
    <cellStyle name="Note 6 3 2 3 5 2" xfId="13261" xr:uid="{00000000-0005-0000-0000-000097330000}"/>
    <cellStyle name="Note 6 3 2 3 6" xfId="13262" xr:uid="{00000000-0005-0000-0000-000098330000}"/>
    <cellStyle name="Note 6 3 2 3 6 2" xfId="13263" xr:uid="{00000000-0005-0000-0000-000099330000}"/>
    <cellStyle name="Note 6 3 2 3 7" xfId="13264" xr:uid="{00000000-0005-0000-0000-00009A330000}"/>
    <cellStyle name="Note 6 3 2 4" xfId="13265" xr:uid="{00000000-0005-0000-0000-00009B330000}"/>
    <cellStyle name="Note 6 3 2 4 2" xfId="13266" xr:uid="{00000000-0005-0000-0000-00009C330000}"/>
    <cellStyle name="Note 6 3 2 5" xfId="13267" xr:uid="{00000000-0005-0000-0000-00009D330000}"/>
    <cellStyle name="Note 6 3 2 5 2" xfId="13268" xr:uid="{00000000-0005-0000-0000-00009E330000}"/>
    <cellStyle name="Note 6 3 2 6" xfId="13269" xr:uid="{00000000-0005-0000-0000-00009F330000}"/>
    <cellStyle name="Note 6 3 2 6 2" xfId="13270" xr:uid="{00000000-0005-0000-0000-0000A0330000}"/>
    <cellStyle name="Note 6 3 2 7" xfId="13271" xr:uid="{00000000-0005-0000-0000-0000A1330000}"/>
    <cellStyle name="Note 6 3 2 7 2" xfId="13272" xr:uid="{00000000-0005-0000-0000-0000A2330000}"/>
    <cellStyle name="Note 6 3 2 8" xfId="13273" xr:uid="{00000000-0005-0000-0000-0000A3330000}"/>
    <cellStyle name="Note 6 3 2 8 2" xfId="13274" xr:uid="{00000000-0005-0000-0000-0000A4330000}"/>
    <cellStyle name="Note 6 3 2 9" xfId="13275" xr:uid="{00000000-0005-0000-0000-0000A5330000}"/>
    <cellStyle name="Note 6 3 3" xfId="13276" xr:uid="{00000000-0005-0000-0000-0000A6330000}"/>
    <cellStyle name="Note 6 3 3 2" xfId="13277" xr:uid="{00000000-0005-0000-0000-0000A7330000}"/>
    <cellStyle name="Note 6 3 3 2 2" xfId="13278" xr:uid="{00000000-0005-0000-0000-0000A8330000}"/>
    <cellStyle name="Note 6 3 3 2 2 2" xfId="13279" xr:uid="{00000000-0005-0000-0000-0000A9330000}"/>
    <cellStyle name="Note 6 3 3 2 3" xfId="13280" xr:uid="{00000000-0005-0000-0000-0000AA330000}"/>
    <cellStyle name="Note 6 3 3 2 3 2" xfId="13281" xr:uid="{00000000-0005-0000-0000-0000AB330000}"/>
    <cellStyle name="Note 6 3 3 2 4" xfId="13282" xr:uid="{00000000-0005-0000-0000-0000AC330000}"/>
    <cellStyle name="Note 6 3 3 2 4 2" xfId="13283" xr:uid="{00000000-0005-0000-0000-0000AD330000}"/>
    <cellStyle name="Note 6 3 3 2 5" xfId="13284" xr:uid="{00000000-0005-0000-0000-0000AE330000}"/>
    <cellStyle name="Note 6 3 3 2 5 2" xfId="13285" xr:uid="{00000000-0005-0000-0000-0000AF330000}"/>
    <cellStyle name="Note 6 3 3 2 6" xfId="13286" xr:uid="{00000000-0005-0000-0000-0000B0330000}"/>
    <cellStyle name="Note 6 3 3 2 6 2" xfId="13287" xr:uid="{00000000-0005-0000-0000-0000B1330000}"/>
    <cellStyle name="Note 6 3 3 2 7" xfId="13288" xr:uid="{00000000-0005-0000-0000-0000B2330000}"/>
    <cellStyle name="Note 6 3 3 3" xfId="13289" xr:uid="{00000000-0005-0000-0000-0000B3330000}"/>
    <cellStyle name="Note 6 3 3 3 2" xfId="13290" xr:uid="{00000000-0005-0000-0000-0000B4330000}"/>
    <cellStyle name="Note 6 3 3 4" xfId="13291" xr:uid="{00000000-0005-0000-0000-0000B5330000}"/>
    <cellStyle name="Note 6 3 3 4 2" xfId="13292" xr:uid="{00000000-0005-0000-0000-0000B6330000}"/>
    <cellStyle name="Note 6 3 3 5" xfId="13293" xr:uid="{00000000-0005-0000-0000-0000B7330000}"/>
    <cellStyle name="Note 6 3 3 5 2" xfId="13294" xr:uid="{00000000-0005-0000-0000-0000B8330000}"/>
    <cellStyle name="Note 6 3 3 6" xfId="13295" xr:uid="{00000000-0005-0000-0000-0000B9330000}"/>
    <cellStyle name="Note 6 3 3 6 2" xfId="13296" xr:uid="{00000000-0005-0000-0000-0000BA330000}"/>
    <cellStyle name="Note 6 3 3 7" xfId="13297" xr:uid="{00000000-0005-0000-0000-0000BB330000}"/>
    <cellStyle name="Note 6 3 3 7 2" xfId="13298" xr:uid="{00000000-0005-0000-0000-0000BC330000}"/>
    <cellStyle name="Note 6 3 3 8" xfId="13299" xr:uid="{00000000-0005-0000-0000-0000BD330000}"/>
    <cellStyle name="Note 6 3 4" xfId="13300" xr:uid="{00000000-0005-0000-0000-0000BE330000}"/>
    <cellStyle name="Note 6 3 4 2" xfId="13301" xr:uid="{00000000-0005-0000-0000-0000BF330000}"/>
    <cellStyle name="Note 6 3 4 2 2" xfId="13302" xr:uid="{00000000-0005-0000-0000-0000C0330000}"/>
    <cellStyle name="Note 6 3 4 3" xfId="13303" xr:uid="{00000000-0005-0000-0000-0000C1330000}"/>
    <cellStyle name="Note 6 3 4 3 2" xfId="13304" xr:uid="{00000000-0005-0000-0000-0000C2330000}"/>
    <cellStyle name="Note 6 3 4 4" xfId="13305" xr:uid="{00000000-0005-0000-0000-0000C3330000}"/>
    <cellStyle name="Note 6 3 4 4 2" xfId="13306" xr:uid="{00000000-0005-0000-0000-0000C4330000}"/>
    <cellStyle name="Note 6 3 4 5" xfId="13307" xr:uid="{00000000-0005-0000-0000-0000C5330000}"/>
    <cellStyle name="Note 6 3 4 5 2" xfId="13308" xr:uid="{00000000-0005-0000-0000-0000C6330000}"/>
    <cellStyle name="Note 6 3 4 6" xfId="13309" xr:uid="{00000000-0005-0000-0000-0000C7330000}"/>
    <cellStyle name="Note 6 3 4 6 2" xfId="13310" xr:uid="{00000000-0005-0000-0000-0000C8330000}"/>
    <cellStyle name="Note 6 3 4 7" xfId="13311" xr:uid="{00000000-0005-0000-0000-0000C9330000}"/>
    <cellStyle name="Note 6 3 5" xfId="13312" xr:uid="{00000000-0005-0000-0000-0000CA330000}"/>
    <cellStyle name="Note 6 3 5 2" xfId="13313" xr:uid="{00000000-0005-0000-0000-0000CB330000}"/>
    <cellStyle name="Note 6 3 6" xfId="13314" xr:uid="{00000000-0005-0000-0000-0000CC330000}"/>
    <cellStyle name="Note 6 3 6 2" xfId="13315" xr:uid="{00000000-0005-0000-0000-0000CD330000}"/>
    <cellStyle name="Note 6 3 7" xfId="13316" xr:uid="{00000000-0005-0000-0000-0000CE330000}"/>
    <cellStyle name="Note 6 3 7 2" xfId="13317" xr:uid="{00000000-0005-0000-0000-0000CF330000}"/>
    <cellStyle name="Note 6 3 8" xfId="13318" xr:uid="{00000000-0005-0000-0000-0000D0330000}"/>
    <cellStyle name="Note 6 3 8 2" xfId="13319" xr:uid="{00000000-0005-0000-0000-0000D1330000}"/>
    <cellStyle name="Note 6 3 9" xfId="13320" xr:uid="{00000000-0005-0000-0000-0000D2330000}"/>
    <cellStyle name="Note 6 3 9 2" xfId="13321" xr:uid="{00000000-0005-0000-0000-0000D3330000}"/>
    <cellStyle name="Note 6 4" xfId="13322" xr:uid="{00000000-0005-0000-0000-0000D4330000}"/>
    <cellStyle name="Note 6 4 2" xfId="13323" xr:uid="{00000000-0005-0000-0000-0000D5330000}"/>
    <cellStyle name="Note 6 4 2 2" xfId="13324" xr:uid="{00000000-0005-0000-0000-0000D6330000}"/>
    <cellStyle name="Note 6 4 2 2 2" xfId="13325" xr:uid="{00000000-0005-0000-0000-0000D7330000}"/>
    <cellStyle name="Note 6 4 2 2 2 2" xfId="13326" xr:uid="{00000000-0005-0000-0000-0000D8330000}"/>
    <cellStyle name="Note 6 4 2 2 3" xfId="13327" xr:uid="{00000000-0005-0000-0000-0000D9330000}"/>
    <cellStyle name="Note 6 4 2 2 3 2" xfId="13328" xr:uid="{00000000-0005-0000-0000-0000DA330000}"/>
    <cellStyle name="Note 6 4 2 2 4" xfId="13329" xr:uid="{00000000-0005-0000-0000-0000DB330000}"/>
    <cellStyle name="Note 6 4 2 2 4 2" xfId="13330" xr:uid="{00000000-0005-0000-0000-0000DC330000}"/>
    <cellStyle name="Note 6 4 2 2 5" xfId="13331" xr:uid="{00000000-0005-0000-0000-0000DD330000}"/>
    <cellStyle name="Note 6 4 2 2 5 2" xfId="13332" xr:uid="{00000000-0005-0000-0000-0000DE330000}"/>
    <cellStyle name="Note 6 4 2 2 6" xfId="13333" xr:uid="{00000000-0005-0000-0000-0000DF330000}"/>
    <cellStyle name="Note 6 4 2 2 6 2" xfId="13334" xr:uid="{00000000-0005-0000-0000-0000E0330000}"/>
    <cellStyle name="Note 6 4 2 2 7" xfId="13335" xr:uid="{00000000-0005-0000-0000-0000E1330000}"/>
    <cellStyle name="Note 6 4 2 3" xfId="13336" xr:uid="{00000000-0005-0000-0000-0000E2330000}"/>
    <cellStyle name="Note 6 4 2 3 2" xfId="13337" xr:uid="{00000000-0005-0000-0000-0000E3330000}"/>
    <cellStyle name="Note 6 4 2 4" xfId="13338" xr:uid="{00000000-0005-0000-0000-0000E4330000}"/>
    <cellStyle name="Note 6 4 2 4 2" xfId="13339" xr:uid="{00000000-0005-0000-0000-0000E5330000}"/>
    <cellStyle name="Note 6 4 2 5" xfId="13340" xr:uid="{00000000-0005-0000-0000-0000E6330000}"/>
    <cellStyle name="Note 6 4 2 5 2" xfId="13341" xr:uid="{00000000-0005-0000-0000-0000E7330000}"/>
    <cellStyle name="Note 6 4 2 6" xfId="13342" xr:uid="{00000000-0005-0000-0000-0000E8330000}"/>
    <cellStyle name="Note 6 4 2 6 2" xfId="13343" xr:uid="{00000000-0005-0000-0000-0000E9330000}"/>
    <cellStyle name="Note 6 4 2 7" xfId="13344" xr:uid="{00000000-0005-0000-0000-0000EA330000}"/>
    <cellStyle name="Note 6 4 2 7 2" xfId="13345" xr:uid="{00000000-0005-0000-0000-0000EB330000}"/>
    <cellStyle name="Note 6 4 2 8" xfId="13346" xr:uid="{00000000-0005-0000-0000-0000EC330000}"/>
    <cellStyle name="Note 6 4 3" xfId="13347" xr:uid="{00000000-0005-0000-0000-0000ED330000}"/>
    <cellStyle name="Note 6 4 3 2" xfId="13348" xr:uid="{00000000-0005-0000-0000-0000EE330000}"/>
    <cellStyle name="Note 6 4 3 2 2" xfId="13349" xr:uid="{00000000-0005-0000-0000-0000EF330000}"/>
    <cellStyle name="Note 6 4 3 2 2 2" xfId="13350" xr:uid="{00000000-0005-0000-0000-0000F0330000}"/>
    <cellStyle name="Note 6 4 3 2 3" xfId="13351" xr:uid="{00000000-0005-0000-0000-0000F1330000}"/>
    <cellStyle name="Note 6 4 3 2 3 2" xfId="13352" xr:uid="{00000000-0005-0000-0000-0000F2330000}"/>
    <cellStyle name="Note 6 4 3 2 4" xfId="13353" xr:uid="{00000000-0005-0000-0000-0000F3330000}"/>
    <cellStyle name="Note 6 4 3 2 4 2" xfId="13354" xr:uid="{00000000-0005-0000-0000-0000F4330000}"/>
    <cellStyle name="Note 6 4 3 2 5" xfId="13355" xr:uid="{00000000-0005-0000-0000-0000F5330000}"/>
    <cellStyle name="Note 6 4 3 2 5 2" xfId="13356" xr:uid="{00000000-0005-0000-0000-0000F6330000}"/>
    <cellStyle name="Note 6 4 3 2 6" xfId="13357" xr:uid="{00000000-0005-0000-0000-0000F7330000}"/>
    <cellStyle name="Note 6 4 3 2 6 2" xfId="13358" xr:uid="{00000000-0005-0000-0000-0000F8330000}"/>
    <cellStyle name="Note 6 4 3 2 7" xfId="13359" xr:uid="{00000000-0005-0000-0000-0000F9330000}"/>
    <cellStyle name="Note 6 4 3 3" xfId="13360" xr:uid="{00000000-0005-0000-0000-0000FA330000}"/>
    <cellStyle name="Note 6 4 3 3 2" xfId="13361" xr:uid="{00000000-0005-0000-0000-0000FB330000}"/>
    <cellStyle name="Note 6 4 3 4" xfId="13362" xr:uid="{00000000-0005-0000-0000-0000FC330000}"/>
    <cellStyle name="Note 6 4 3 4 2" xfId="13363" xr:uid="{00000000-0005-0000-0000-0000FD330000}"/>
    <cellStyle name="Note 6 4 3 5" xfId="13364" xr:uid="{00000000-0005-0000-0000-0000FE330000}"/>
    <cellStyle name="Note 6 4 3 5 2" xfId="13365" xr:uid="{00000000-0005-0000-0000-0000FF330000}"/>
    <cellStyle name="Note 6 4 3 6" xfId="13366" xr:uid="{00000000-0005-0000-0000-000000340000}"/>
    <cellStyle name="Note 6 4 3 6 2" xfId="13367" xr:uid="{00000000-0005-0000-0000-000001340000}"/>
    <cellStyle name="Note 6 4 3 7" xfId="13368" xr:uid="{00000000-0005-0000-0000-000002340000}"/>
    <cellStyle name="Note 6 4 3 7 2" xfId="13369" xr:uid="{00000000-0005-0000-0000-000003340000}"/>
    <cellStyle name="Note 6 4 3 8" xfId="13370" xr:uid="{00000000-0005-0000-0000-000004340000}"/>
    <cellStyle name="Note 6 4 4" xfId="13371" xr:uid="{00000000-0005-0000-0000-000005340000}"/>
    <cellStyle name="Note 6 4 4 2" xfId="13372" xr:uid="{00000000-0005-0000-0000-000006340000}"/>
    <cellStyle name="Note 6 4 4 2 2" xfId="13373" xr:uid="{00000000-0005-0000-0000-000007340000}"/>
    <cellStyle name="Note 6 4 4 2 2 2" xfId="13374" xr:uid="{00000000-0005-0000-0000-000008340000}"/>
    <cellStyle name="Note 6 4 4 2 3" xfId="13375" xr:uid="{00000000-0005-0000-0000-000009340000}"/>
    <cellStyle name="Note 6 4 4 2 3 2" xfId="13376" xr:uid="{00000000-0005-0000-0000-00000A340000}"/>
    <cellStyle name="Note 6 4 4 2 4" xfId="13377" xr:uid="{00000000-0005-0000-0000-00000B340000}"/>
    <cellStyle name="Note 6 4 4 2 4 2" xfId="13378" xr:uid="{00000000-0005-0000-0000-00000C340000}"/>
    <cellStyle name="Note 6 4 4 2 5" xfId="13379" xr:uid="{00000000-0005-0000-0000-00000D340000}"/>
    <cellStyle name="Note 6 4 4 2 5 2" xfId="13380" xr:uid="{00000000-0005-0000-0000-00000E340000}"/>
    <cellStyle name="Note 6 4 4 2 6" xfId="13381" xr:uid="{00000000-0005-0000-0000-00000F340000}"/>
    <cellStyle name="Note 6 4 4 2 6 2" xfId="13382" xr:uid="{00000000-0005-0000-0000-000010340000}"/>
    <cellStyle name="Note 6 4 4 2 7" xfId="13383" xr:uid="{00000000-0005-0000-0000-000011340000}"/>
    <cellStyle name="Note 6 4 4 3" xfId="13384" xr:uid="{00000000-0005-0000-0000-000012340000}"/>
    <cellStyle name="Note 6 4 4 3 2" xfId="13385" xr:uid="{00000000-0005-0000-0000-000013340000}"/>
    <cellStyle name="Note 6 4 4 4" xfId="13386" xr:uid="{00000000-0005-0000-0000-000014340000}"/>
    <cellStyle name="Note 6 4 4 4 2" xfId="13387" xr:uid="{00000000-0005-0000-0000-000015340000}"/>
    <cellStyle name="Note 6 4 4 5" xfId="13388" xr:uid="{00000000-0005-0000-0000-000016340000}"/>
    <cellStyle name="Note 6 4 4 5 2" xfId="13389" xr:uid="{00000000-0005-0000-0000-000017340000}"/>
    <cellStyle name="Note 6 4 4 6" xfId="13390" xr:uid="{00000000-0005-0000-0000-000018340000}"/>
    <cellStyle name="Note 6 4 4 6 2" xfId="13391" xr:uid="{00000000-0005-0000-0000-000019340000}"/>
    <cellStyle name="Note 6 4 4 7" xfId="13392" xr:uid="{00000000-0005-0000-0000-00001A340000}"/>
    <cellStyle name="Note 6 4 4 7 2" xfId="13393" xr:uid="{00000000-0005-0000-0000-00001B340000}"/>
    <cellStyle name="Note 6 4 4 8" xfId="13394" xr:uid="{00000000-0005-0000-0000-00001C340000}"/>
    <cellStyle name="Note 6 4 5" xfId="13395" xr:uid="{00000000-0005-0000-0000-00001D340000}"/>
    <cellStyle name="Note 6 4 5 2" xfId="13396" xr:uid="{00000000-0005-0000-0000-00001E340000}"/>
    <cellStyle name="Note 6 4 5 2 2" xfId="13397" xr:uid="{00000000-0005-0000-0000-00001F340000}"/>
    <cellStyle name="Note 6 4 5 2 2 2" xfId="13398" xr:uid="{00000000-0005-0000-0000-000020340000}"/>
    <cellStyle name="Note 6 4 5 2 3" xfId="13399" xr:uid="{00000000-0005-0000-0000-000021340000}"/>
    <cellStyle name="Note 6 4 5 2 3 2" xfId="13400" xr:uid="{00000000-0005-0000-0000-000022340000}"/>
    <cellStyle name="Note 6 4 5 2 4" xfId="13401" xr:uid="{00000000-0005-0000-0000-000023340000}"/>
    <cellStyle name="Note 6 4 5 2 4 2" xfId="13402" xr:uid="{00000000-0005-0000-0000-000024340000}"/>
    <cellStyle name="Note 6 4 5 2 5" xfId="13403" xr:uid="{00000000-0005-0000-0000-000025340000}"/>
    <cellStyle name="Note 6 4 5 2 5 2" xfId="13404" xr:uid="{00000000-0005-0000-0000-000026340000}"/>
    <cellStyle name="Note 6 4 5 2 6" xfId="13405" xr:uid="{00000000-0005-0000-0000-000027340000}"/>
    <cellStyle name="Note 6 4 5 2 6 2" xfId="13406" xr:uid="{00000000-0005-0000-0000-000028340000}"/>
    <cellStyle name="Note 6 4 5 2 7" xfId="13407" xr:uid="{00000000-0005-0000-0000-000029340000}"/>
    <cellStyle name="Note 6 4 5 3" xfId="13408" xr:uid="{00000000-0005-0000-0000-00002A340000}"/>
    <cellStyle name="Note 6 4 5 3 2" xfId="13409" xr:uid="{00000000-0005-0000-0000-00002B340000}"/>
    <cellStyle name="Note 6 4 5 4" xfId="13410" xr:uid="{00000000-0005-0000-0000-00002C340000}"/>
    <cellStyle name="Note 6 4 5 4 2" xfId="13411" xr:uid="{00000000-0005-0000-0000-00002D340000}"/>
    <cellStyle name="Note 6 4 5 5" xfId="13412" xr:uid="{00000000-0005-0000-0000-00002E340000}"/>
    <cellStyle name="Note 6 4 5 5 2" xfId="13413" xr:uid="{00000000-0005-0000-0000-00002F340000}"/>
    <cellStyle name="Note 6 4 5 6" xfId="13414" xr:uid="{00000000-0005-0000-0000-000030340000}"/>
    <cellStyle name="Note 6 4 5 6 2" xfId="13415" xr:uid="{00000000-0005-0000-0000-000031340000}"/>
    <cellStyle name="Note 6 4 5 7" xfId="13416" xr:uid="{00000000-0005-0000-0000-000032340000}"/>
    <cellStyle name="Note 6 4 5 7 2" xfId="13417" xr:uid="{00000000-0005-0000-0000-000033340000}"/>
    <cellStyle name="Note 6 4 5 8" xfId="13418" xr:uid="{00000000-0005-0000-0000-000034340000}"/>
    <cellStyle name="Note 6 4 6" xfId="13419" xr:uid="{00000000-0005-0000-0000-000035340000}"/>
    <cellStyle name="Note 6 4 6 2" xfId="13420" xr:uid="{00000000-0005-0000-0000-000036340000}"/>
    <cellStyle name="Note 6 4 6 2 2" xfId="13421" xr:uid="{00000000-0005-0000-0000-000037340000}"/>
    <cellStyle name="Note 6 4 6 2 2 2" xfId="13422" xr:uid="{00000000-0005-0000-0000-000038340000}"/>
    <cellStyle name="Note 6 4 6 2 3" xfId="13423" xr:uid="{00000000-0005-0000-0000-000039340000}"/>
    <cellStyle name="Note 6 4 6 2 3 2" xfId="13424" xr:uid="{00000000-0005-0000-0000-00003A340000}"/>
    <cellStyle name="Note 6 4 6 2 4" xfId="13425" xr:uid="{00000000-0005-0000-0000-00003B340000}"/>
    <cellStyle name="Note 6 4 6 2 4 2" xfId="13426" xr:uid="{00000000-0005-0000-0000-00003C340000}"/>
    <cellStyle name="Note 6 4 6 2 5" xfId="13427" xr:uid="{00000000-0005-0000-0000-00003D340000}"/>
    <cellStyle name="Note 6 4 6 2 5 2" xfId="13428" xr:uid="{00000000-0005-0000-0000-00003E340000}"/>
    <cellStyle name="Note 6 4 6 2 6" xfId="13429" xr:uid="{00000000-0005-0000-0000-00003F340000}"/>
    <cellStyle name="Note 6 4 6 2 6 2" xfId="13430" xr:uid="{00000000-0005-0000-0000-000040340000}"/>
    <cellStyle name="Note 6 4 6 2 7" xfId="13431" xr:uid="{00000000-0005-0000-0000-000041340000}"/>
    <cellStyle name="Note 6 4 6 3" xfId="13432" xr:uid="{00000000-0005-0000-0000-000042340000}"/>
    <cellStyle name="Note 6 4 6 3 2" xfId="13433" xr:uid="{00000000-0005-0000-0000-000043340000}"/>
    <cellStyle name="Note 6 4 6 4" xfId="13434" xr:uid="{00000000-0005-0000-0000-000044340000}"/>
    <cellStyle name="Note 6 4 6 4 2" xfId="13435" xr:uid="{00000000-0005-0000-0000-000045340000}"/>
    <cellStyle name="Note 6 4 6 5" xfId="13436" xr:uid="{00000000-0005-0000-0000-000046340000}"/>
    <cellStyle name="Note 6 4 6 5 2" xfId="13437" xr:uid="{00000000-0005-0000-0000-000047340000}"/>
    <cellStyle name="Note 6 4 6 6" xfId="13438" xr:uid="{00000000-0005-0000-0000-000048340000}"/>
    <cellStyle name="Note 6 4 6 6 2" xfId="13439" xr:uid="{00000000-0005-0000-0000-000049340000}"/>
    <cellStyle name="Note 6 4 6 7" xfId="13440" xr:uid="{00000000-0005-0000-0000-00004A340000}"/>
    <cellStyle name="Note 6 4 6 7 2" xfId="13441" xr:uid="{00000000-0005-0000-0000-00004B340000}"/>
    <cellStyle name="Note 6 4 6 8" xfId="13442" xr:uid="{00000000-0005-0000-0000-00004C340000}"/>
    <cellStyle name="Note 6 5" xfId="13443" xr:uid="{00000000-0005-0000-0000-00004D340000}"/>
    <cellStyle name="Note 6 5 2" xfId="13444" xr:uid="{00000000-0005-0000-0000-00004E340000}"/>
    <cellStyle name="Note 6 5 2 2" xfId="13445" xr:uid="{00000000-0005-0000-0000-00004F340000}"/>
    <cellStyle name="Note 6 5 2 2 2" xfId="13446" xr:uid="{00000000-0005-0000-0000-000050340000}"/>
    <cellStyle name="Note 6 5 2 2 2 2" xfId="13447" xr:uid="{00000000-0005-0000-0000-000051340000}"/>
    <cellStyle name="Note 6 5 2 2 3" xfId="13448" xr:uid="{00000000-0005-0000-0000-000052340000}"/>
    <cellStyle name="Note 6 5 2 2 3 2" xfId="13449" xr:uid="{00000000-0005-0000-0000-000053340000}"/>
    <cellStyle name="Note 6 5 2 2 4" xfId="13450" xr:uid="{00000000-0005-0000-0000-000054340000}"/>
    <cellStyle name="Note 6 5 2 2 4 2" xfId="13451" xr:uid="{00000000-0005-0000-0000-000055340000}"/>
    <cellStyle name="Note 6 5 2 2 5" xfId="13452" xr:uid="{00000000-0005-0000-0000-000056340000}"/>
    <cellStyle name="Note 6 5 2 2 5 2" xfId="13453" xr:uid="{00000000-0005-0000-0000-000057340000}"/>
    <cellStyle name="Note 6 5 2 2 6" xfId="13454" xr:uid="{00000000-0005-0000-0000-000058340000}"/>
    <cellStyle name="Note 6 5 2 2 6 2" xfId="13455" xr:uid="{00000000-0005-0000-0000-000059340000}"/>
    <cellStyle name="Note 6 5 2 2 7" xfId="13456" xr:uid="{00000000-0005-0000-0000-00005A340000}"/>
    <cellStyle name="Note 6 5 2 3" xfId="13457" xr:uid="{00000000-0005-0000-0000-00005B340000}"/>
    <cellStyle name="Note 6 5 2 3 2" xfId="13458" xr:uid="{00000000-0005-0000-0000-00005C340000}"/>
    <cellStyle name="Note 6 5 2 4" xfId="13459" xr:uid="{00000000-0005-0000-0000-00005D340000}"/>
    <cellStyle name="Note 6 5 2 4 2" xfId="13460" xr:uid="{00000000-0005-0000-0000-00005E340000}"/>
    <cellStyle name="Note 6 5 2 5" xfId="13461" xr:uid="{00000000-0005-0000-0000-00005F340000}"/>
    <cellStyle name="Note 6 5 2 5 2" xfId="13462" xr:uid="{00000000-0005-0000-0000-000060340000}"/>
    <cellStyle name="Note 6 5 2 6" xfId="13463" xr:uid="{00000000-0005-0000-0000-000061340000}"/>
    <cellStyle name="Note 6 5 2 6 2" xfId="13464" xr:uid="{00000000-0005-0000-0000-000062340000}"/>
    <cellStyle name="Note 6 5 2 7" xfId="13465" xr:uid="{00000000-0005-0000-0000-000063340000}"/>
    <cellStyle name="Note 6 5 2 7 2" xfId="13466" xr:uid="{00000000-0005-0000-0000-000064340000}"/>
    <cellStyle name="Note 6 5 2 8" xfId="13467" xr:uid="{00000000-0005-0000-0000-000065340000}"/>
    <cellStyle name="Note 6 5 3" xfId="13468" xr:uid="{00000000-0005-0000-0000-000066340000}"/>
    <cellStyle name="Note 6 5 3 2" xfId="13469" xr:uid="{00000000-0005-0000-0000-000067340000}"/>
    <cellStyle name="Note 6 5 3 2 2" xfId="13470" xr:uid="{00000000-0005-0000-0000-000068340000}"/>
    <cellStyle name="Note 6 5 3 3" xfId="13471" xr:uid="{00000000-0005-0000-0000-000069340000}"/>
    <cellStyle name="Note 6 5 3 3 2" xfId="13472" xr:uid="{00000000-0005-0000-0000-00006A340000}"/>
    <cellStyle name="Note 6 5 3 4" xfId="13473" xr:uid="{00000000-0005-0000-0000-00006B340000}"/>
    <cellStyle name="Note 6 5 3 4 2" xfId="13474" xr:uid="{00000000-0005-0000-0000-00006C340000}"/>
    <cellStyle name="Note 6 5 3 5" xfId="13475" xr:uid="{00000000-0005-0000-0000-00006D340000}"/>
    <cellStyle name="Note 6 5 3 5 2" xfId="13476" xr:uid="{00000000-0005-0000-0000-00006E340000}"/>
    <cellStyle name="Note 6 5 3 6" xfId="13477" xr:uid="{00000000-0005-0000-0000-00006F340000}"/>
    <cellStyle name="Note 6 5 3 6 2" xfId="13478" xr:uid="{00000000-0005-0000-0000-000070340000}"/>
    <cellStyle name="Note 6 5 3 7" xfId="13479" xr:uid="{00000000-0005-0000-0000-000071340000}"/>
    <cellStyle name="Note 6 5 4" xfId="13480" xr:uid="{00000000-0005-0000-0000-000072340000}"/>
    <cellStyle name="Note 6 5 4 2" xfId="13481" xr:uid="{00000000-0005-0000-0000-000073340000}"/>
    <cellStyle name="Note 6 5 5" xfId="13482" xr:uid="{00000000-0005-0000-0000-000074340000}"/>
    <cellStyle name="Note 6 5 5 2" xfId="13483" xr:uid="{00000000-0005-0000-0000-000075340000}"/>
    <cellStyle name="Note 6 5 6" xfId="13484" xr:uid="{00000000-0005-0000-0000-000076340000}"/>
    <cellStyle name="Note 6 5 6 2" xfId="13485" xr:uid="{00000000-0005-0000-0000-000077340000}"/>
    <cellStyle name="Note 6 5 7" xfId="13486" xr:uid="{00000000-0005-0000-0000-000078340000}"/>
    <cellStyle name="Note 6 5 7 2" xfId="13487" xr:uid="{00000000-0005-0000-0000-000079340000}"/>
    <cellStyle name="Note 6 5 8" xfId="13488" xr:uid="{00000000-0005-0000-0000-00007A340000}"/>
    <cellStyle name="Note 6 5 8 2" xfId="13489" xr:uid="{00000000-0005-0000-0000-00007B340000}"/>
    <cellStyle name="Note 6 5 9" xfId="13490" xr:uid="{00000000-0005-0000-0000-00007C340000}"/>
    <cellStyle name="Note 6 6" xfId="13491" xr:uid="{00000000-0005-0000-0000-00007D340000}"/>
    <cellStyle name="Note 6 6 2" xfId="13492" xr:uid="{00000000-0005-0000-0000-00007E340000}"/>
    <cellStyle name="Note 6 6 2 2" xfId="13493" xr:uid="{00000000-0005-0000-0000-00007F340000}"/>
    <cellStyle name="Note 6 6 2 2 2" xfId="13494" xr:uid="{00000000-0005-0000-0000-000080340000}"/>
    <cellStyle name="Note 6 6 2 2 2 2" xfId="13495" xr:uid="{00000000-0005-0000-0000-000081340000}"/>
    <cellStyle name="Note 6 6 2 2 3" xfId="13496" xr:uid="{00000000-0005-0000-0000-000082340000}"/>
    <cellStyle name="Note 6 6 2 2 3 2" xfId="13497" xr:uid="{00000000-0005-0000-0000-000083340000}"/>
    <cellStyle name="Note 6 6 2 2 4" xfId="13498" xr:uid="{00000000-0005-0000-0000-000084340000}"/>
    <cellStyle name="Note 6 6 2 2 4 2" xfId="13499" xr:uid="{00000000-0005-0000-0000-000085340000}"/>
    <cellStyle name="Note 6 6 2 2 5" xfId="13500" xr:uid="{00000000-0005-0000-0000-000086340000}"/>
    <cellStyle name="Note 6 6 2 2 5 2" xfId="13501" xr:uid="{00000000-0005-0000-0000-000087340000}"/>
    <cellStyle name="Note 6 6 2 2 6" xfId="13502" xr:uid="{00000000-0005-0000-0000-000088340000}"/>
    <cellStyle name="Note 6 6 2 2 6 2" xfId="13503" xr:uid="{00000000-0005-0000-0000-000089340000}"/>
    <cellStyle name="Note 6 6 2 2 7" xfId="13504" xr:uid="{00000000-0005-0000-0000-00008A340000}"/>
    <cellStyle name="Note 6 6 2 3" xfId="13505" xr:uid="{00000000-0005-0000-0000-00008B340000}"/>
    <cellStyle name="Note 6 6 2 3 2" xfId="13506" xr:uid="{00000000-0005-0000-0000-00008C340000}"/>
    <cellStyle name="Note 6 6 2 4" xfId="13507" xr:uid="{00000000-0005-0000-0000-00008D340000}"/>
    <cellStyle name="Note 6 6 2 4 2" xfId="13508" xr:uid="{00000000-0005-0000-0000-00008E340000}"/>
    <cellStyle name="Note 6 6 2 5" xfId="13509" xr:uid="{00000000-0005-0000-0000-00008F340000}"/>
    <cellStyle name="Note 6 6 2 5 2" xfId="13510" xr:uid="{00000000-0005-0000-0000-000090340000}"/>
    <cellStyle name="Note 6 6 2 6" xfId="13511" xr:uid="{00000000-0005-0000-0000-000091340000}"/>
    <cellStyle name="Note 6 6 2 6 2" xfId="13512" xr:uid="{00000000-0005-0000-0000-000092340000}"/>
    <cellStyle name="Note 6 6 2 7" xfId="13513" xr:uid="{00000000-0005-0000-0000-000093340000}"/>
    <cellStyle name="Note 6 6 2 7 2" xfId="13514" xr:uid="{00000000-0005-0000-0000-000094340000}"/>
    <cellStyle name="Note 6 6 2 8" xfId="13515" xr:uid="{00000000-0005-0000-0000-000095340000}"/>
    <cellStyle name="Note 6 6 3" xfId="13516" xr:uid="{00000000-0005-0000-0000-000096340000}"/>
    <cellStyle name="Note 6 6 3 2" xfId="13517" xr:uid="{00000000-0005-0000-0000-000097340000}"/>
    <cellStyle name="Note 6 6 3 2 2" xfId="13518" xr:uid="{00000000-0005-0000-0000-000098340000}"/>
    <cellStyle name="Note 6 6 3 3" xfId="13519" xr:uid="{00000000-0005-0000-0000-000099340000}"/>
    <cellStyle name="Note 6 6 3 3 2" xfId="13520" xr:uid="{00000000-0005-0000-0000-00009A340000}"/>
    <cellStyle name="Note 6 6 3 4" xfId="13521" xr:uid="{00000000-0005-0000-0000-00009B340000}"/>
    <cellStyle name="Note 6 6 3 4 2" xfId="13522" xr:uid="{00000000-0005-0000-0000-00009C340000}"/>
    <cellStyle name="Note 6 6 3 5" xfId="13523" xr:uid="{00000000-0005-0000-0000-00009D340000}"/>
    <cellStyle name="Note 6 6 3 5 2" xfId="13524" xr:uid="{00000000-0005-0000-0000-00009E340000}"/>
    <cellStyle name="Note 6 6 3 6" xfId="13525" xr:uid="{00000000-0005-0000-0000-00009F340000}"/>
    <cellStyle name="Note 6 6 3 6 2" xfId="13526" xr:uid="{00000000-0005-0000-0000-0000A0340000}"/>
    <cellStyle name="Note 6 6 3 7" xfId="13527" xr:uid="{00000000-0005-0000-0000-0000A1340000}"/>
    <cellStyle name="Note 6 6 4" xfId="13528" xr:uid="{00000000-0005-0000-0000-0000A2340000}"/>
    <cellStyle name="Note 6 6 4 2" xfId="13529" xr:uid="{00000000-0005-0000-0000-0000A3340000}"/>
    <cellStyle name="Note 6 6 5" xfId="13530" xr:uid="{00000000-0005-0000-0000-0000A4340000}"/>
    <cellStyle name="Note 6 6 5 2" xfId="13531" xr:uid="{00000000-0005-0000-0000-0000A5340000}"/>
    <cellStyle name="Note 6 6 6" xfId="13532" xr:uid="{00000000-0005-0000-0000-0000A6340000}"/>
    <cellStyle name="Note 6 6 6 2" xfId="13533" xr:uid="{00000000-0005-0000-0000-0000A7340000}"/>
    <cellStyle name="Note 6 6 7" xfId="13534" xr:uid="{00000000-0005-0000-0000-0000A8340000}"/>
    <cellStyle name="Note 6 6 7 2" xfId="13535" xr:uid="{00000000-0005-0000-0000-0000A9340000}"/>
    <cellStyle name="Note 6 6 8" xfId="13536" xr:uid="{00000000-0005-0000-0000-0000AA340000}"/>
    <cellStyle name="Note 6 6 8 2" xfId="13537" xr:uid="{00000000-0005-0000-0000-0000AB340000}"/>
    <cellStyle name="Note 6 6 9" xfId="13538" xr:uid="{00000000-0005-0000-0000-0000AC340000}"/>
    <cellStyle name="Note 6 7" xfId="13539" xr:uid="{00000000-0005-0000-0000-0000AD340000}"/>
    <cellStyle name="Note 7" xfId="13540" xr:uid="{00000000-0005-0000-0000-0000AE340000}"/>
    <cellStyle name="Note 7 10" xfId="13541" xr:uid="{00000000-0005-0000-0000-0000AF340000}"/>
    <cellStyle name="Note 7 10 2" xfId="13542" xr:uid="{00000000-0005-0000-0000-0000B0340000}"/>
    <cellStyle name="Note 7 11" xfId="13543" xr:uid="{00000000-0005-0000-0000-0000B1340000}"/>
    <cellStyle name="Note 7 12" xfId="13544" xr:uid="{00000000-0005-0000-0000-0000B2340000}"/>
    <cellStyle name="Note 7 2" xfId="13545" xr:uid="{00000000-0005-0000-0000-0000B3340000}"/>
    <cellStyle name="Note 7 2 10" xfId="13546" xr:uid="{00000000-0005-0000-0000-0000B4340000}"/>
    <cellStyle name="Note 7 2 2" xfId="13547" xr:uid="{00000000-0005-0000-0000-0000B5340000}"/>
    <cellStyle name="Note 7 2 2 2" xfId="13548" xr:uid="{00000000-0005-0000-0000-0000B6340000}"/>
    <cellStyle name="Note 7 2 2 2 2" xfId="13549" xr:uid="{00000000-0005-0000-0000-0000B7340000}"/>
    <cellStyle name="Note 7 2 2 2 2 2" xfId="13550" xr:uid="{00000000-0005-0000-0000-0000B8340000}"/>
    <cellStyle name="Note 7 2 2 2 2 2 2" xfId="13551" xr:uid="{00000000-0005-0000-0000-0000B9340000}"/>
    <cellStyle name="Note 7 2 2 2 2 3" xfId="13552" xr:uid="{00000000-0005-0000-0000-0000BA340000}"/>
    <cellStyle name="Note 7 2 2 2 2 3 2" xfId="13553" xr:uid="{00000000-0005-0000-0000-0000BB340000}"/>
    <cellStyle name="Note 7 2 2 2 2 4" xfId="13554" xr:uid="{00000000-0005-0000-0000-0000BC340000}"/>
    <cellStyle name="Note 7 2 2 2 2 4 2" xfId="13555" xr:uid="{00000000-0005-0000-0000-0000BD340000}"/>
    <cellStyle name="Note 7 2 2 2 2 5" xfId="13556" xr:uid="{00000000-0005-0000-0000-0000BE340000}"/>
    <cellStyle name="Note 7 2 2 2 2 5 2" xfId="13557" xr:uid="{00000000-0005-0000-0000-0000BF340000}"/>
    <cellStyle name="Note 7 2 2 2 2 6" xfId="13558" xr:uid="{00000000-0005-0000-0000-0000C0340000}"/>
    <cellStyle name="Note 7 2 2 2 2 6 2" xfId="13559" xr:uid="{00000000-0005-0000-0000-0000C1340000}"/>
    <cellStyle name="Note 7 2 2 2 2 7" xfId="13560" xr:uid="{00000000-0005-0000-0000-0000C2340000}"/>
    <cellStyle name="Note 7 2 2 2 3" xfId="13561" xr:uid="{00000000-0005-0000-0000-0000C3340000}"/>
    <cellStyle name="Note 7 2 2 2 3 2" xfId="13562" xr:uid="{00000000-0005-0000-0000-0000C4340000}"/>
    <cellStyle name="Note 7 2 2 2 4" xfId="13563" xr:uid="{00000000-0005-0000-0000-0000C5340000}"/>
    <cellStyle name="Note 7 2 2 2 4 2" xfId="13564" xr:uid="{00000000-0005-0000-0000-0000C6340000}"/>
    <cellStyle name="Note 7 2 2 2 5" xfId="13565" xr:uid="{00000000-0005-0000-0000-0000C7340000}"/>
    <cellStyle name="Note 7 2 2 2 5 2" xfId="13566" xr:uid="{00000000-0005-0000-0000-0000C8340000}"/>
    <cellStyle name="Note 7 2 2 2 6" xfId="13567" xr:uid="{00000000-0005-0000-0000-0000C9340000}"/>
    <cellStyle name="Note 7 2 2 2 6 2" xfId="13568" xr:uid="{00000000-0005-0000-0000-0000CA340000}"/>
    <cellStyle name="Note 7 2 2 2 7" xfId="13569" xr:uid="{00000000-0005-0000-0000-0000CB340000}"/>
    <cellStyle name="Note 7 2 2 2 7 2" xfId="13570" xr:uid="{00000000-0005-0000-0000-0000CC340000}"/>
    <cellStyle name="Note 7 2 2 2 8" xfId="13571" xr:uid="{00000000-0005-0000-0000-0000CD340000}"/>
    <cellStyle name="Note 7 2 2 3" xfId="13572" xr:uid="{00000000-0005-0000-0000-0000CE340000}"/>
    <cellStyle name="Note 7 2 2 3 2" xfId="13573" xr:uid="{00000000-0005-0000-0000-0000CF340000}"/>
    <cellStyle name="Note 7 2 2 3 2 2" xfId="13574" xr:uid="{00000000-0005-0000-0000-0000D0340000}"/>
    <cellStyle name="Note 7 2 2 3 3" xfId="13575" xr:uid="{00000000-0005-0000-0000-0000D1340000}"/>
    <cellStyle name="Note 7 2 2 3 3 2" xfId="13576" xr:uid="{00000000-0005-0000-0000-0000D2340000}"/>
    <cellStyle name="Note 7 2 2 3 4" xfId="13577" xr:uid="{00000000-0005-0000-0000-0000D3340000}"/>
    <cellStyle name="Note 7 2 2 3 4 2" xfId="13578" xr:uid="{00000000-0005-0000-0000-0000D4340000}"/>
    <cellStyle name="Note 7 2 2 3 5" xfId="13579" xr:uid="{00000000-0005-0000-0000-0000D5340000}"/>
    <cellStyle name="Note 7 2 2 3 5 2" xfId="13580" xr:uid="{00000000-0005-0000-0000-0000D6340000}"/>
    <cellStyle name="Note 7 2 2 3 6" xfId="13581" xr:uid="{00000000-0005-0000-0000-0000D7340000}"/>
    <cellStyle name="Note 7 2 2 3 6 2" xfId="13582" xr:uid="{00000000-0005-0000-0000-0000D8340000}"/>
    <cellStyle name="Note 7 2 2 3 7" xfId="13583" xr:uid="{00000000-0005-0000-0000-0000D9340000}"/>
    <cellStyle name="Note 7 2 2 4" xfId="13584" xr:uid="{00000000-0005-0000-0000-0000DA340000}"/>
    <cellStyle name="Note 7 2 2 4 2" xfId="13585" xr:uid="{00000000-0005-0000-0000-0000DB340000}"/>
    <cellStyle name="Note 7 2 2 5" xfId="13586" xr:uid="{00000000-0005-0000-0000-0000DC340000}"/>
    <cellStyle name="Note 7 2 2 5 2" xfId="13587" xr:uid="{00000000-0005-0000-0000-0000DD340000}"/>
    <cellStyle name="Note 7 2 2 6" xfId="13588" xr:uid="{00000000-0005-0000-0000-0000DE340000}"/>
    <cellStyle name="Note 7 2 2 6 2" xfId="13589" xr:uid="{00000000-0005-0000-0000-0000DF340000}"/>
    <cellStyle name="Note 7 2 2 7" xfId="13590" xr:uid="{00000000-0005-0000-0000-0000E0340000}"/>
    <cellStyle name="Note 7 2 2 7 2" xfId="13591" xr:uid="{00000000-0005-0000-0000-0000E1340000}"/>
    <cellStyle name="Note 7 2 2 8" xfId="13592" xr:uid="{00000000-0005-0000-0000-0000E2340000}"/>
    <cellStyle name="Note 7 2 2 8 2" xfId="13593" xr:uid="{00000000-0005-0000-0000-0000E3340000}"/>
    <cellStyle name="Note 7 2 2 9" xfId="13594" xr:uid="{00000000-0005-0000-0000-0000E4340000}"/>
    <cellStyle name="Note 7 2 3" xfId="13595" xr:uid="{00000000-0005-0000-0000-0000E5340000}"/>
    <cellStyle name="Note 7 2 3 2" xfId="13596" xr:uid="{00000000-0005-0000-0000-0000E6340000}"/>
    <cellStyle name="Note 7 2 3 2 2" xfId="13597" xr:uid="{00000000-0005-0000-0000-0000E7340000}"/>
    <cellStyle name="Note 7 2 3 2 2 2" xfId="13598" xr:uid="{00000000-0005-0000-0000-0000E8340000}"/>
    <cellStyle name="Note 7 2 3 2 3" xfId="13599" xr:uid="{00000000-0005-0000-0000-0000E9340000}"/>
    <cellStyle name="Note 7 2 3 2 3 2" xfId="13600" xr:uid="{00000000-0005-0000-0000-0000EA340000}"/>
    <cellStyle name="Note 7 2 3 2 4" xfId="13601" xr:uid="{00000000-0005-0000-0000-0000EB340000}"/>
    <cellStyle name="Note 7 2 3 2 4 2" xfId="13602" xr:uid="{00000000-0005-0000-0000-0000EC340000}"/>
    <cellStyle name="Note 7 2 3 2 5" xfId="13603" xr:uid="{00000000-0005-0000-0000-0000ED340000}"/>
    <cellStyle name="Note 7 2 3 2 5 2" xfId="13604" xr:uid="{00000000-0005-0000-0000-0000EE340000}"/>
    <cellStyle name="Note 7 2 3 2 6" xfId="13605" xr:uid="{00000000-0005-0000-0000-0000EF340000}"/>
    <cellStyle name="Note 7 2 3 2 6 2" xfId="13606" xr:uid="{00000000-0005-0000-0000-0000F0340000}"/>
    <cellStyle name="Note 7 2 3 2 7" xfId="13607" xr:uid="{00000000-0005-0000-0000-0000F1340000}"/>
    <cellStyle name="Note 7 2 3 3" xfId="13608" xr:uid="{00000000-0005-0000-0000-0000F2340000}"/>
    <cellStyle name="Note 7 2 3 3 2" xfId="13609" xr:uid="{00000000-0005-0000-0000-0000F3340000}"/>
    <cellStyle name="Note 7 2 3 4" xfId="13610" xr:uid="{00000000-0005-0000-0000-0000F4340000}"/>
    <cellStyle name="Note 7 2 3 4 2" xfId="13611" xr:uid="{00000000-0005-0000-0000-0000F5340000}"/>
    <cellStyle name="Note 7 2 3 5" xfId="13612" xr:uid="{00000000-0005-0000-0000-0000F6340000}"/>
    <cellStyle name="Note 7 2 3 5 2" xfId="13613" xr:uid="{00000000-0005-0000-0000-0000F7340000}"/>
    <cellStyle name="Note 7 2 3 6" xfId="13614" xr:uid="{00000000-0005-0000-0000-0000F8340000}"/>
    <cellStyle name="Note 7 2 3 6 2" xfId="13615" xr:uid="{00000000-0005-0000-0000-0000F9340000}"/>
    <cellStyle name="Note 7 2 3 7" xfId="13616" xr:uid="{00000000-0005-0000-0000-0000FA340000}"/>
    <cellStyle name="Note 7 2 3 7 2" xfId="13617" xr:uid="{00000000-0005-0000-0000-0000FB340000}"/>
    <cellStyle name="Note 7 2 3 8" xfId="13618" xr:uid="{00000000-0005-0000-0000-0000FC340000}"/>
    <cellStyle name="Note 7 2 4" xfId="13619" xr:uid="{00000000-0005-0000-0000-0000FD340000}"/>
    <cellStyle name="Note 7 2 4 2" xfId="13620" xr:uid="{00000000-0005-0000-0000-0000FE340000}"/>
    <cellStyle name="Note 7 2 4 2 2" xfId="13621" xr:uid="{00000000-0005-0000-0000-0000FF340000}"/>
    <cellStyle name="Note 7 2 4 3" xfId="13622" xr:uid="{00000000-0005-0000-0000-000000350000}"/>
    <cellStyle name="Note 7 2 4 3 2" xfId="13623" xr:uid="{00000000-0005-0000-0000-000001350000}"/>
    <cellStyle name="Note 7 2 4 4" xfId="13624" xr:uid="{00000000-0005-0000-0000-000002350000}"/>
    <cellStyle name="Note 7 2 4 4 2" xfId="13625" xr:uid="{00000000-0005-0000-0000-000003350000}"/>
    <cellStyle name="Note 7 2 4 5" xfId="13626" xr:uid="{00000000-0005-0000-0000-000004350000}"/>
    <cellStyle name="Note 7 2 4 5 2" xfId="13627" xr:uid="{00000000-0005-0000-0000-000005350000}"/>
    <cellStyle name="Note 7 2 4 6" xfId="13628" xr:uid="{00000000-0005-0000-0000-000006350000}"/>
    <cellStyle name="Note 7 2 4 6 2" xfId="13629" xr:uid="{00000000-0005-0000-0000-000007350000}"/>
    <cellStyle name="Note 7 2 4 7" xfId="13630" xr:uid="{00000000-0005-0000-0000-000008350000}"/>
    <cellStyle name="Note 7 2 5" xfId="13631" xr:uid="{00000000-0005-0000-0000-000009350000}"/>
    <cellStyle name="Note 7 2 5 2" xfId="13632" xr:uid="{00000000-0005-0000-0000-00000A350000}"/>
    <cellStyle name="Note 7 2 6" xfId="13633" xr:uid="{00000000-0005-0000-0000-00000B350000}"/>
    <cellStyle name="Note 7 2 6 2" xfId="13634" xr:uid="{00000000-0005-0000-0000-00000C350000}"/>
    <cellStyle name="Note 7 2 7" xfId="13635" xr:uid="{00000000-0005-0000-0000-00000D350000}"/>
    <cellStyle name="Note 7 2 7 2" xfId="13636" xr:uid="{00000000-0005-0000-0000-00000E350000}"/>
    <cellStyle name="Note 7 2 8" xfId="13637" xr:uid="{00000000-0005-0000-0000-00000F350000}"/>
    <cellStyle name="Note 7 2 8 2" xfId="13638" xr:uid="{00000000-0005-0000-0000-000010350000}"/>
    <cellStyle name="Note 7 2 9" xfId="13639" xr:uid="{00000000-0005-0000-0000-000011350000}"/>
    <cellStyle name="Note 7 2 9 2" xfId="13640" xr:uid="{00000000-0005-0000-0000-000012350000}"/>
    <cellStyle name="Note 7 3" xfId="13641" xr:uid="{00000000-0005-0000-0000-000013350000}"/>
    <cellStyle name="Note 7 3 2" xfId="13642" xr:uid="{00000000-0005-0000-0000-000014350000}"/>
    <cellStyle name="Note 7 3 2 2" xfId="13643" xr:uid="{00000000-0005-0000-0000-000015350000}"/>
    <cellStyle name="Note 7 3 2 2 2" xfId="13644" xr:uid="{00000000-0005-0000-0000-000016350000}"/>
    <cellStyle name="Note 7 3 2 2 2 2" xfId="13645" xr:uid="{00000000-0005-0000-0000-000017350000}"/>
    <cellStyle name="Note 7 3 2 2 3" xfId="13646" xr:uid="{00000000-0005-0000-0000-000018350000}"/>
    <cellStyle name="Note 7 3 2 2 3 2" xfId="13647" xr:uid="{00000000-0005-0000-0000-000019350000}"/>
    <cellStyle name="Note 7 3 2 2 4" xfId="13648" xr:uid="{00000000-0005-0000-0000-00001A350000}"/>
    <cellStyle name="Note 7 3 2 2 4 2" xfId="13649" xr:uid="{00000000-0005-0000-0000-00001B350000}"/>
    <cellStyle name="Note 7 3 2 2 5" xfId="13650" xr:uid="{00000000-0005-0000-0000-00001C350000}"/>
    <cellStyle name="Note 7 3 2 2 5 2" xfId="13651" xr:uid="{00000000-0005-0000-0000-00001D350000}"/>
    <cellStyle name="Note 7 3 2 2 6" xfId="13652" xr:uid="{00000000-0005-0000-0000-00001E350000}"/>
    <cellStyle name="Note 7 3 2 2 6 2" xfId="13653" xr:uid="{00000000-0005-0000-0000-00001F350000}"/>
    <cellStyle name="Note 7 3 2 2 7" xfId="13654" xr:uid="{00000000-0005-0000-0000-000020350000}"/>
    <cellStyle name="Note 7 3 2 3" xfId="13655" xr:uid="{00000000-0005-0000-0000-000021350000}"/>
    <cellStyle name="Note 7 3 2 3 2" xfId="13656" xr:uid="{00000000-0005-0000-0000-000022350000}"/>
    <cellStyle name="Note 7 3 2 4" xfId="13657" xr:uid="{00000000-0005-0000-0000-000023350000}"/>
    <cellStyle name="Note 7 3 2 4 2" xfId="13658" xr:uid="{00000000-0005-0000-0000-000024350000}"/>
    <cellStyle name="Note 7 3 2 5" xfId="13659" xr:uid="{00000000-0005-0000-0000-000025350000}"/>
    <cellStyle name="Note 7 3 2 5 2" xfId="13660" xr:uid="{00000000-0005-0000-0000-000026350000}"/>
    <cellStyle name="Note 7 3 2 6" xfId="13661" xr:uid="{00000000-0005-0000-0000-000027350000}"/>
    <cellStyle name="Note 7 3 2 6 2" xfId="13662" xr:uid="{00000000-0005-0000-0000-000028350000}"/>
    <cellStyle name="Note 7 3 2 7" xfId="13663" xr:uid="{00000000-0005-0000-0000-000029350000}"/>
    <cellStyle name="Note 7 3 2 7 2" xfId="13664" xr:uid="{00000000-0005-0000-0000-00002A350000}"/>
    <cellStyle name="Note 7 3 2 8" xfId="13665" xr:uid="{00000000-0005-0000-0000-00002B350000}"/>
    <cellStyle name="Note 7 3 3" xfId="13666" xr:uid="{00000000-0005-0000-0000-00002C350000}"/>
    <cellStyle name="Note 7 3 3 2" xfId="13667" xr:uid="{00000000-0005-0000-0000-00002D350000}"/>
    <cellStyle name="Note 7 3 3 2 2" xfId="13668" xr:uid="{00000000-0005-0000-0000-00002E350000}"/>
    <cellStyle name="Note 7 3 3 3" xfId="13669" xr:uid="{00000000-0005-0000-0000-00002F350000}"/>
    <cellStyle name="Note 7 3 3 3 2" xfId="13670" xr:uid="{00000000-0005-0000-0000-000030350000}"/>
    <cellStyle name="Note 7 3 3 4" xfId="13671" xr:uid="{00000000-0005-0000-0000-000031350000}"/>
    <cellStyle name="Note 7 3 3 4 2" xfId="13672" xr:uid="{00000000-0005-0000-0000-000032350000}"/>
    <cellStyle name="Note 7 3 3 5" xfId="13673" xr:uid="{00000000-0005-0000-0000-000033350000}"/>
    <cellStyle name="Note 7 3 3 5 2" xfId="13674" xr:uid="{00000000-0005-0000-0000-000034350000}"/>
    <cellStyle name="Note 7 3 3 6" xfId="13675" xr:uid="{00000000-0005-0000-0000-000035350000}"/>
    <cellStyle name="Note 7 3 3 6 2" xfId="13676" xr:uid="{00000000-0005-0000-0000-000036350000}"/>
    <cellStyle name="Note 7 3 3 7" xfId="13677" xr:uid="{00000000-0005-0000-0000-000037350000}"/>
    <cellStyle name="Note 7 3 4" xfId="13678" xr:uid="{00000000-0005-0000-0000-000038350000}"/>
    <cellStyle name="Note 7 3 4 2" xfId="13679" xr:uid="{00000000-0005-0000-0000-000039350000}"/>
    <cellStyle name="Note 7 3 5" xfId="13680" xr:uid="{00000000-0005-0000-0000-00003A350000}"/>
    <cellStyle name="Note 7 3 5 2" xfId="13681" xr:uid="{00000000-0005-0000-0000-00003B350000}"/>
    <cellStyle name="Note 7 3 6" xfId="13682" xr:uid="{00000000-0005-0000-0000-00003C350000}"/>
    <cellStyle name="Note 7 3 6 2" xfId="13683" xr:uid="{00000000-0005-0000-0000-00003D350000}"/>
    <cellStyle name="Note 7 3 7" xfId="13684" xr:uid="{00000000-0005-0000-0000-00003E350000}"/>
    <cellStyle name="Note 7 3 7 2" xfId="13685" xr:uid="{00000000-0005-0000-0000-00003F350000}"/>
    <cellStyle name="Note 7 3 8" xfId="13686" xr:uid="{00000000-0005-0000-0000-000040350000}"/>
    <cellStyle name="Note 7 3 8 2" xfId="13687" xr:uid="{00000000-0005-0000-0000-000041350000}"/>
    <cellStyle name="Note 7 3 9" xfId="13688" xr:uid="{00000000-0005-0000-0000-000042350000}"/>
    <cellStyle name="Note 7 4" xfId="13689" xr:uid="{00000000-0005-0000-0000-000043350000}"/>
    <cellStyle name="Note 7 4 2" xfId="13690" xr:uid="{00000000-0005-0000-0000-000044350000}"/>
    <cellStyle name="Note 7 4 2 2" xfId="13691" xr:uid="{00000000-0005-0000-0000-000045350000}"/>
    <cellStyle name="Note 7 4 2 2 2" xfId="13692" xr:uid="{00000000-0005-0000-0000-000046350000}"/>
    <cellStyle name="Note 7 4 2 3" xfId="13693" xr:uid="{00000000-0005-0000-0000-000047350000}"/>
    <cellStyle name="Note 7 4 2 3 2" xfId="13694" xr:uid="{00000000-0005-0000-0000-000048350000}"/>
    <cellStyle name="Note 7 4 2 4" xfId="13695" xr:uid="{00000000-0005-0000-0000-000049350000}"/>
    <cellStyle name="Note 7 4 2 4 2" xfId="13696" xr:uid="{00000000-0005-0000-0000-00004A350000}"/>
    <cellStyle name="Note 7 4 2 5" xfId="13697" xr:uid="{00000000-0005-0000-0000-00004B350000}"/>
    <cellStyle name="Note 7 4 2 5 2" xfId="13698" xr:uid="{00000000-0005-0000-0000-00004C350000}"/>
    <cellStyle name="Note 7 4 2 6" xfId="13699" xr:uid="{00000000-0005-0000-0000-00004D350000}"/>
    <cellStyle name="Note 7 4 2 6 2" xfId="13700" xr:uid="{00000000-0005-0000-0000-00004E350000}"/>
    <cellStyle name="Note 7 4 2 7" xfId="13701" xr:uid="{00000000-0005-0000-0000-00004F350000}"/>
    <cellStyle name="Note 7 4 3" xfId="13702" xr:uid="{00000000-0005-0000-0000-000050350000}"/>
    <cellStyle name="Note 7 4 3 2" xfId="13703" xr:uid="{00000000-0005-0000-0000-000051350000}"/>
    <cellStyle name="Note 7 4 4" xfId="13704" xr:uid="{00000000-0005-0000-0000-000052350000}"/>
    <cellStyle name="Note 7 4 4 2" xfId="13705" xr:uid="{00000000-0005-0000-0000-000053350000}"/>
    <cellStyle name="Note 7 4 5" xfId="13706" xr:uid="{00000000-0005-0000-0000-000054350000}"/>
    <cellStyle name="Note 7 4 5 2" xfId="13707" xr:uid="{00000000-0005-0000-0000-000055350000}"/>
    <cellStyle name="Note 7 4 6" xfId="13708" xr:uid="{00000000-0005-0000-0000-000056350000}"/>
    <cellStyle name="Note 7 4 6 2" xfId="13709" xr:uid="{00000000-0005-0000-0000-000057350000}"/>
    <cellStyle name="Note 7 4 7" xfId="13710" xr:uid="{00000000-0005-0000-0000-000058350000}"/>
    <cellStyle name="Note 7 4 7 2" xfId="13711" xr:uid="{00000000-0005-0000-0000-000059350000}"/>
    <cellStyle name="Note 7 4 8" xfId="13712" xr:uid="{00000000-0005-0000-0000-00005A350000}"/>
    <cellStyle name="Note 7 5" xfId="13713" xr:uid="{00000000-0005-0000-0000-00005B350000}"/>
    <cellStyle name="Note 7 5 2" xfId="13714" xr:uid="{00000000-0005-0000-0000-00005C350000}"/>
    <cellStyle name="Note 7 5 2 2" xfId="13715" xr:uid="{00000000-0005-0000-0000-00005D350000}"/>
    <cellStyle name="Note 7 5 3" xfId="13716" xr:uid="{00000000-0005-0000-0000-00005E350000}"/>
    <cellStyle name="Note 7 5 3 2" xfId="13717" xr:uid="{00000000-0005-0000-0000-00005F350000}"/>
    <cellStyle name="Note 7 5 4" xfId="13718" xr:uid="{00000000-0005-0000-0000-000060350000}"/>
    <cellStyle name="Note 7 5 4 2" xfId="13719" xr:uid="{00000000-0005-0000-0000-000061350000}"/>
    <cellStyle name="Note 7 5 5" xfId="13720" xr:uid="{00000000-0005-0000-0000-000062350000}"/>
    <cellStyle name="Note 7 5 5 2" xfId="13721" xr:uid="{00000000-0005-0000-0000-000063350000}"/>
    <cellStyle name="Note 7 5 6" xfId="13722" xr:uid="{00000000-0005-0000-0000-000064350000}"/>
    <cellStyle name="Note 7 5 6 2" xfId="13723" xr:uid="{00000000-0005-0000-0000-000065350000}"/>
    <cellStyle name="Note 7 5 7" xfId="13724" xr:uid="{00000000-0005-0000-0000-000066350000}"/>
    <cellStyle name="Note 7 6" xfId="13725" xr:uid="{00000000-0005-0000-0000-000067350000}"/>
    <cellStyle name="Note 7 6 2" xfId="13726" xr:uid="{00000000-0005-0000-0000-000068350000}"/>
    <cellStyle name="Note 7 7" xfId="13727" xr:uid="{00000000-0005-0000-0000-000069350000}"/>
    <cellStyle name="Note 7 7 2" xfId="13728" xr:uid="{00000000-0005-0000-0000-00006A350000}"/>
    <cellStyle name="Note 7 8" xfId="13729" xr:uid="{00000000-0005-0000-0000-00006B350000}"/>
    <cellStyle name="Note 7 8 2" xfId="13730" xr:uid="{00000000-0005-0000-0000-00006C350000}"/>
    <cellStyle name="Note 7 9" xfId="13731" xr:uid="{00000000-0005-0000-0000-00006D350000}"/>
    <cellStyle name="Note 7 9 2" xfId="13732" xr:uid="{00000000-0005-0000-0000-00006E350000}"/>
    <cellStyle name="Note 8" xfId="13733" xr:uid="{00000000-0005-0000-0000-00006F350000}"/>
    <cellStyle name="Note 8 10" xfId="13734" xr:uid="{00000000-0005-0000-0000-000070350000}"/>
    <cellStyle name="Note 8 11" xfId="13735" xr:uid="{00000000-0005-0000-0000-000071350000}"/>
    <cellStyle name="Note 8 2" xfId="13736" xr:uid="{00000000-0005-0000-0000-000072350000}"/>
    <cellStyle name="Note 8 2 2" xfId="13737" xr:uid="{00000000-0005-0000-0000-000073350000}"/>
    <cellStyle name="Note 8 2 2 2" xfId="13738" xr:uid="{00000000-0005-0000-0000-000074350000}"/>
    <cellStyle name="Note 8 2 2 2 2" xfId="13739" xr:uid="{00000000-0005-0000-0000-000075350000}"/>
    <cellStyle name="Note 8 2 2 2 2 2" xfId="13740" xr:uid="{00000000-0005-0000-0000-000076350000}"/>
    <cellStyle name="Note 8 2 2 2 3" xfId="13741" xr:uid="{00000000-0005-0000-0000-000077350000}"/>
    <cellStyle name="Note 8 2 2 2 3 2" xfId="13742" xr:uid="{00000000-0005-0000-0000-000078350000}"/>
    <cellStyle name="Note 8 2 2 2 4" xfId="13743" xr:uid="{00000000-0005-0000-0000-000079350000}"/>
    <cellStyle name="Note 8 2 2 2 4 2" xfId="13744" xr:uid="{00000000-0005-0000-0000-00007A350000}"/>
    <cellStyle name="Note 8 2 2 2 5" xfId="13745" xr:uid="{00000000-0005-0000-0000-00007B350000}"/>
    <cellStyle name="Note 8 2 2 2 5 2" xfId="13746" xr:uid="{00000000-0005-0000-0000-00007C350000}"/>
    <cellStyle name="Note 8 2 2 2 6" xfId="13747" xr:uid="{00000000-0005-0000-0000-00007D350000}"/>
    <cellStyle name="Note 8 2 2 2 6 2" xfId="13748" xr:uid="{00000000-0005-0000-0000-00007E350000}"/>
    <cellStyle name="Note 8 2 2 2 7" xfId="13749" xr:uid="{00000000-0005-0000-0000-00007F350000}"/>
    <cellStyle name="Note 8 2 2 3" xfId="13750" xr:uid="{00000000-0005-0000-0000-000080350000}"/>
    <cellStyle name="Note 8 2 2 3 2" xfId="13751" xr:uid="{00000000-0005-0000-0000-000081350000}"/>
    <cellStyle name="Note 8 2 2 4" xfId="13752" xr:uid="{00000000-0005-0000-0000-000082350000}"/>
    <cellStyle name="Note 8 2 2 4 2" xfId="13753" xr:uid="{00000000-0005-0000-0000-000083350000}"/>
    <cellStyle name="Note 8 2 2 5" xfId="13754" xr:uid="{00000000-0005-0000-0000-000084350000}"/>
    <cellStyle name="Note 8 2 2 5 2" xfId="13755" xr:uid="{00000000-0005-0000-0000-000085350000}"/>
    <cellStyle name="Note 8 2 2 6" xfId="13756" xr:uid="{00000000-0005-0000-0000-000086350000}"/>
    <cellStyle name="Note 8 2 2 6 2" xfId="13757" xr:uid="{00000000-0005-0000-0000-000087350000}"/>
    <cellStyle name="Note 8 2 2 7" xfId="13758" xr:uid="{00000000-0005-0000-0000-000088350000}"/>
    <cellStyle name="Note 8 2 2 7 2" xfId="13759" xr:uid="{00000000-0005-0000-0000-000089350000}"/>
    <cellStyle name="Note 8 2 2 8" xfId="13760" xr:uid="{00000000-0005-0000-0000-00008A350000}"/>
    <cellStyle name="Note 8 2 3" xfId="13761" xr:uid="{00000000-0005-0000-0000-00008B350000}"/>
    <cellStyle name="Note 8 2 3 2" xfId="13762" xr:uid="{00000000-0005-0000-0000-00008C350000}"/>
    <cellStyle name="Note 8 2 3 2 2" xfId="13763" xr:uid="{00000000-0005-0000-0000-00008D350000}"/>
    <cellStyle name="Note 8 2 3 3" xfId="13764" xr:uid="{00000000-0005-0000-0000-00008E350000}"/>
    <cellStyle name="Note 8 2 3 3 2" xfId="13765" xr:uid="{00000000-0005-0000-0000-00008F350000}"/>
    <cellStyle name="Note 8 2 3 4" xfId="13766" xr:uid="{00000000-0005-0000-0000-000090350000}"/>
    <cellStyle name="Note 8 2 3 4 2" xfId="13767" xr:uid="{00000000-0005-0000-0000-000091350000}"/>
    <cellStyle name="Note 8 2 3 5" xfId="13768" xr:uid="{00000000-0005-0000-0000-000092350000}"/>
    <cellStyle name="Note 8 2 3 5 2" xfId="13769" xr:uid="{00000000-0005-0000-0000-000093350000}"/>
    <cellStyle name="Note 8 2 3 6" xfId="13770" xr:uid="{00000000-0005-0000-0000-000094350000}"/>
    <cellStyle name="Note 8 2 3 6 2" xfId="13771" xr:uid="{00000000-0005-0000-0000-000095350000}"/>
    <cellStyle name="Note 8 2 3 7" xfId="13772" xr:uid="{00000000-0005-0000-0000-000096350000}"/>
    <cellStyle name="Note 8 2 4" xfId="13773" xr:uid="{00000000-0005-0000-0000-000097350000}"/>
    <cellStyle name="Note 8 2 4 2" xfId="13774" xr:uid="{00000000-0005-0000-0000-000098350000}"/>
    <cellStyle name="Note 8 2 5" xfId="13775" xr:uid="{00000000-0005-0000-0000-000099350000}"/>
    <cellStyle name="Note 8 2 5 2" xfId="13776" xr:uid="{00000000-0005-0000-0000-00009A350000}"/>
    <cellStyle name="Note 8 2 6" xfId="13777" xr:uid="{00000000-0005-0000-0000-00009B350000}"/>
    <cellStyle name="Note 8 2 6 2" xfId="13778" xr:uid="{00000000-0005-0000-0000-00009C350000}"/>
    <cellStyle name="Note 8 2 7" xfId="13779" xr:uid="{00000000-0005-0000-0000-00009D350000}"/>
    <cellStyle name="Note 8 2 7 2" xfId="13780" xr:uid="{00000000-0005-0000-0000-00009E350000}"/>
    <cellStyle name="Note 8 2 8" xfId="13781" xr:uid="{00000000-0005-0000-0000-00009F350000}"/>
    <cellStyle name="Note 8 2 8 2" xfId="13782" xr:uid="{00000000-0005-0000-0000-0000A0350000}"/>
    <cellStyle name="Note 8 2 9" xfId="13783" xr:uid="{00000000-0005-0000-0000-0000A1350000}"/>
    <cellStyle name="Note 8 3" xfId="13784" xr:uid="{00000000-0005-0000-0000-0000A2350000}"/>
    <cellStyle name="Note 8 3 2" xfId="13785" xr:uid="{00000000-0005-0000-0000-0000A3350000}"/>
    <cellStyle name="Note 8 3 2 2" xfId="13786" xr:uid="{00000000-0005-0000-0000-0000A4350000}"/>
    <cellStyle name="Note 8 3 2 2 2" xfId="13787" xr:uid="{00000000-0005-0000-0000-0000A5350000}"/>
    <cellStyle name="Note 8 3 2 3" xfId="13788" xr:uid="{00000000-0005-0000-0000-0000A6350000}"/>
    <cellStyle name="Note 8 3 2 3 2" xfId="13789" xr:uid="{00000000-0005-0000-0000-0000A7350000}"/>
    <cellStyle name="Note 8 3 2 4" xfId="13790" xr:uid="{00000000-0005-0000-0000-0000A8350000}"/>
    <cellStyle name="Note 8 3 2 4 2" xfId="13791" xr:uid="{00000000-0005-0000-0000-0000A9350000}"/>
    <cellStyle name="Note 8 3 2 5" xfId="13792" xr:uid="{00000000-0005-0000-0000-0000AA350000}"/>
    <cellStyle name="Note 8 3 2 5 2" xfId="13793" xr:uid="{00000000-0005-0000-0000-0000AB350000}"/>
    <cellStyle name="Note 8 3 2 6" xfId="13794" xr:uid="{00000000-0005-0000-0000-0000AC350000}"/>
    <cellStyle name="Note 8 3 2 6 2" xfId="13795" xr:uid="{00000000-0005-0000-0000-0000AD350000}"/>
    <cellStyle name="Note 8 3 2 7" xfId="13796" xr:uid="{00000000-0005-0000-0000-0000AE350000}"/>
    <cellStyle name="Note 8 3 3" xfId="13797" xr:uid="{00000000-0005-0000-0000-0000AF350000}"/>
    <cellStyle name="Note 8 3 3 2" xfId="13798" xr:uid="{00000000-0005-0000-0000-0000B0350000}"/>
    <cellStyle name="Note 8 3 4" xfId="13799" xr:uid="{00000000-0005-0000-0000-0000B1350000}"/>
    <cellStyle name="Note 8 3 4 2" xfId="13800" xr:uid="{00000000-0005-0000-0000-0000B2350000}"/>
    <cellStyle name="Note 8 3 5" xfId="13801" xr:uid="{00000000-0005-0000-0000-0000B3350000}"/>
    <cellStyle name="Note 8 3 5 2" xfId="13802" xr:uid="{00000000-0005-0000-0000-0000B4350000}"/>
    <cellStyle name="Note 8 3 6" xfId="13803" xr:uid="{00000000-0005-0000-0000-0000B5350000}"/>
    <cellStyle name="Note 8 3 6 2" xfId="13804" xr:uid="{00000000-0005-0000-0000-0000B6350000}"/>
    <cellStyle name="Note 8 3 7" xfId="13805" xr:uid="{00000000-0005-0000-0000-0000B7350000}"/>
    <cellStyle name="Note 8 3 7 2" xfId="13806" xr:uid="{00000000-0005-0000-0000-0000B8350000}"/>
    <cellStyle name="Note 8 3 8" xfId="13807" xr:uid="{00000000-0005-0000-0000-0000B9350000}"/>
    <cellStyle name="Note 8 4" xfId="13808" xr:uid="{00000000-0005-0000-0000-0000BA350000}"/>
    <cellStyle name="Note 8 4 2" xfId="13809" xr:uid="{00000000-0005-0000-0000-0000BB350000}"/>
    <cellStyle name="Note 8 4 2 2" xfId="13810" xr:uid="{00000000-0005-0000-0000-0000BC350000}"/>
    <cellStyle name="Note 8 4 3" xfId="13811" xr:uid="{00000000-0005-0000-0000-0000BD350000}"/>
    <cellStyle name="Note 8 4 3 2" xfId="13812" xr:uid="{00000000-0005-0000-0000-0000BE350000}"/>
    <cellStyle name="Note 8 4 4" xfId="13813" xr:uid="{00000000-0005-0000-0000-0000BF350000}"/>
    <cellStyle name="Note 8 4 4 2" xfId="13814" xr:uid="{00000000-0005-0000-0000-0000C0350000}"/>
    <cellStyle name="Note 8 4 5" xfId="13815" xr:uid="{00000000-0005-0000-0000-0000C1350000}"/>
    <cellStyle name="Note 8 4 5 2" xfId="13816" xr:uid="{00000000-0005-0000-0000-0000C2350000}"/>
    <cellStyle name="Note 8 4 6" xfId="13817" xr:uid="{00000000-0005-0000-0000-0000C3350000}"/>
    <cellStyle name="Note 8 4 6 2" xfId="13818" xr:uid="{00000000-0005-0000-0000-0000C4350000}"/>
    <cellStyle name="Note 8 4 7" xfId="13819" xr:uid="{00000000-0005-0000-0000-0000C5350000}"/>
    <cellStyle name="Note 8 5" xfId="13820" xr:uid="{00000000-0005-0000-0000-0000C6350000}"/>
    <cellStyle name="Note 8 5 2" xfId="13821" xr:uid="{00000000-0005-0000-0000-0000C7350000}"/>
    <cellStyle name="Note 8 6" xfId="13822" xr:uid="{00000000-0005-0000-0000-0000C8350000}"/>
    <cellStyle name="Note 8 6 2" xfId="13823" xr:uid="{00000000-0005-0000-0000-0000C9350000}"/>
    <cellStyle name="Note 8 7" xfId="13824" xr:uid="{00000000-0005-0000-0000-0000CA350000}"/>
    <cellStyle name="Note 8 7 2" xfId="13825" xr:uid="{00000000-0005-0000-0000-0000CB350000}"/>
    <cellStyle name="Note 8 8" xfId="13826" xr:uid="{00000000-0005-0000-0000-0000CC350000}"/>
    <cellStyle name="Note 8 8 2" xfId="13827" xr:uid="{00000000-0005-0000-0000-0000CD350000}"/>
    <cellStyle name="Note 8 9" xfId="13828" xr:uid="{00000000-0005-0000-0000-0000CE350000}"/>
    <cellStyle name="Note 8 9 2" xfId="13829" xr:uid="{00000000-0005-0000-0000-0000CF350000}"/>
    <cellStyle name="Note 9" xfId="13830" xr:uid="{00000000-0005-0000-0000-0000D0350000}"/>
    <cellStyle name="Note 9 10" xfId="13831" xr:uid="{00000000-0005-0000-0000-0000D1350000}"/>
    <cellStyle name="Note 9 11" xfId="13832" xr:uid="{00000000-0005-0000-0000-0000D2350000}"/>
    <cellStyle name="Note 9 2" xfId="13833" xr:uid="{00000000-0005-0000-0000-0000D3350000}"/>
    <cellStyle name="Note 9 2 2" xfId="13834" xr:uid="{00000000-0005-0000-0000-0000D4350000}"/>
    <cellStyle name="Note 9 2 2 2" xfId="13835" xr:uid="{00000000-0005-0000-0000-0000D5350000}"/>
    <cellStyle name="Note 9 2 2 2 2" xfId="13836" xr:uid="{00000000-0005-0000-0000-0000D6350000}"/>
    <cellStyle name="Note 9 2 2 2 2 2" xfId="13837" xr:uid="{00000000-0005-0000-0000-0000D7350000}"/>
    <cellStyle name="Note 9 2 2 2 3" xfId="13838" xr:uid="{00000000-0005-0000-0000-0000D8350000}"/>
    <cellStyle name="Note 9 2 2 2 3 2" xfId="13839" xr:uid="{00000000-0005-0000-0000-0000D9350000}"/>
    <cellStyle name="Note 9 2 2 2 4" xfId="13840" xr:uid="{00000000-0005-0000-0000-0000DA350000}"/>
    <cellStyle name="Note 9 2 2 2 4 2" xfId="13841" xr:uid="{00000000-0005-0000-0000-0000DB350000}"/>
    <cellStyle name="Note 9 2 2 2 5" xfId="13842" xr:uid="{00000000-0005-0000-0000-0000DC350000}"/>
    <cellStyle name="Note 9 2 2 2 5 2" xfId="13843" xr:uid="{00000000-0005-0000-0000-0000DD350000}"/>
    <cellStyle name="Note 9 2 2 2 6" xfId="13844" xr:uid="{00000000-0005-0000-0000-0000DE350000}"/>
    <cellStyle name="Note 9 2 2 2 6 2" xfId="13845" xr:uid="{00000000-0005-0000-0000-0000DF350000}"/>
    <cellStyle name="Note 9 2 2 2 7" xfId="13846" xr:uid="{00000000-0005-0000-0000-0000E0350000}"/>
    <cellStyle name="Note 9 2 2 3" xfId="13847" xr:uid="{00000000-0005-0000-0000-0000E1350000}"/>
    <cellStyle name="Note 9 2 2 3 2" xfId="13848" xr:uid="{00000000-0005-0000-0000-0000E2350000}"/>
    <cellStyle name="Note 9 2 2 4" xfId="13849" xr:uid="{00000000-0005-0000-0000-0000E3350000}"/>
    <cellStyle name="Note 9 2 2 4 2" xfId="13850" xr:uid="{00000000-0005-0000-0000-0000E4350000}"/>
    <cellStyle name="Note 9 2 2 5" xfId="13851" xr:uid="{00000000-0005-0000-0000-0000E5350000}"/>
    <cellStyle name="Note 9 2 2 5 2" xfId="13852" xr:uid="{00000000-0005-0000-0000-0000E6350000}"/>
    <cellStyle name="Note 9 2 2 6" xfId="13853" xr:uid="{00000000-0005-0000-0000-0000E7350000}"/>
    <cellStyle name="Note 9 2 2 6 2" xfId="13854" xr:uid="{00000000-0005-0000-0000-0000E8350000}"/>
    <cellStyle name="Note 9 2 2 7" xfId="13855" xr:uid="{00000000-0005-0000-0000-0000E9350000}"/>
    <cellStyle name="Note 9 2 2 7 2" xfId="13856" xr:uid="{00000000-0005-0000-0000-0000EA350000}"/>
    <cellStyle name="Note 9 2 2 8" xfId="13857" xr:uid="{00000000-0005-0000-0000-0000EB350000}"/>
    <cellStyle name="Note 9 2 3" xfId="13858" xr:uid="{00000000-0005-0000-0000-0000EC350000}"/>
    <cellStyle name="Note 9 2 3 2" xfId="13859" xr:uid="{00000000-0005-0000-0000-0000ED350000}"/>
    <cellStyle name="Note 9 2 3 2 2" xfId="13860" xr:uid="{00000000-0005-0000-0000-0000EE350000}"/>
    <cellStyle name="Note 9 2 3 3" xfId="13861" xr:uid="{00000000-0005-0000-0000-0000EF350000}"/>
    <cellStyle name="Note 9 2 3 3 2" xfId="13862" xr:uid="{00000000-0005-0000-0000-0000F0350000}"/>
    <cellStyle name="Note 9 2 3 4" xfId="13863" xr:uid="{00000000-0005-0000-0000-0000F1350000}"/>
    <cellStyle name="Note 9 2 3 4 2" xfId="13864" xr:uid="{00000000-0005-0000-0000-0000F2350000}"/>
    <cellStyle name="Note 9 2 3 5" xfId="13865" xr:uid="{00000000-0005-0000-0000-0000F3350000}"/>
    <cellStyle name="Note 9 2 3 5 2" xfId="13866" xr:uid="{00000000-0005-0000-0000-0000F4350000}"/>
    <cellStyle name="Note 9 2 3 6" xfId="13867" xr:uid="{00000000-0005-0000-0000-0000F5350000}"/>
    <cellStyle name="Note 9 2 3 6 2" xfId="13868" xr:uid="{00000000-0005-0000-0000-0000F6350000}"/>
    <cellStyle name="Note 9 2 3 7" xfId="13869" xr:uid="{00000000-0005-0000-0000-0000F7350000}"/>
    <cellStyle name="Note 9 2 4" xfId="13870" xr:uid="{00000000-0005-0000-0000-0000F8350000}"/>
    <cellStyle name="Note 9 2 4 2" xfId="13871" xr:uid="{00000000-0005-0000-0000-0000F9350000}"/>
    <cellStyle name="Note 9 2 5" xfId="13872" xr:uid="{00000000-0005-0000-0000-0000FA350000}"/>
    <cellStyle name="Note 9 2 5 2" xfId="13873" xr:uid="{00000000-0005-0000-0000-0000FB350000}"/>
    <cellStyle name="Note 9 2 6" xfId="13874" xr:uid="{00000000-0005-0000-0000-0000FC350000}"/>
    <cellStyle name="Note 9 2 6 2" xfId="13875" xr:uid="{00000000-0005-0000-0000-0000FD350000}"/>
    <cellStyle name="Note 9 2 7" xfId="13876" xr:uid="{00000000-0005-0000-0000-0000FE350000}"/>
    <cellStyle name="Note 9 2 7 2" xfId="13877" xr:uid="{00000000-0005-0000-0000-0000FF350000}"/>
    <cellStyle name="Note 9 2 8" xfId="13878" xr:uid="{00000000-0005-0000-0000-000000360000}"/>
    <cellStyle name="Note 9 2 8 2" xfId="13879" xr:uid="{00000000-0005-0000-0000-000001360000}"/>
    <cellStyle name="Note 9 2 9" xfId="13880" xr:uid="{00000000-0005-0000-0000-000002360000}"/>
    <cellStyle name="Note 9 3" xfId="13881" xr:uid="{00000000-0005-0000-0000-000003360000}"/>
    <cellStyle name="Note 9 3 2" xfId="13882" xr:uid="{00000000-0005-0000-0000-000004360000}"/>
    <cellStyle name="Note 9 3 2 2" xfId="13883" xr:uid="{00000000-0005-0000-0000-000005360000}"/>
    <cellStyle name="Note 9 3 2 2 2" xfId="13884" xr:uid="{00000000-0005-0000-0000-000006360000}"/>
    <cellStyle name="Note 9 3 2 3" xfId="13885" xr:uid="{00000000-0005-0000-0000-000007360000}"/>
    <cellStyle name="Note 9 3 2 3 2" xfId="13886" xr:uid="{00000000-0005-0000-0000-000008360000}"/>
    <cellStyle name="Note 9 3 2 4" xfId="13887" xr:uid="{00000000-0005-0000-0000-000009360000}"/>
    <cellStyle name="Note 9 3 2 4 2" xfId="13888" xr:uid="{00000000-0005-0000-0000-00000A360000}"/>
    <cellStyle name="Note 9 3 2 5" xfId="13889" xr:uid="{00000000-0005-0000-0000-00000B360000}"/>
    <cellStyle name="Note 9 3 2 5 2" xfId="13890" xr:uid="{00000000-0005-0000-0000-00000C360000}"/>
    <cellStyle name="Note 9 3 2 6" xfId="13891" xr:uid="{00000000-0005-0000-0000-00000D360000}"/>
    <cellStyle name="Note 9 3 2 6 2" xfId="13892" xr:uid="{00000000-0005-0000-0000-00000E360000}"/>
    <cellStyle name="Note 9 3 2 7" xfId="13893" xr:uid="{00000000-0005-0000-0000-00000F360000}"/>
    <cellStyle name="Note 9 3 3" xfId="13894" xr:uid="{00000000-0005-0000-0000-000010360000}"/>
    <cellStyle name="Note 9 3 3 2" xfId="13895" xr:uid="{00000000-0005-0000-0000-000011360000}"/>
    <cellStyle name="Note 9 3 4" xfId="13896" xr:uid="{00000000-0005-0000-0000-000012360000}"/>
    <cellStyle name="Note 9 3 4 2" xfId="13897" xr:uid="{00000000-0005-0000-0000-000013360000}"/>
    <cellStyle name="Note 9 3 5" xfId="13898" xr:uid="{00000000-0005-0000-0000-000014360000}"/>
    <cellStyle name="Note 9 3 5 2" xfId="13899" xr:uid="{00000000-0005-0000-0000-000015360000}"/>
    <cellStyle name="Note 9 3 6" xfId="13900" xr:uid="{00000000-0005-0000-0000-000016360000}"/>
    <cellStyle name="Note 9 3 6 2" xfId="13901" xr:uid="{00000000-0005-0000-0000-000017360000}"/>
    <cellStyle name="Note 9 3 7" xfId="13902" xr:uid="{00000000-0005-0000-0000-000018360000}"/>
    <cellStyle name="Note 9 3 7 2" xfId="13903" xr:uid="{00000000-0005-0000-0000-000019360000}"/>
    <cellStyle name="Note 9 3 8" xfId="13904" xr:uid="{00000000-0005-0000-0000-00001A360000}"/>
    <cellStyle name="Note 9 4" xfId="13905" xr:uid="{00000000-0005-0000-0000-00001B360000}"/>
    <cellStyle name="Note 9 4 2" xfId="13906" xr:uid="{00000000-0005-0000-0000-00001C360000}"/>
    <cellStyle name="Note 9 4 2 2" xfId="13907" xr:uid="{00000000-0005-0000-0000-00001D360000}"/>
    <cellStyle name="Note 9 4 3" xfId="13908" xr:uid="{00000000-0005-0000-0000-00001E360000}"/>
    <cellStyle name="Note 9 4 3 2" xfId="13909" xr:uid="{00000000-0005-0000-0000-00001F360000}"/>
    <cellStyle name="Note 9 4 4" xfId="13910" xr:uid="{00000000-0005-0000-0000-000020360000}"/>
    <cellStyle name="Note 9 4 4 2" xfId="13911" xr:uid="{00000000-0005-0000-0000-000021360000}"/>
    <cellStyle name="Note 9 4 5" xfId="13912" xr:uid="{00000000-0005-0000-0000-000022360000}"/>
    <cellStyle name="Note 9 4 5 2" xfId="13913" xr:uid="{00000000-0005-0000-0000-000023360000}"/>
    <cellStyle name="Note 9 4 6" xfId="13914" xr:uid="{00000000-0005-0000-0000-000024360000}"/>
    <cellStyle name="Note 9 4 6 2" xfId="13915" xr:uid="{00000000-0005-0000-0000-000025360000}"/>
    <cellStyle name="Note 9 4 7" xfId="13916" xr:uid="{00000000-0005-0000-0000-000026360000}"/>
    <cellStyle name="Note 9 5" xfId="13917" xr:uid="{00000000-0005-0000-0000-000027360000}"/>
    <cellStyle name="Note 9 5 2" xfId="13918" xr:uid="{00000000-0005-0000-0000-000028360000}"/>
    <cellStyle name="Note 9 6" xfId="13919" xr:uid="{00000000-0005-0000-0000-000029360000}"/>
    <cellStyle name="Note 9 6 2" xfId="13920" xr:uid="{00000000-0005-0000-0000-00002A360000}"/>
    <cellStyle name="Note 9 7" xfId="13921" xr:uid="{00000000-0005-0000-0000-00002B360000}"/>
    <cellStyle name="Note 9 7 2" xfId="13922" xr:uid="{00000000-0005-0000-0000-00002C360000}"/>
    <cellStyle name="Note 9 8" xfId="13923" xr:uid="{00000000-0005-0000-0000-00002D360000}"/>
    <cellStyle name="Note 9 8 2" xfId="13924" xr:uid="{00000000-0005-0000-0000-00002E360000}"/>
    <cellStyle name="Note 9 9" xfId="13925" xr:uid="{00000000-0005-0000-0000-00002F360000}"/>
    <cellStyle name="Note 9 9 2" xfId="13926" xr:uid="{00000000-0005-0000-0000-000030360000}"/>
    <cellStyle name="OfwatAmber" xfId="2794" xr:uid="{00000000-0005-0000-0000-000031360000}"/>
    <cellStyle name="OfwatCalculation" xfId="138" xr:uid="{00000000-0005-0000-0000-000032360000}"/>
    <cellStyle name="OfwatCopy" xfId="2795" xr:uid="{00000000-0005-0000-0000-000033360000}"/>
    <cellStyle name="OfwatDescTxt" xfId="2796" xr:uid="{00000000-0005-0000-0000-000034360000}"/>
    <cellStyle name="OfwatEmphasis" xfId="2797" xr:uid="{00000000-0005-0000-0000-000035360000}"/>
    <cellStyle name="OfwatGreen" xfId="2798" xr:uid="{00000000-0005-0000-0000-000036360000}"/>
    <cellStyle name="OfwatHeaderTxt" xfId="2799" xr:uid="{00000000-0005-0000-0000-000037360000}"/>
    <cellStyle name="OfwatInput" xfId="2800" xr:uid="{00000000-0005-0000-0000-000038360000}"/>
    <cellStyle name="OfwatINVALID" xfId="2801" xr:uid="{00000000-0005-0000-0000-000039360000}"/>
    <cellStyle name="OfwatNormal" xfId="2802" xr:uid="{00000000-0005-0000-0000-00003A360000}"/>
    <cellStyle name="OfwatRedPurple" xfId="2803" xr:uid="{00000000-0005-0000-0000-00003B360000}"/>
    <cellStyle name="Output 10" xfId="13927" xr:uid="{00000000-0005-0000-0000-00003C360000}"/>
    <cellStyle name="Output 10 2" xfId="13928" xr:uid="{00000000-0005-0000-0000-00003D360000}"/>
    <cellStyle name="Output 10 2 2" xfId="13929" xr:uid="{00000000-0005-0000-0000-00003E360000}"/>
    <cellStyle name="Output 10 2 2 2" xfId="13930" xr:uid="{00000000-0005-0000-0000-00003F360000}"/>
    <cellStyle name="Output 10 2 3" xfId="13931" xr:uid="{00000000-0005-0000-0000-000040360000}"/>
    <cellStyle name="Output 10 2 3 2" xfId="13932" xr:uid="{00000000-0005-0000-0000-000041360000}"/>
    <cellStyle name="Output 10 2 4" xfId="13933" xr:uid="{00000000-0005-0000-0000-000042360000}"/>
    <cellStyle name="Output 10 2 4 2" xfId="13934" xr:uid="{00000000-0005-0000-0000-000043360000}"/>
    <cellStyle name="Output 10 2 5" xfId="13935" xr:uid="{00000000-0005-0000-0000-000044360000}"/>
    <cellStyle name="Output 10 2 5 2" xfId="13936" xr:uid="{00000000-0005-0000-0000-000045360000}"/>
    <cellStyle name="Output 10 2 6" xfId="13937" xr:uid="{00000000-0005-0000-0000-000046360000}"/>
    <cellStyle name="Output 10 2 6 2" xfId="13938" xr:uid="{00000000-0005-0000-0000-000047360000}"/>
    <cellStyle name="Output 10 2 7" xfId="13939" xr:uid="{00000000-0005-0000-0000-000048360000}"/>
    <cellStyle name="Output 10 3" xfId="13940" xr:uid="{00000000-0005-0000-0000-000049360000}"/>
    <cellStyle name="Output 10 3 2" xfId="13941" xr:uid="{00000000-0005-0000-0000-00004A360000}"/>
    <cellStyle name="Output 10 4" xfId="13942" xr:uid="{00000000-0005-0000-0000-00004B360000}"/>
    <cellStyle name="Output 10 4 2" xfId="13943" xr:uid="{00000000-0005-0000-0000-00004C360000}"/>
    <cellStyle name="Output 10 5" xfId="13944" xr:uid="{00000000-0005-0000-0000-00004D360000}"/>
    <cellStyle name="Output 10 5 2" xfId="13945" xr:uid="{00000000-0005-0000-0000-00004E360000}"/>
    <cellStyle name="Output 10 6" xfId="13946" xr:uid="{00000000-0005-0000-0000-00004F360000}"/>
    <cellStyle name="Output 10 6 2" xfId="13947" xr:uid="{00000000-0005-0000-0000-000050360000}"/>
    <cellStyle name="Output 10 7" xfId="13948" xr:uid="{00000000-0005-0000-0000-000051360000}"/>
    <cellStyle name="Output 10 7 2" xfId="13949" xr:uid="{00000000-0005-0000-0000-000052360000}"/>
    <cellStyle name="Output 10 8" xfId="13950" xr:uid="{00000000-0005-0000-0000-000053360000}"/>
    <cellStyle name="Output 11" xfId="13951" xr:uid="{00000000-0005-0000-0000-000054360000}"/>
    <cellStyle name="Output 11 2" xfId="13952" xr:uid="{00000000-0005-0000-0000-000055360000}"/>
    <cellStyle name="Output 11 2 2" xfId="13953" xr:uid="{00000000-0005-0000-0000-000056360000}"/>
    <cellStyle name="Output 11 2 2 2" xfId="13954" xr:uid="{00000000-0005-0000-0000-000057360000}"/>
    <cellStyle name="Output 11 2 3" xfId="13955" xr:uid="{00000000-0005-0000-0000-000058360000}"/>
    <cellStyle name="Output 11 2 3 2" xfId="13956" xr:uid="{00000000-0005-0000-0000-000059360000}"/>
    <cellStyle name="Output 11 2 4" xfId="13957" xr:uid="{00000000-0005-0000-0000-00005A360000}"/>
    <cellStyle name="Output 11 2 4 2" xfId="13958" xr:uid="{00000000-0005-0000-0000-00005B360000}"/>
    <cellStyle name="Output 11 2 5" xfId="13959" xr:uid="{00000000-0005-0000-0000-00005C360000}"/>
    <cellStyle name="Output 11 2 5 2" xfId="13960" xr:uid="{00000000-0005-0000-0000-00005D360000}"/>
    <cellStyle name="Output 11 2 6" xfId="13961" xr:uid="{00000000-0005-0000-0000-00005E360000}"/>
    <cellStyle name="Output 11 2 6 2" xfId="13962" xr:uid="{00000000-0005-0000-0000-00005F360000}"/>
    <cellStyle name="Output 11 2 7" xfId="13963" xr:uid="{00000000-0005-0000-0000-000060360000}"/>
    <cellStyle name="Output 11 3" xfId="13964" xr:uid="{00000000-0005-0000-0000-000061360000}"/>
    <cellStyle name="Output 11 3 2" xfId="13965" xr:uid="{00000000-0005-0000-0000-000062360000}"/>
    <cellStyle name="Output 11 4" xfId="13966" xr:uid="{00000000-0005-0000-0000-000063360000}"/>
    <cellStyle name="Output 11 4 2" xfId="13967" xr:uid="{00000000-0005-0000-0000-000064360000}"/>
    <cellStyle name="Output 11 5" xfId="13968" xr:uid="{00000000-0005-0000-0000-000065360000}"/>
    <cellStyle name="Output 11 5 2" xfId="13969" xr:uid="{00000000-0005-0000-0000-000066360000}"/>
    <cellStyle name="Output 11 6" xfId="13970" xr:uid="{00000000-0005-0000-0000-000067360000}"/>
    <cellStyle name="Output 11 6 2" xfId="13971" xr:uid="{00000000-0005-0000-0000-000068360000}"/>
    <cellStyle name="Output 11 7" xfId="13972" xr:uid="{00000000-0005-0000-0000-000069360000}"/>
    <cellStyle name="Output 11 7 2" xfId="13973" xr:uid="{00000000-0005-0000-0000-00006A360000}"/>
    <cellStyle name="Output 11 8" xfId="13974" xr:uid="{00000000-0005-0000-0000-00006B360000}"/>
    <cellStyle name="Output 2" xfId="123" xr:uid="{00000000-0005-0000-0000-00006C360000}"/>
    <cellStyle name="Output 2 10" xfId="13975" xr:uid="{00000000-0005-0000-0000-00006D360000}"/>
    <cellStyle name="Output 2 11" xfId="13976" xr:uid="{00000000-0005-0000-0000-00006E360000}"/>
    <cellStyle name="Output 2 2" xfId="13977" xr:uid="{00000000-0005-0000-0000-00006F360000}"/>
    <cellStyle name="Output 2 2 2" xfId="13978" xr:uid="{00000000-0005-0000-0000-000070360000}"/>
    <cellStyle name="Output 2 2 2 2" xfId="13979" xr:uid="{00000000-0005-0000-0000-000071360000}"/>
    <cellStyle name="Output 2 2 2 2 2" xfId="13980" xr:uid="{00000000-0005-0000-0000-000072360000}"/>
    <cellStyle name="Output 2 2 2 3" xfId="13981" xr:uid="{00000000-0005-0000-0000-000073360000}"/>
    <cellStyle name="Output 2 2 2 3 2" xfId="13982" xr:uid="{00000000-0005-0000-0000-000074360000}"/>
    <cellStyle name="Output 2 2 2 4" xfId="13983" xr:uid="{00000000-0005-0000-0000-000075360000}"/>
    <cellStyle name="Output 2 2 2 4 2" xfId="13984" xr:uid="{00000000-0005-0000-0000-000076360000}"/>
    <cellStyle name="Output 2 2 2 5" xfId="13985" xr:uid="{00000000-0005-0000-0000-000077360000}"/>
    <cellStyle name="Output 2 2 2 5 2" xfId="13986" xr:uid="{00000000-0005-0000-0000-000078360000}"/>
    <cellStyle name="Output 2 2 2 6" xfId="13987" xr:uid="{00000000-0005-0000-0000-000079360000}"/>
    <cellStyle name="Output 2 2 2 6 2" xfId="13988" xr:uid="{00000000-0005-0000-0000-00007A360000}"/>
    <cellStyle name="Output 2 2 2 7" xfId="13989" xr:uid="{00000000-0005-0000-0000-00007B360000}"/>
    <cellStyle name="Output 2 2 3" xfId="13990" xr:uid="{00000000-0005-0000-0000-00007C360000}"/>
    <cellStyle name="Output 2 2 3 2" xfId="13991" xr:uid="{00000000-0005-0000-0000-00007D360000}"/>
    <cellStyle name="Output 2 2 4" xfId="13992" xr:uid="{00000000-0005-0000-0000-00007E360000}"/>
    <cellStyle name="Output 2 2 4 2" xfId="13993" xr:uid="{00000000-0005-0000-0000-00007F360000}"/>
    <cellStyle name="Output 2 2 5" xfId="13994" xr:uid="{00000000-0005-0000-0000-000080360000}"/>
    <cellStyle name="Output 2 2 5 2" xfId="13995" xr:uid="{00000000-0005-0000-0000-000081360000}"/>
    <cellStyle name="Output 2 2 6" xfId="13996" xr:uid="{00000000-0005-0000-0000-000082360000}"/>
    <cellStyle name="Output 2 2 6 2" xfId="13997" xr:uid="{00000000-0005-0000-0000-000083360000}"/>
    <cellStyle name="Output 2 2 7" xfId="13998" xr:uid="{00000000-0005-0000-0000-000084360000}"/>
    <cellStyle name="Output 2 2 7 2" xfId="13999" xr:uid="{00000000-0005-0000-0000-000085360000}"/>
    <cellStyle name="Output 2 2 8" xfId="14000" xr:uid="{00000000-0005-0000-0000-000086360000}"/>
    <cellStyle name="Output 2 2 9" xfId="14001" xr:uid="{00000000-0005-0000-0000-000087360000}"/>
    <cellStyle name="Output 2 3" xfId="14002" xr:uid="{00000000-0005-0000-0000-000088360000}"/>
    <cellStyle name="Output 2 3 2" xfId="14003" xr:uid="{00000000-0005-0000-0000-000089360000}"/>
    <cellStyle name="Output 2 3 2 2" xfId="14004" xr:uid="{00000000-0005-0000-0000-00008A360000}"/>
    <cellStyle name="Output 2 3 2 2 2" xfId="14005" xr:uid="{00000000-0005-0000-0000-00008B360000}"/>
    <cellStyle name="Output 2 3 2 3" xfId="14006" xr:uid="{00000000-0005-0000-0000-00008C360000}"/>
    <cellStyle name="Output 2 3 2 3 2" xfId="14007" xr:uid="{00000000-0005-0000-0000-00008D360000}"/>
    <cellStyle name="Output 2 3 2 4" xfId="14008" xr:uid="{00000000-0005-0000-0000-00008E360000}"/>
    <cellStyle name="Output 2 3 2 4 2" xfId="14009" xr:uid="{00000000-0005-0000-0000-00008F360000}"/>
    <cellStyle name="Output 2 3 2 5" xfId="14010" xr:uid="{00000000-0005-0000-0000-000090360000}"/>
    <cellStyle name="Output 2 3 2 5 2" xfId="14011" xr:uid="{00000000-0005-0000-0000-000091360000}"/>
    <cellStyle name="Output 2 3 2 6" xfId="14012" xr:uid="{00000000-0005-0000-0000-000092360000}"/>
    <cellStyle name="Output 2 3 2 6 2" xfId="14013" xr:uid="{00000000-0005-0000-0000-000093360000}"/>
    <cellStyle name="Output 2 3 2 7" xfId="14014" xr:uid="{00000000-0005-0000-0000-000094360000}"/>
    <cellStyle name="Output 2 3 3" xfId="14015" xr:uid="{00000000-0005-0000-0000-000095360000}"/>
    <cellStyle name="Output 2 3 3 2" xfId="14016" xr:uid="{00000000-0005-0000-0000-000096360000}"/>
    <cellStyle name="Output 2 3 4" xfId="14017" xr:uid="{00000000-0005-0000-0000-000097360000}"/>
    <cellStyle name="Output 2 3 4 2" xfId="14018" xr:uid="{00000000-0005-0000-0000-000098360000}"/>
    <cellStyle name="Output 2 3 5" xfId="14019" xr:uid="{00000000-0005-0000-0000-000099360000}"/>
    <cellStyle name="Output 2 3 5 2" xfId="14020" xr:uid="{00000000-0005-0000-0000-00009A360000}"/>
    <cellStyle name="Output 2 3 6" xfId="14021" xr:uid="{00000000-0005-0000-0000-00009B360000}"/>
    <cellStyle name="Output 2 3 6 2" xfId="14022" xr:uid="{00000000-0005-0000-0000-00009C360000}"/>
    <cellStyle name="Output 2 3 7" xfId="14023" xr:uid="{00000000-0005-0000-0000-00009D360000}"/>
    <cellStyle name="Output 2 3 7 2" xfId="14024" xr:uid="{00000000-0005-0000-0000-00009E360000}"/>
    <cellStyle name="Output 2 3 8" xfId="14025" xr:uid="{00000000-0005-0000-0000-00009F360000}"/>
    <cellStyle name="Output 2 4" xfId="14026" xr:uid="{00000000-0005-0000-0000-0000A0360000}"/>
    <cellStyle name="Output 2 4 2" xfId="14027" xr:uid="{00000000-0005-0000-0000-0000A1360000}"/>
    <cellStyle name="Output 2 4 2 2" xfId="14028" xr:uid="{00000000-0005-0000-0000-0000A2360000}"/>
    <cellStyle name="Output 2 4 3" xfId="14029" xr:uid="{00000000-0005-0000-0000-0000A3360000}"/>
    <cellStyle name="Output 2 4 3 2" xfId="14030" xr:uid="{00000000-0005-0000-0000-0000A4360000}"/>
    <cellStyle name="Output 2 4 4" xfId="14031" xr:uid="{00000000-0005-0000-0000-0000A5360000}"/>
    <cellStyle name="Output 2 4 4 2" xfId="14032" xr:uid="{00000000-0005-0000-0000-0000A6360000}"/>
    <cellStyle name="Output 2 4 5" xfId="14033" xr:uid="{00000000-0005-0000-0000-0000A7360000}"/>
    <cellStyle name="Output 2 4 5 2" xfId="14034" xr:uid="{00000000-0005-0000-0000-0000A8360000}"/>
    <cellStyle name="Output 2 4 6" xfId="14035" xr:uid="{00000000-0005-0000-0000-0000A9360000}"/>
    <cellStyle name="Output 2 4 6 2" xfId="14036" xr:uid="{00000000-0005-0000-0000-0000AA360000}"/>
    <cellStyle name="Output 2 4 7" xfId="14037" xr:uid="{00000000-0005-0000-0000-0000AB360000}"/>
    <cellStyle name="Output 2 5" xfId="14038" xr:uid="{00000000-0005-0000-0000-0000AC360000}"/>
    <cellStyle name="Output 2 5 2" xfId="14039" xr:uid="{00000000-0005-0000-0000-0000AD360000}"/>
    <cellStyle name="Output 2 6" xfId="14040" xr:uid="{00000000-0005-0000-0000-0000AE360000}"/>
    <cellStyle name="Output 2 6 2" xfId="14041" xr:uid="{00000000-0005-0000-0000-0000AF360000}"/>
    <cellStyle name="Output 2 7" xfId="14042" xr:uid="{00000000-0005-0000-0000-0000B0360000}"/>
    <cellStyle name="Output 2 7 2" xfId="14043" xr:uid="{00000000-0005-0000-0000-0000B1360000}"/>
    <cellStyle name="Output 2 8" xfId="14044" xr:uid="{00000000-0005-0000-0000-0000B2360000}"/>
    <cellStyle name="Output 2 8 2" xfId="14045" xr:uid="{00000000-0005-0000-0000-0000B3360000}"/>
    <cellStyle name="Output 2 9" xfId="14046" xr:uid="{00000000-0005-0000-0000-0000B4360000}"/>
    <cellStyle name="Output 2 9 2" xfId="14047" xr:uid="{00000000-0005-0000-0000-0000B5360000}"/>
    <cellStyle name="Output 3" xfId="14048" xr:uid="{00000000-0005-0000-0000-0000B6360000}"/>
    <cellStyle name="Output 3 10" xfId="14049" xr:uid="{00000000-0005-0000-0000-0000B7360000}"/>
    <cellStyle name="Output 3 11" xfId="14050" xr:uid="{00000000-0005-0000-0000-0000B8360000}"/>
    <cellStyle name="Output 3 2" xfId="14051" xr:uid="{00000000-0005-0000-0000-0000B9360000}"/>
    <cellStyle name="Output 3 2 2" xfId="14052" xr:uid="{00000000-0005-0000-0000-0000BA360000}"/>
    <cellStyle name="Output 3 2 2 2" xfId="14053" xr:uid="{00000000-0005-0000-0000-0000BB360000}"/>
    <cellStyle name="Output 3 2 2 2 2" xfId="14054" xr:uid="{00000000-0005-0000-0000-0000BC360000}"/>
    <cellStyle name="Output 3 2 2 3" xfId="14055" xr:uid="{00000000-0005-0000-0000-0000BD360000}"/>
    <cellStyle name="Output 3 2 2 3 2" xfId="14056" xr:uid="{00000000-0005-0000-0000-0000BE360000}"/>
    <cellStyle name="Output 3 2 2 4" xfId="14057" xr:uid="{00000000-0005-0000-0000-0000BF360000}"/>
    <cellStyle name="Output 3 2 2 4 2" xfId="14058" xr:uid="{00000000-0005-0000-0000-0000C0360000}"/>
    <cellStyle name="Output 3 2 2 5" xfId="14059" xr:uid="{00000000-0005-0000-0000-0000C1360000}"/>
    <cellStyle name="Output 3 2 2 5 2" xfId="14060" xr:uid="{00000000-0005-0000-0000-0000C2360000}"/>
    <cellStyle name="Output 3 2 2 6" xfId="14061" xr:uid="{00000000-0005-0000-0000-0000C3360000}"/>
    <cellStyle name="Output 3 2 2 6 2" xfId="14062" xr:uid="{00000000-0005-0000-0000-0000C4360000}"/>
    <cellStyle name="Output 3 2 2 7" xfId="14063" xr:uid="{00000000-0005-0000-0000-0000C5360000}"/>
    <cellStyle name="Output 3 2 3" xfId="14064" xr:uid="{00000000-0005-0000-0000-0000C6360000}"/>
    <cellStyle name="Output 3 2 3 2" xfId="14065" xr:uid="{00000000-0005-0000-0000-0000C7360000}"/>
    <cellStyle name="Output 3 2 4" xfId="14066" xr:uid="{00000000-0005-0000-0000-0000C8360000}"/>
    <cellStyle name="Output 3 2 4 2" xfId="14067" xr:uid="{00000000-0005-0000-0000-0000C9360000}"/>
    <cellStyle name="Output 3 2 5" xfId="14068" xr:uid="{00000000-0005-0000-0000-0000CA360000}"/>
    <cellStyle name="Output 3 2 5 2" xfId="14069" xr:uid="{00000000-0005-0000-0000-0000CB360000}"/>
    <cellStyle name="Output 3 2 6" xfId="14070" xr:uid="{00000000-0005-0000-0000-0000CC360000}"/>
    <cellStyle name="Output 3 2 6 2" xfId="14071" xr:uid="{00000000-0005-0000-0000-0000CD360000}"/>
    <cellStyle name="Output 3 2 7" xfId="14072" xr:uid="{00000000-0005-0000-0000-0000CE360000}"/>
    <cellStyle name="Output 3 2 7 2" xfId="14073" xr:uid="{00000000-0005-0000-0000-0000CF360000}"/>
    <cellStyle name="Output 3 2 8" xfId="14074" xr:uid="{00000000-0005-0000-0000-0000D0360000}"/>
    <cellStyle name="Output 3 2 9" xfId="14075" xr:uid="{00000000-0005-0000-0000-0000D1360000}"/>
    <cellStyle name="Output 3 3" xfId="14076" xr:uid="{00000000-0005-0000-0000-0000D2360000}"/>
    <cellStyle name="Output 3 3 2" xfId="14077" xr:uid="{00000000-0005-0000-0000-0000D3360000}"/>
    <cellStyle name="Output 3 3 2 2" xfId="14078" xr:uid="{00000000-0005-0000-0000-0000D4360000}"/>
    <cellStyle name="Output 3 3 2 2 2" xfId="14079" xr:uid="{00000000-0005-0000-0000-0000D5360000}"/>
    <cellStyle name="Output 3 3 2 3" xfId="14080" xr:uid="{00000000-0005-0000-0000-0000D6360000}"/>
    <cellStyle name="Output 3 3 2 3 2" xfId="14081" xr:uid="{00000000-0005-0000-0000-0000D7360000}"/>
    <cellStyle name="Output 3 3 2 4" xfId="14082" xr:uid="{00000000-0005-0000-0000-0000D8360000}"/>
    <cellStyle name="Output 3 3 2 4 2" xfId="14083" xr:uid="{00000000-0005-0000-0000-0000D9360000}"/>
    <cellStyle name="Output 3 3 2 5" xfId="14084" xr:uid="{00000000-0005-0000-0000-0000DA360000}"/>
    <cellStyle name="Output 3 3 2 5 2" xfId="14085" xr:uid="{00000000-0005-0000-0000-0000DB360000}"/>
    <cellStyle name="Output 3 3 2 6" xfId="14086" xr:uid="{00000000-0005-0000-0000-0000DC360000}"/>
    <cellStyle name="Output 3 3 2 6 2" xfId="14087" xr:uid="{00000000-0005-0000-0000-0000DD360000}"/>
    <cellStyle name="Output 3 3 2 7" xfId="14088" xr:uid="{00000000-0005-0000-0000-0000DE360000}"/>
    <cellStyle name="Output 3 3 3" xfId="14089" xr:uid="{00000000-0005-0000-0000-0000DF360000}"/>
    <cellStyle name="Output 3 3 3 2" xfId="14090" xr:uid="{00000000-0005-0000-0000-0000E0360000}"/>
    <cellStyle name="Output 3 3 4" xfId="14091" xr:uid="{00000000-0005-0000-0000-0000E1360000}"/>
    <cellStyle name="Output 3 3 4 2" xfId="14092" xr:uid="{00000000-0005-0000-0000-0000E2360000}"/>
    <cellStyle name="Output 3 3 5" xfId="14093" xr:uid="{00000000-0005-0000-0000-0000E3360000}"/>
    <cellStyle name="Output 3 3 5 2" xfId="14094" xr:uid="{00000000-0005-0000-0000-0000E4360000}"/>
    <cellStyle name="Output 3 3 6" xfId="14095" xr:uid="{00000000-0005-0000-0000-0000E5360000}"/>
    <cellStyle name="Output 3 3 6 2" xfId="14096" xr:uid="{00000000-0005-0000-0000-0000E6360000}"/>
    <cellStyle name="Output 3 3 7" xfId="14097" xr:uid="{00000000-0005-0000-0000-0000E7360000}"/>
    <cellStyle name="Output 3 3 7 2" xfId="14098" xr:uid="{00000000-0005-0000-0000-0000E8360000}"/>
    <cellStyle name="Output 3 3 8" xfId="14099" xr:uid="{00000000-0005-0000-0000-0000E9360000}"/>
    <cellStyle name="Output 3 3 9" xfId="14100" xr:uid="{00000000-0005-0000-0000-0000EA360000}"/>
    <cellStyle name="Output 3 4" xfId="14101" xr:uid="{00000000-0005-0000-0000-0000EB360000}"/>
    <cellStyle name="Output 3 4 2" xfId="14102" xr:uid="{00000000-0005-0000-0000-0000EC360000}"/>
    <cellStyle name="Output 3 4 2 2" xfId="14103" xr:uid="{00000000-0005-0000-0000-0000ED360000}"/>
    <cellStyle name="Output 3 4 3" xfId="14104" xr:uid="{00000000-0005-0000-0000-0000EE360000}"/>
    <cellStyle name="Output 3 4 3 2" xfId="14105" xr:uid="{00000000-0005-0000-0000-0000EF360000}"/>
    <cellStyle name="Output 3 4 4" xfId="14106" xr:uid="{00000000-0005-0000-0000-0000F0360000}"/>
    <cellStyle name="Output 3 4 4 2" xfId="14107" xr:uid="{00000000-0005-0000-0000-0000F1360000}"/>
    <cellStyle name="Output 3 4 5" xfId="14108" xr:uid="{00000000-0005-0000-0000-0000F2360000}"/>
    <cellStyle name="Output 3 4 5 2" xfId="14109" xr:uid="{00000000-0005-0000-0000-0000F3360000}"/>
    <cellStyle name="Output 3 4 6" xfId="14110" xr:uid="{00000000-0005-0000-0000-0000F4360000}"/>
    <cellStyle name="Output 3 4 6 2" xfId="14111" xr:uid="{00000000-0005-0000-0000-0000F5360000}"/>
    <cellStyle name="Output 3 4 7" xfId="14112" xr:uid="{00000000-0005-0000-0000-0000F6360000}"/>
    <cellStyle name="Output 3 5" xfId="14113" xr:uid="{00000000-0005-0000-0000-0000F7360000}"/>
    <cellStyle name="Output 3 5 2" xfId="14114" xr:uid="{00000000-0005-0000-0000-0000F8360000}"/>
    <cellStyle name="Output 3 6" xfId="14115" xr:uid="{00000000-0005-0000-0000-0000F9360000}"/>
    <cellStyle name="Output 3 6 2" xfId="14116" xr:uid="{00000000-0005-0000-0000-0000FA360000}"/>
    <cellStyle name="Output 3 7" xfId="14117" xr:uid="{00000000-0005-0000-0000-0000FB360000}"/>
    <cellStyle name="Output 3 7 2" xfId="14118" xr:uid="{00000000-0005-0000-0000-0000FC360000}"/>
    <cellStyle name="Output 3 8" xfId="14119" xr:uid="{00000000-0005-0000-0000-0000FD360000}"/>
    <cellStyle name="Output 3 8 2" xfId="14120" xr:uid="{00000000-0005-0000-0000-0000FE360000}"/>
    <cellStyle name="Output 3 9" xfId="14121" xr:uid="{00000000-0005-0000-0000-0000FF360000}"/>
    <cellStyle name="Output 3 9 2" xfId="14122" xr:uid="{00000000-0005-0000-0000-000000370000}"/>
    <cellStyle name="Output 4" xfId="14123" xr:uid="{00000000-0005-0000-0000-000001370000}"/>
    <cellStyle name="Output 4 10" xfId="14124" xr:uid="{00000000-0005-0000-0000-000002370000}"/>
    <cellStyle name="Output 4 2" xfId="14125" xr:uid="{00000000-0005-0000-0000-000003370000}"/>
    <cellStyle name="Output 4 2 2" xfId="14126" xr:uid="{00000000-0005-0000-0000-000004370000}"/>
    <cellStyle name="Output 4 2 2 2" xfId="14127" xr:uid="{00000000-0005-0000-0000-000005370000}"/>
    <cellStyle name="Output 4 2 2 2 2" xfId="14128" xr:uid="{00000000-0005-0000-0000-000006370000}"/>
    <cellStyle name="Output 4 2 2 3" xfId="14129" xr:uid="{00000000-0005-0000-0000-000007370000}"/>
    <cellStyle name="Output 4 2 2 3 2" xfId="14130" xr:uid="{00000000-0005-0000-0000-000008370000}"/>
    <cellStyle name="Output 4 2 2 4" xfId="14131" xr:uid="{00000000-0005-0000-0000-000009370000}"/>
    <cellStyle name="Output 4 2 2 4 2" xfId="14132" xr:uid="{00000000-0005-0000-0000-00000A370000}"/>
    <cellStyle name="Output 4 2 2 5" xfId="14133" xr:uid="{00000000-0005-0000-0000-00000B370000}"/>
    <cellStyle name="Output 4 2 2 5 2" xfId="14134" xr:uid="{00000000-0005-0000-0000-00000C370000}"/>
    <cellStyle name="Output 4 2 2 6" xfId="14135" xr:uid="{00000000-0005-0000-0000-00000D370000}"/>
    <cellStyle name="Output 4 2 2 6 2" xfId="14136" xr:uid="{00000000-0005-0000-0000-00000E370000}"/>
    <cellStyle name="Output 4 2 2 7" xfId="14137" xr:uid="{00000000-0005-0000-0000-00000F370000}"/>
    <cellStyle name="Output 4 2 3" xfId="14138" xr:uid="{00000000-0005-0000-0000-000010370000}"/>
    <cellStyle name="Output 4 2 3 2" xfId="14139" xr:uid="{00000000-0005-0000-0000-000011370000}"/>
    <cellStyle name="Output 4 2 4" xfId="14140" xr:uid="{00000000-0005-0000-0000-000012370000}"/>
    <cellStyle name="Output 4 2 4 2" xfId="14141" xr:uid="{00000000-0005-0000-0000-000013370000}"/>
    <cellStyle name="Output 4 2 5" xfId="14142" xr:uid="{00000000-0005-0000-0000-000014370000}"/>
    <cellStyle name="Output 4 2 5 2" xfId="14143" xr:uid="{00000000-0005-0000-0000-000015370000}"/>
    <cellStyle name="Output 4 2 6" xfId="14144" xr:uid="{00000000-0005-0000-0000-000016370000}"/>
    <cellStyle name="Output 4 2 6 2" xfId="14145" xr:uid="{00000000-0005-0000-0000-000017370000}"/>
    <cellStyle name="Output 4 2 7" xfId="14146" xr:uid="{00000000-0005-0000-0000-000018370000}"/>
    <cellStyle name="Output 4 2 7 2" xfId="14147" xr:uid="{00000000-0005-0000-0000-000019370000}"/>
    <cellStyle name="Output 4 2 8" xfId="14148" xr:uid="{00000000-0005-0000-0000-00001A370000}"/>
    <cellStyle name="Output 4 3" xfId="14149" xr:uid="{00000000-0005-0000-0000-00001B370000}"/>
    <cellStyle name="Output 4 3 2" xfId="14150" xr:uid="{00000000-0005-0000-0000-00001C370000}"/>
    <cellStyle name="Output 4 3 2 2" xfId="14151" xr:uid="{00000000-0005-0000-0000-00001D370000}"/>
    <cellStyle name="Output 4 3 3" xfId="14152" xr:uid="{00000000-0005-0000-0000-00001E370000}"/>
    <cellStyle name="Output 4 3 3 2" xfId="14153" xr:uid="{00000000-0005-0000-0000-00001F370000}"/>
    <cellStyle name="Output 4 3 4" xfId="14154" xr:uid="{00000000-0005-0000-0000-000020370000}"/>
    <cellStyle name="Output 4 3 4 2" xfId="14155" xr:uid="{00000000-0005-0000-0000-000021370000}"/>
    <cellStyle name="Output 4 3 5" xfId="14156" xr:uid="{00000000-0005-0000-0000-000022370000}"/>
    <cellStyle name="Output 4 3 5 2" xfId="14157" xr:uid="{00000000-0005-0000-0000-000023370000}"/>
    <cellStyle name="Output 4 3 6" xfId="14158" xr:uid="{00000000-0005-0000-0000-000024370000}"/>
    <cellStyle name="Output 4 3 6 2" xfId="14159" xr:uid="{00000000-0005-0000-0000-000025370000}"/>
    <cellStyle name="Output 4 3 7" xfId="14160" xr:uid="{00000000-0005-0000-0000-000026370000}"/>
    <cellStyle name="Output 4 4" xfId="14161" xr:uid="{00000000-0005-0000-0000-000027370000}"/>
    <cellStyle name="Output 4 4 2" xfId="14162" xr:uid="{00000000-0005-0000-0000-000028370000}"/>
    <cellStyle name="Output 4 5" xfId="14163" xr:uid="{00000000-0005-0000-0000-000029370000}"/>
    <cellStyle name="Output 4 5 2" xfId="14164" xr:uid="{00000000-0005-0000-0000-00002A370000}"/>
    <cellStyle name="Output 4 6" xfId="14165" xr:uid="{00000000-0005-0000-0000-00002B370000}"/>
    <cellStyle name="Output 4 6 2" xfId="14166" xr:uid="{00000000-0005-0000-0000-00002C370000}"/>
    <cellStyle name="Output 4 7" xfId="14167" xr:uid="{00000000-0005-0000-0000-00002D370000}"/>
    <cellStyle name="Output 4 7 2" xfId="14168" xr:uid="{00000000-0005-0000-0000-00002E370000}"/>
    <cellStyle name="Output 4 8" xfId="14169" xr:uid="{00000000-0005-0000-0000-00002F370000}"/>
    <cellStyle name="Output 4 8 2" xfId="14170" xr:uid="{00000000-0005-0000-0000-000030370000}"/>
    <cellStyle name="Output 4 9" xfId="14171" xr:uid="{00000000-0005-0000-0000-000031370000}"/>
    <cellStyle name="Output 5" xfId="14172" xr:uid="{00000000-0005-0000-0000-000032370000}"/>
    <cellStyle name="Output 5 2" xfId="14173" xr:uid="{00000000-0005-0000-0000-000033370000}"/>
    <cellStyle name="Output 5 2 2" xfId="14174" xr:uid="{00000000-0005-0000-0000-000034370000}"/>
    <cellStyle name="Output 5 2 2 2" xfId="14175" xr:uid="{00000000-0005-0000-0000-000035370000}"/>
    <cellStyle name="Output 5 2 2 2 2" xfId="14176" xr:uid="{00000000-0005-0000-0000-000036370000}"/>
    <cellStyle name="Output 5 2 2 3" xfId="14177" xr:uid="{00000000-0005-0000-0000-000037370000}"/>
    <cellStyle name="Output 5 2 2 3 2" xfId="14178" xr:uid="{00000000-0005-0000-0000-000038370000}"/>
    <cellStyle name="Output 5 2 2 4" xfId="14179" xr:uid="{00000000-0005-0000-0000-000039370000}"/>
    <cellStyle name="Output 5 2 2 4 2" xfId="14180" xr:uid="{00000000-0005-0000-0000-00003A370000}"/>
    <cellStyle name="Output 5 2 2 5" xfId="14181" xr:uid="{00000000-0005-0000-0000-00003B370000}"/>
    <cellStyle name="Output 5 2 2 5 2" xfId="14182" xr:uid="{00000000-0005-0000-0000-00003C370000}"/>
    <cellStyle name="Output 5 2 2 6" xfId="14183" xr:uid="{00000000-0005-0000-0000-00003D370000}"/>
    <cellStyle name="Output 5 2 2 6 2" xfId="14184" xr:uid="{00000000-0005-0000-0000-00003E370000}"/>
    <cellStyle name="Output 5 2 2 7" xfId="14185" xr:uid="{00000000-0005-0000-0000-00003F370000}"/>
    <cellStyle name="Output 5 2 3" xfId="14186" xr:uid="{00000000-0005-0000-0000-000040370000}"/>
    <cellStyle name="Output 5 2 3 2" xfId="14187" xr:uid="{00000000-0005-0000-0000-000041370000}"/>
    <cellStyle name="Output 5 2 4" xfId="14188" xr:uid="{00000000-0005-0000-0000-000042370000}"/>
    <cellStyle name="Output 5 2 4 2" xfId="14189" xr:uid="{00000000-0005-0000-0000-000043370000}"/>
    <cellStyle name="Output 5 2 5" xfId="14190" xr:uid="{00000000-0005-0000-0000-000044370000}"/>
    <cellStyle name="Output 5 2 5 2" xfId="14191" xr:uid="{00000000-0005-0000-0000-000045370000}"/>
    <cellStyle name="Output 5 2 6" xfId="14192" xr:uid="{00000000-0005-0000-0000-000046370000}"/>
    <cellStyle name="Output 5 2 6 2" xfId="14193" xr:uid="{00000000-0005-0000-0000-000047370000}"/>
    <cellStyle name="Output 5 2 7" xfId="14194" xr:uid="{00000000-0005-0000-0000-000048370000}"/>
    <cellStyle name="Output 5 2 7 2" xfId="14195" xr:uid="{00000000-0005-0000-0000-000049370000}"/>
    <cellStyle name="Output 5 2 8" xfId="14196" xr:uid="{00000000-0005-0000-0000-00004A370000}"/>
    <cellStyle name="Output 5 3" xfId="14197" xr:uid="{00000000-0005-0000-0000-00004B370000}"/>
    <cellStyle name="Output 5 3 2" xfId="14198" xr:uid="{00000000-0005-0000-0000-00004C370000}"/>
    <cellStyle name="Output 5 3 3" xfId="14199" xr:uid="{00000000-0005-0000-0000-00004D370000}"/>
    <cellStyle name="Output 5 3 4" xfId="14200" xr:uid="{00000000-0005-0000-0000-00004E370000}"/>
    <cellStyle name="Output 5 3 5" xfId="14201" xr:uid="{00000000-0005-0000-0000-00004F370000}"/>
    <cellStyle name="Output 5 3 6" xfId="14202" xr:uid="{00000000-0005-0000-0000-000050370000}"/>
    <cellStyle name="Output 5 4" xfId="14203" xr:uid="{00000000-0005-0000-0000-000051370000}"/>
    <cellStyle name="Output 5 4 2" xfId="14204" xr:uid="{00000000-0005-0000-0000-000052370000}"/>
    <cellStyle name="Output 5 4 2 2" xfId="14205" xr:uid="{00000000-0005-0000-0000-000053370000}"/>
    <cellStyle name="Output 5 4 2 2 2" xfId="14206" xr:uid="{00000000-0005-0000-0000-000054370000}"/>
    <cellStyle name="Output 5 4 2 3" xfId="14207" xr:uid="{00000000-0005-0000-0000-000055370000}"/>
    <cellStyle name="Output 5 4 2 3 2" xfId="14208" xr:uid="{00000000-0005-0000-0000-000056370000}"/>
    <cellStyle name="Output 5 4 2 4" xfId="14209" xr:uid="{00000000-0005-0000-0000-000057370000}"/>
    <cellStyle name="Output 5 4 2 4 2" xfId="14210" xr:uid="{00000000-0005-0000-0000-000058370000}"/>
    <cellStyle name="Output 5 4 2 5" xfId="14211" xr:uid="{00000000-0005-0000-0000-000059370000}"/>
    <cellStyle name="Output 5 4 2 5 2" xfId="14212" xr:uid="{00000000-0005-0000-0000-00005A370000}"/>
    <cellStyle name="Output 5 4 2 6" xfId="14213" xr:uid="{00000000-0005-0000-0000-00005B370000}"/>
    <cellStyle name="Output 5 4 2 6 2" xfId="14214" xr:uid="{00000000-0005-0000-0000-00005C370000}"/>
    <cellStyle name="Output 5 4 2 7" xfId="14215" xr:uid="{00000000-0005-0000-0000-00005D370000}"/>
    <cellStyle name="Output 5 4 3" xfId="14216" xr:uid="{00000000-0005-0000-0000-00005E370000}"/>
    <cellStyle name="Output 5 4 3 2" xfId="14217" xr:uid="{00000000-0005-0000-0000-00005F370000}"/>
    <cellStyle name="Output 5 4 4" xfId="14218" xr:uid="{00000000-0005-0000-0000-000060370000}"/>
    <cellStyle name="Output 5 4 4 2" xfId="14219" xr:uid="{00000000-0005-0000-0000-000061370000}"/>
    <cellStyle name="Output 5 4 5" xfId="14220" xr:uid="{00000000-0005-0000-0000-000062370000}"/>
    <cellStyle name="Output 5 4 5 2" xfId="14221" xr:uid="{00000000-0005-0000-0000-000063370000}"/>
    <cellStyle name="Output 5 4 6" xfId="14222" xr:uid="{00000000-0005-0000-0000-000064370000}"/>
    <cellStyle name="Output 5 4 6 2" xfId="14223" xr:uid="{00000000-0005-0000-0000-000065370000}"/>
    <cellStyle name="Output 5 4 7" xfId="14224" xr:uid="{00000000-0005-0000-0000-000066370000}"/>
    <cellStyle name="Output 5 4 7 2" xfId="14225" xr:uid="{00000000-0005-0000-0000-000067370000}"/>
    <cellStyle name="Output 5 4 8" xfId="14226" xr:uid="{00000000-0005-0000-0000-000068370000}"/>
    <cellStyle name="Output 5 5" xfId="14227" xr:uid="{00000000-0005-0000-0000-000069370000}"/>
    <cellStyle name="Output 6" xfId="14228" xr:uid="{00000000-0005-0000-0000-00006A370000}"/>
    <cellStyle name="Output 6 10" xfId="14229" xr:uid="{00000000-0005-0000-0000-00006B370000}"/>
    <cellStyle name="Output 6 2" xfId="14230" xr:uid="{00000000-0005-0000-0000-00006C370000}"/>
    <cellStyle name="Output 6 2 2" xfId="14231" xr:uid="{00000000-0005-0000-0000-00006D370000}"/>
    <cellStyle name="Output 6 2 2 2" xfId="14232" xr:uid="{00000000-0005-0000-0000-00006E370000}"/>
    <cellStyle name="Output 6 2 2 2 2" xfId="14233" xr:uid="{00000000-0005-0000-0000-00006F370000}"/>
    <cellStyle name="Output 6 2 2 3" xfId="14234" xr:uid="{00000000-0005-0000-0000-000070370000}"/>
    <cellStyle name="Output 6 2 2 3 2" xfId="14235" xr:uid="{00000000-0005-0000-0000-000071370000}"/>
    <cellStyle name="Output 6 2 2 4" xfId="14236" xr:uid="{00000000-0005-0000-0000-000072370000}"/>
    <cellStyle name="Output 6 2 2 4 2" xfId="14237" xr:uid="{00000000-0005-0000-0000-000073370000}"/>
    <cellStyle name="Output 6 2 2 5" xfId="14238" xr:uid="{00000000-0005-0000-0000-000074370000}"/>
    <cellStyle name="Output 6 2 2 5 2" xfId="14239" xr:uid="{00000000-0005-0000-0000-000075370000}"/>
    <cellStyle name="Output 6 2 2 6" xfId="14240" xr:uid="{00000000-0005-0000-0000-000076370000}"/>
    <cellStyle name="Output 6 2 2 6 2" xfId="14241" xr:uid="{00000000-0005-0000-0000-000077370000}"/>
    <cellStyle name="Output 6 2 2 7" xfId="14242" xr:uid="{00000000-0005-0000-0000-000078370000}"/>
    <cellStyle name="Output 6 2 3" xfId="14243" xr:uid="{00000000-0005-0000-0000-000079370000}"/>
    <cellStyle name="Output 6 2 3 2" xfId="14244" xr:uid="{00000000-0005-0000-0000-00007A370000}"/>
    <cellStyle name="Output 6 2 4" xfId="14245" xr:uid="{00000000-0005-0000-0000-00007B370000}"/>
    <cellStyle name="Output 6 2 4 2" xfId="14246" xr:uid="{00000000-0005-0000-0000-00007C370000}"/>
    <cellStyle name="Output 6 2 5" xfId="14247" xr:uid="{00000000-0005-0000-0000-00007D370000}"/>
    <cellStyle name="Output 6 2 5 2" xfId="14248" xr:uid="{00000000-0005-0000-0000-00007E370000}"/>
    <cellStyle name="Output 6 2 6" xfId="14249" xr:uid="{00000000-0005-0000-0000-00007F370000}"/>
    <cellStyle name="Output 6 2 6 2" xfId="14250" xr:uid="{00000000-0005-0000-0000-000080370000}"/>
    <cellStyle name="Output 6 2 7" xfId="14251" xr:uid="{00000000-0005-0000-0000-000081370000}"/>
    <cellStyle name="Output 6 2 7 2" xfId="14252" xr:uid="{00000000-0005-0000-0000-000082370000}"/>
    <cellStyle name="Output 6 2 8" xfId="14253" xr:uid="{00000000-0005-0000-0000-000083370000}"/>
    <cellStyle name="Output 6 3" xfId="14254" xr:uid="{00000000-0005-0000-0000-000084370000}"/>
    <cellStyle name="Output 6 3 2" xfId="14255" xr:uid="{00000000-0005-0000-0000-000085370000}"/>
    <cellStyle name="Output 6 3 2 2" xfId="14256" xr:uid="{00000000-0005-0000-0000-000086370000}"/>
    <cellStyle name="Output 6 3 3" xfId="14257" xr:uid="{00000000-0005-0000-0000-000087370000}"/>
    <cellStyle name="Output 6 3 3 2" xfId="14258" xr:uid="{00000000-0005-0000-0000-000088370000}"/>
    <cellStyle name="Output 6 3 4" xfId="14259" xr:uid="{00000000-0005-0000-0000-000089370000}"/>
    <cellStyle name="Output 6 3 4 2" xfId="14260" xr:uid="{00000000-0005-0000-0000-00008A370000}"/>
    <cellStyle name="Output 6 3 5" xfId="14261" xr:uid="{00000000-0005-0000-0000-00008B370000}"/>
    <cellStyle name="Output 6 3 5 2" xfId="14262" xr:uid="{00000000-0005-0000-0000-00008C370000}"/>
    <cellStyle name="Output 6 3 6" xfId="14263" xr:uid="{00000000-0005-0000-0000-00008D370000}"/>
    <cellStyle name="Output 6 3 6 2" xfId="14264" xr:uid="{00000000-0005-0000-0000-00008E370000}"/>
    <cellStyle name="Output 6 3 7" xfId="14265" xr:uid="{00000000-0005-0000-0000-00008F370000}"/>
    <cellStyle name="Output 6 4" xfId="14266" xr:uid="{00000000-0005-0000-0000-000090370000}"/>
    <cellStyle name="Output 6 4 2" xfId="14267" xr:uid="{00000000-0005-0000-0000-000091370000}"/>
    <cellStyle name="Output 6 5" xfId="14268" xr:uid="{00000000-0005-0000-0000-000092370000}"/>
    <cellStyle name="Output 6 5 2" xfId="14269" xr:uid="{00000000-0005-0000-0000-000093370000}"/>
    <cellStyle name="Output 6 6" xfId="14270" xr:uid="{00000000-0005-0000-0000-000094370000}"/>
    <cellStyle name="Output 6 6 2" xfId="14271" xr:uid="{00000000-0005-0000-0000-000095370000}"/>
    <cellStyle name="Output 6 7" xfId="14272" xr:uid="{00000000-0005-0000-0000-000096370000}"/>
    <cellStyle name="Output 6 7 2" xfId="14273" xr:uid="{00000000-0005-0000-0000-000097370000}"/>
    <cellStyle name="Output 6 8" xfId="14274" xr:uid="{00000000-0005-0000-0000-000098370000}"/>
    <cellStyle name="Output 6 8 2" xfId="14275" xr:uid="{00000000-0005-0000-0000-000099370000}"/>
    <cellStyle name="Output 6 9" xfId="14276" xr:uid="{00000000-0005-0000-0000-00009A370000}"/>
    <cellStyle name="Output 7" xfId="14277" xr:uid="{00000000-0005-0000-0000-00009B370000}"/>
    <cellStyle name="Output 7 2" xfId="14278" xr:uid="{00000000-0005-0000-0000-00009C370000}"/>
    <cellStyle name="Output 7 2 2" xfId="14279" xr:uid="{00000000-0005-0000-0000-00009D370000}"/>
    <cellStyle name="Output 7 2 2 2" xfId="14280" xr:uid="{00000000-0005-0000-0000-00009E370000}"/>
    <cellStyle name="Output 7 2 3" xfId="14281" xr:uid="{00000000-0005-0000-0000-00009F370000}"/>
    <cellStyle name="Output 7 2 3 2" xfId="14282" xr:uid="{00000000-0005-0000-0000-0000A0370000}"/>
    <cellStyle name="Output 7 2 4" xfId="14283" xr:uid="{00000000-0005-0000-0000-0000A1370000}"/>
    <cellStyle name="Output 7 2 4 2" xfId="14284" xr:uid="{00000000-0005-0000-0000-0000A2370000}"/>
    <cellStyle name="Output 7 2 5" xfId="14285" xr:uid="{00000000-0005-0000-0000-0000A3370000}"/>
    <cellStyle name="Output 7 2 5 2" xfId="14286" xr:uid="{00000000-0005-0000-0000-0000A4370000}"/>
    <cellStyle name="Output 7 2 6" xfId="14287" xr:uid="{00000000-0005-0000-0000-0000A5370000}"/>
    <cellStyle name="Output 7 2 6 2" xfId="14288" xr:uid="{00000000-0005-0000-0000-0000A6370000}"/>
    <cellStyle name="Output 7 2 7" xfId="14289" xr:uid="{00000000-0005-0000-0000-0000A7370000}"/>
    <cellStyle name="Output 7 3" xfId="14290" xr:uid="{00000000-0005-0000-0000-0000A8370000}"/>
    <cellStyle name="Output 7 3 2" xfId="14291" xr:uid="{00000000-0005-0000-0000-0000A9370000}"/>
    <cellStyle name="Output 7 4" xfId="14292" xr:uid="{00000000-0005-0000-0000-0000AA370000}"/>
    <cellStyle name="Output 7 4 2" xfId="14293" xr:uid="{00000000-0005-0000-0000-0000AB370000}"/>
    <cellStyle name="Output 7 5" xfId="14294" xr:uid="{00000000-0005-0000-0000-0000AC370000}"/>
    <cellStyle name="Output 7 5 2" xfId="14295" xr:uid="{00000000-0005-0000-0000-0000AD370000}"/>
    <cellStyle name="Output 7 6" xfId="14296" xr:uid="{00000000-0005-0000-0000-0000AE370000}"/>
    <cellStyle name="Output 7 6 2" xfId="14297" xr:uid="{00000000-0005-0000-0000-0000AF370000}"/>
    <cellStyle name="Output 7 7" xfId="14298" xr:uid="{00000000-0005-0000-0000-0000B0370000}"/>
    <cellStyle name="Output 7 7 2" xfId="14299" xr:uid="{00000000-0005-0000-0000-0000B1370000}"/>
    <cellStyle name="Output 7 8" xfId="14300" xr:uid="{00000000-0005-0000-0000-0000B2370000}"/>
    <cellStyle name="Output 8" xfId="14301" xr:uid="{00000000-0005-0000-0000-0000B3370000}"/>
    <cellStyle name="Output 8 2" xfId="14302" xr:uid="{00000000-0005-0000-0000-0000B4370000}"/>
    <cellStyle name="Output 8 2 2" xfId="14303" xr:uid="{00000000-0005-0000-0000-0000B5370000}"/>
    <cellStyle name="Output 8 2 2 2" xfId="14304" xr:uid="{00000000-0005-0000-0000-0000B6370000}"/>
    <cellStyle name="Output 8 2 3" xfId="14305" xr:uid="{00000000-0005-0000-0000-0000B7370000}"/>
    <cellStyle name="Output 8 2 3 2" xfId="14306" xr:uid="{00000000-0005-0000-0000-0000B8370000}"/>
    <cellStyle name="Output 8 2 4" xfId="14307" xr:uid="{00000000-0005-0000-0000-0000B9370000}"/>
    <cellStyle name="Output 8 2 4 2" xfId="14308" xr:uid="{00000000-0005-0000-0000-0000BA370000}"/>
    <cellStyle name="Output 8 2 5" xfId="14309" xr:uid="{00000000-0005-0000-0000-0000BB370000}"/>
    <cellStyle name="Output 8 2 5 2" xfId="14310" xr:uid="{00000000-0005-0000-0000-0000BC370000}"/>
    <cellStyle name="Output 8 2 6" xfId="14311" xr:uid="{00000000-0005-0000-0000-0000BD370000}"/>
    <cellStyle name="Output 8 2 6 2" xfId="14312" xr:uid="{00000000-0005-0000-0000-0000BE370000}"/>
    <cellStyle name="Output 8 2 7" xfId="14313" xr:uid="{00000000-0005-0000-0000-0000BF370000}"/>
    <cellStyle name="Output 8 3" xfId="14314" xr:uid="{00000000-0005-0000-0000-0000C0370000}"/>
    <cellStyle name="Output 8 3 2" xfId="14315" xr:uid="{00000000-0005-0000-0000-0000C1370000}"/>
    <cellStyle name="Output 8 4" xfId="14316" xr:uid="{00000000-0005-0000-0000-0000C2370000}"/>
    <cellStyle name="Output 8 4 2" xfId="14317" xr:uid="{00000000-0005-0000-0000-0000C3370000}"/>
    <cellStyle name="Output 8 5" xfId="14318" xr:uid="{00000000-0005-0000-0000-0000C4370000}"/>
    <cellStyle name="Output 8 5 2" xfId="14319" xr:uid="{00000000-0005-0000-0000-0000C5370000}"/>
    <cellStyle name="Output 8 6" xfId="14320" xr:uid="{00000000-0005-0000-0000-0000C6370000}"/>
    <cellStyle name="Output 8 6 2" xfId="14321" xr:uid="{00000000-0005-0000-0000-0000C7370000}"/>
    <cellStyle name="Output 8 7" xfId="14322" xr:uid="{00000000-0005-0000-0000-0000C8370000}"/>
    <cellStyle name="Output 8 7 2" xfId="14323" xr:uid="{00000000-0005-0000-0000-0000C9370000}"/>
    <cellStyle name="Output 8 8" xfId="14324" xr:uid="{00000000-0005-0000-0000-0000CA370000}"/>
    <cellStyle name="Output 9" xfId="14325" xr:uid="{00000000-0005-0000-0000-0000CB370000}"/>
    <cellStyle name="Output 9 2" xfId="14326" xr:uid="{00000000-0005-0000-0000-0000CC370000}"/>
    <cellStyle name="Output 9 2 2" xfId="14327" xr:uid="{00000000-0005-0000-0000-0000CD370000}"/>
    <cellStyle name="Output 9 2 2 2" xfId="14328" xr:uid="{00000000-0005-0000-0000-0000CE370000}"/>
    <cellStyle name="Output 9 2 3" xfId="14329" xr:uid="{00000000-0005-0000-0000-0000CF370000}"/>
    <cellStyle name="Output 9 2 3 2" xfId="14330" xr:uid="{00000000-0005-0000-0000-0000D0370000}"/>
    <cellStyle name="Output 9 2 4" xfId="14331" xr:uid="{00000000-0005-0000-0000-0000D1370000}"/>
    <cellStyle name="Output 9 2 4 2" xfId="14332" xr:uid="{00000000-0005-0000-0000-0000D2370000}"/>
    <cellStyle name="Output 9 2 5" xfId="14333" xr:uid="{00000000-0005-0000-0000-0000D3370000}"/>
    <cellStyle name="Output 9 2 5 2" xfId="14334" xr:uid="{00000000-0005-0000-0000-0000D4370000}"/>
    <cellStyle name="Output 9 2 6" xfId="14335" xr:uid="{00000000-0005-0000-0000-0000D5370000}"/>
    <cellStyle name="Output 9 2 6 2" xfId="14336" xr:uid="{00000000-0005-0000-0000-0000D6370000}"/>
    <cellStyle name="Output 9 2 7" xfId="14337" xr:uid="{00000000-0005-0000-0000-0000D7370000}"/>
    <cellStyle name="Output 9 3" xfId="14338" xr:uid="{00000000-0005-0000-0000-0000D8370000}"/>
    <cellStyle name="Output 9 3 2" xfId="14339" xr:uid="{00000000-0005-0000-0000-0000D9370000}"/>
    <cellStyle name="Output 9 4" xfId="14340" xr:uid="{00000000-0005-0000-0000-0000DA370000}"/>
    <cellStyle name="Output 9 4 2" xfId="14341" xr:uid="{00000000-0005-0000-0000-0000DB370000}"/>
    <cellStyle name="Output 9 5" xfId="14342" xr:uid="{00000000-0005-0000-0000-0000DC370000}"/>
    <cellStyle name="Output 9 5 2" xfId="14343" xr:uid="{00000000-0005-0000-0000-0000DD370000}"/>
    <cellStyle name="Output 9 6" xfId="14344" xr:uid="{00000000-0005-0000-0000-0000DE370000}"/>
    <cellStyle name="Output 9 6 2" xfId="14345" xr:uid="{00000000-0005-0000-0000-0000DF370000}"/>
    <cellStyle name="Output 9 7" xfId="14346" xr:uid="{00000000-0005-0000-0000-0000E0370000}"/>
    <cellStyle name="Output 9 7 2" xfId="14347" xr:uid="{00000000-0005-0000-0000-0000E1370000}"/>
    <cellStyle name="Output 9 8" xfId="14348" xr:uid="{00000000-0005-0000-0000-0000E2370000}"/>
    <cellStyle name="Output Amounts" xfId="2804" xr:uid="{00000000-0005-0000-0000-0000E3370000}"/>
    <cellStyle name="Output Column Headings" xfId="2805" xr:uid="{00000000-0005-0000-0000-0000E4370000}"/>
    <cellStyle name="Output Line Items" xfId="2806" xr:uid="{00000000-0005-0000-0000-0000E5370000}"/>
    <cellStyle name="Output Line Items 2" xfId="14349" xr:uid="{00000000-0005-0000-0000-0000E6370000}"/>
    <cellStyle name="Output Line Items 2 2" xfId="14350" xr:uid="{00000000-0005-0000-0000-0000E7370000}"/>
    <cellStyle name="Output Line Items 2 2 2" xfId="14351" xr:uid="{00000000-0005-0000-0000-0000E8370000}"/>
    <cellStyle name="Output Line Items 2 2 2 2" xfId="14352" xr:uid="{00000000-0005-0000-0000-0000E9370000}"/>
    <cellStyle name="Output Line Items 2 2 2 2 2" xfId="14353" xr:uid="{00000000-0005-0000-0000-0000EA370000}"/>
    <cellStyle name="Output Line Items 2 2 2 3" xfId="14354" xr:uid="{00000000-0005-0000-0000-0000EB370000}"/>
    <cellStyle name="Output Line Items 2 2 2 3 2" xfId="14355" xr:uid="{00000000-0005-0000-0000-0000EC370000}"/>
    <cellStyle name="Output Line Items 2 2 3" xfId="14356" xr:uid="{00000000-0005-0000-0000-0000ED370000}"/>
    <cellStyle name="Output Line Items 2 2 3 2" xfId="14357" xr:uid="{00000000-0005-0000-0000-0000EE370000}"/>
    <cellStyle name="Output Line Items 2 2 4" xfId="14358" xr:uid="{00000000-0005-0000-0000-0000EF370000}"/>
    <cellStyle name="Output Line Items 2 2 4 2" xfId="14359" xr:uid="{00000000-0005-0000-0000-0000F0370000}"/>
    <cellStyle name="Output Line Items 2 3" xfId="14360" xr:uid="{00000000-0005-0000-0000-0000F1370000}"/>
    <cellStyle name="Output Line Items 2 3 2" xfId="14361" xr:uid="{00000000-0005-0000-0000-0000F2370000}"/>
    <cellStyle name="Output Line Items 2 3 2 2" xfId="14362" xr:uid="{00000000-0005-0000-0000-0000F3370000}"/>
    <cellStyle name="Output Line Items 2 3 3" xfId="14363" xr:uid="{00000000-0005-0000-0000-0000F4370000}"/>
    <cellStyle name="Output Line Items 2 3 3 2" xfId="14364" xr:uid="{00000000-0005-0000-0000-0000F5370000}"/>
    <cellStyle name="Output Line Items 2 4" xfId="14365" xr:uid="{00000000-0005-0000-0000-0000F6370000}"/>
    <cellStyle name="Output Line Items 2 4 2" xfId="14366" xr:uid="{00000000-0005-0000-0000-0000F7370000}"/>
    <cellStyle name="Output Line Items 2 5" xfId="14367" xr:uid="{00000000-0005-0000-0000-0000F8370000}"/>
    <cellStyle name="Output Line Items 2 5 2" xfId="14368" xr:uid="{00000000-0005-0000-0000-0000F9370000}"/>
    <cellStyle name="Output Line Items 3" xfId="14369" xr:uid="{00000000-0005-0000-0000-0000FA370000}"/>
    <cellStyle name="Output Line Items 3 2" xfId="14370" xr:uid="{00000000-0005-0000-0000-0000FB370000}"/>
    <cellStyle name="Output Line Items 3 2 2" xfId="14371" xr:uid="{00000000-0005-0000-0000-0000FC370000}"/>
    <cellStyle name="Output Line Items 3 2 2 2" xfId="14372" xr:uid="{00000000-0005-0000-0000-0000FD370000}"/>
    <cellStyle name="Output Line Items 3 2 3" xfId="14373" xr:uid="{00000000-0005-0000-0000-0000FE370000}"/>
    <cellStyle name="Output Line Items 3 2 3 2" xfId="14374" xr:uid="{00000000-0005-0000-0000-0000FF370000}"/>
    <cellStyle name="Output Line Items 3 3" xfId="14375" xr:uid="{00000000-0005-0000-0000-000000380000}"/>
    <cellStyle name="Output Line Items 3 3 2" xfId="14376" xr:uid="{00000000-0005-0000-0000-000001380000}"/>
    <cellStyle name="Output Line Items 3 4" xfId="14377" xr:uid="{00000000-0005-0000-0000-000002380000}"/>
    <cellStyle name="Output Line Items 3 4 2" xfId="14378" xr:uid="{00000000-0005-0000-0000-000003380000}"/>
    <cellStyle name="Output Line Items 4" xfId="14379" xr:uid="{00000000-0005-0000-0000-000004380000}"/>
    <cellStyle name="Output Line Items 4 2" xfId="14380" xr:uid="{00000000-0005-0000-0000-000005380000}"/>
    <cellStyle name="Output Line Items 4 2 2" xfId="14381" xr:uid="{00000000-0005-0000-0000-000006380000}"/>
    <cellStyle name="Output Line Items 4 3" xfId="14382" xr:uid="{00000000-0005-0000-0000-000007380000}"/>
    <cellStyle name="Output Line Items 4 3 2" xfId="14383" xr:uid="{00000000-0005-0000-0000-000008380000}"/>
    <cellStyle name="Output Line Items 5" xfId="14384" xr:uid="{00000000-0005-0000-0000-000009380000}"/>
    <cellStyle name="Output Line Items 5 2" xfId="14385" xr:uid="{00000000-0005-0000-0000-00000A380000}"/>
    <cellStyle name="Output Line Items 6" xfId="14386" xr:uid="{00000000-0005-0000-0000-00000B380000}"/>
    <cellStyle name="Output Line Items 6 2" xfId="14387" xr:uid="{00000000-0005-0000-0000-00000C380000}"/>
    <cellStyle name="Output Report Heading" xfId="2807" xr:uid="{00000000-0005-0000-0000-00000D380000}"/>
    <cellStyle name="Output Report Title" xfId="2808" xr:uid="{00000000-0005-0000-0000-00000E380000}"/>
    <cellStyle name="Percent" xfId="71" builtinId="5"/>
    <cellStyle name="Percent 2" xfId="6" xr:uid="{00000000-0005-0000-0000-000010380000}"/>
    <cellStyle name="Percent 2 2" xfId="9" xr:uid="{00000000-0005-0000-0000-000011380000}"/>
    <cellStyle name="Percent 2 2 10" xfId="14388" xr:uid="{00000000-0005-0000-0000-000012380000}"/>
    <cellStyle name="Percent 2 2 2" xfId="2809" xr:uid="{00000000-0005-0000-0000-000013380000}"/>
    <cellStyle name="Percent 2 2 3" xfId="2810" xr:uid="{00000000-0005-0000-0000-000014380000}"/>
    <cellStyle name="Percent 2 2 4" xfId="2811" xr:uid="{00000000-0005-0000-0000-000015380000}"/>
    <cellStyle name="Percent 2 2 5" xfId="2812" xr:uid="{00000000-0005-0000-0000-000016380000}"/>
    <cellStyle name="Percent 2 2 6" xfId="2813" xr:uid="{00000000-0005-0000-0000-000017380000}"/>
    <cellStyle name="Percent 2 2 7" xfId="14389" xr:uid="{00000000-0005-0000-0000-000018380000}"/>
    <cellStyle name="Percent 2 2 8" xfId="14390" xr:uid="{00000000-0005-0000-0000-000019380000}"/>
    <cellStyle name="Percent 2 2 9" xfId="14391" xr:uid="{00000000-0005-0000-0000-00001A380000}"/>
    <cellStyle name="Percent 2 3" xfId="134" xr:uid="{00000000-0005-0000-0000-00001B380000}"/>
    <cellStyle name="Percent 2 3 10" xfId="14392" xr:uid="{00000000-0005-0000-0000-00001C380000}"/>
    <cellStyle name="Percent 2 3 11" xfId="14393" xr:uid="{00000000-0005-0000-0000-00001D380000}"/>
    <cellStyle name="Percent 2 3 2" xfId="2814" xr:uid="{00000000-0005-0000-0000-00001E380000}"/>
    <cellStyle name="Percent 2 3 3" xfId="2815" xr:uid="{00000000-0005-0000-0000-00001F380000}"/>
    <cellStyle name="Percent 2 3 4" xfId="2816" xr:uid="{00000000-0005-0000-0000-000020380000}"/>
    <cellStyle name="Percent 2 3 5" xfId="2817" xr:uid="{00000000-0005-0000-0000-000021380000}"/>
    <cellStyle name="Percent 2 3 6" xfId="14394" xr:uid="{00000000-0005-0000-0000-000022380000}"/>
    <cellStyle name="Percent 2 3 7" xfId="14395" xr:uid="{00000000-0005-0000-0000-000023380000}"/>
    <cellStyle name="Percent 2 3 8" xfId="14396" xr:uid="{00000000-0005-0000-0000-000024380000}"/>
    <cellStyle name="Percent 2 3 9" xfId="14397" xr:uid="{00000000-0005-0000-0000-000025380000}"/>
    <cellStyle name="Percent 2 4" xfId="2818" xr:uid="{00000000-0005-0000-0000-000026380000}"/>
    <cellStyle name="Percent 2 4 2" xfId="2819" xr:uid="{00000000-0005-0000-0000-000027380000}"/>
    <cellStyle name="Percent 2 4 3" xfId="2820" xr:uid="{00000000-0005-0000-0000-000028380000}"/>
    <cellStyle name="Percent 2 4 4" xfId="2821" xr:uid="{00000000-0005-0000-0000-000029380000}"/>
    <cellStyle name="Percent 2 4 5" xfId="2822" xr:uid="{00000000-0005-0000-0000-00002A380000}"/>
    <cellStyle name="Percent 2 5" xfId="2823" xr:uid="{00000000-0005-0000-0000-00002B380000}"/>
    <cellStyle name="Percent 2 6" xfId="2824" xr:uid="{00000000-0005-0000-0000-00002C380000}"/>
    <cellStyle name="Percent 2 7" xfId="2825" xr:uid="{00000000-0005-0000-0000-00002D380000}"/>
    <cellStyle name="Percent 2 8" xfId="2826" xr:uid="{00000000-0005-0000-0000-00002E380000}"/>
    <cellStyle name="Percent 2 9" xfId="14398" xr:uid="{00000000-0005-0000-0000-00002F380000}"/>
    <cellStyle name="Percent 3" xfId="64" xr:uid="{00000000-0005-0000-0000-000030380000}"/>
    <cellStyle name="Percent 3 10" xfId="14399" xr:uid="{00000000-0005-0000-0000-000031380000}"/>
    <cellStyle name="Percent 3 2" xfId="14400" xr:uid="{00000000-0005-0000-0000-000032380000}"/>
    <cellStyle name="Percent 3 2 2" xfId="14401" xr:uid="{00000000-0005-0000-0000-000033380000}"/>
    <cellStyle name="Percent 3 3" xfId="14402" xr:uid="{00000000-0005-0000-0000-000034380000}"/>
    <cellStyle name="Percent 3 3 2" xfId="14403" xr:uid="{00000000-0005-0000-0000-000035380000}"/>
    <cellStyle name="Percent 3 4" xfId="14404" xr:uid="{00000000-0005-0000-0000-000036380000}"/>
    <cellStyle name="Percent 3 5" xfId="14405" xr:uid="{00000000-0005-0000-0000-000037380000}"/>
    <cellStyle name="Percent 3 6" xfId="14406" xr:uid="{00000000-0005-0000-0000-000038380000}"/>
    <cellStyle name="Percent 3 7" xfId="14407" xr:uid="{00000000-0005-0000-0000-000039380000}"/>
    <cellStyle name="Percent 3 8" xfId="14408" xr:uid="{00000000-0005-0000-0000-00003A380000}"/>
    <cellStyle name="Percent 3 9" xfId="14409" xr:uid="{00000000-0005-0000-0000-00003B380000}"/>
    <cellStyle name="Percent 4" xfId="124" xr:uid="{00000000-0005-0000-0000-00003C380000}"/>
    <cellStyle name="Percent 4 2" xfId="65" xr:uid="{00000000-0005-0000-0000-00003D380000}"/>
    <cellStyle name="Percent 4 2 2" xfId="14410" xr:uid="{00000000-0005-0000-0000-00003E380000}"/>
    <cellStyle name="Percent 4 3" xfId="14411" xr:uid="{00000000-0005-0000-0000-00003F380000}"/>
    <cellStyle name="Percent 4 4" xfId="14412" xr:uid="{00000000-0005-0000-0000-000040380000}"/>
    <cellStyle name="Percent 4 5" xfId="14413" xr:uid="{00000000-0005-0000-0000-000041380000}"/>
    <cellStyle name="Percent 4 6" xfId="14414" xr:uid="{00000000-0005-0000-0000-000042380000}"/>
    <cellStyle name="Percent 4 7" xfId="14415" xr:uid="{00000000-0005-0000-0000-000043380000}"/>
    <cellStyle name="Percent 4 8" xfId="14416" xr:uid="{00000000-0005-0000-0000-000044380000}"/>
    <cellStyle name="Percent 5" xfId="125" xr:uid="{00000000-0005-0000-0000-000045380000}"/>
    <cellStyle name="Percent 5 2" xfId="14417" xr:uid="{00000000-0005-0000-0000-000046380000}"/>
    <cellStyle name="Percent 5 3" xfId="14418" xr:uid="{00000000-0005-0000-0000-000047380000}"/>
    <cellStyle name="Percent 6" xfId="136" xr:uid="{00000000-0005-0000-0000-000048380000}"/>
    <cellStyle name="Percent 6 2" xfId="14419" xr:uid="{00000000-0005-0000-0000-000049380000}"/>
    <cellStyle name="Percent 7" xfId="14420" xr:uid="{00000000-0005-0000-0000-00004A380000}"/>
    <cellStyle name="Percent 8" xfId="14421" xr:uid="{00000000-0005-0000-0000-00004B380000}"/>
    <cellStyle name="Percent 9" xfId="14422" xr:uid="{00000000-0005-0000-0000-00004C380000}"/>
    <cellStyle name="SAPBEXaggData" xfId="14423" xr:uid="{00000000-0005-0000-0000-00004D380000}"/>
    <cellStyle name="SAPBEXaggData 10" xfId="14424" xr:uid="{00000000-0005-0000-0000-00004E380000}"/>
    <cellStyle name="SAPBEXaggData 10 2" xfId="14425" xr:uid="{00000000-0005-0000-0000-00004F380000}"/>
    <cellStyle name="SAPBEXaggData 10 2 2" xfId="14426" xr:uid="{00000000-0005-0000-0000-000050380000}"/>
    <cellStyle name="SAPBEXaggData 10 3" xfId="14427" xr:uid="{00000000-0005-0000-0000-000051380000}"/>
    <cellStyle name="SAPBEXaggData 10 3 2" xfId="14428" xr:uid="{00000000-0005-0000-0000-000052380000}"/>
    <cellStyle name="SAPBEXaggData 10 4" xfId="14429" xr:uid="{00000000-0005-0000-0000-000053380000}"/>
    <cellStyle name="SAPBEXaggData 10 4 2" xfId="14430" xr:uid="{00000000-0005-0000-0000-000054380000}"/>
    <cellStyle name="SAPBEXaggData 10 5" xfId="14431" xr:uid="{00000000-0005-0000-0000-000055380000}"/>
    <cellStyle name="SAPBEXaggData 10 5 2" xfId="14432" xr:uid="{00000000-0005-0000-0000-000056380000}"/>
    <cellStyle name="SAPBEXaggData 10 6" xfId="14433" xr:uid="{00000000-0005-0000-0000-000057380000}"/>
    <cellStyle name="SAPBEXaggData 10 6 2" xfId="14434" xr:uid="{00000000-0005-0000-0000-000058380000}"/>
    <cellStyle name="SAPBEXaggData 10 7" xfId="14435" xr:uid="{00000000-0005-0000-0000-000059380000}"/>
    <cellStyle name="SAPBEXaggData 11" xfId="14436" xr:uid="{00000000-0005-0000-0000-00005A380000}"/>
    <cellStyle name="SAPBEXaggData 11 2" xfId="14437" xr:uid="{00000000-0005-0000-0000-00005B380000}"/>
    <cellStyle name="SAPBEXaggData 12" xfId="14438" xr:uid="{00000000-0005-0000-0000-00005C380000}"/>
    <cellStyle name="SAPBEXaggData 12 2" xfId="14439" xr:uid="{00000000-0005-0000-0000-00005D380000}"/>
    <cellStyle name="SAPBEXaggData 13" xfId="14440" xr:uid="{00000000-0005-0000-0000-00005E380000}"/>
    <cellStyle name="SAPBEXaggData 13 2" xfId="14441" xr:uid="{00000000-0005-0000-0000-00005F380000}"/>
    <cellStyle name="SAPBEXaggData 14" xfId="14442" xr:uid="{00000000-0005-0000-0000-000060380000}"/>
    <cellStyle name="SAPBEXaggData 14 2" xfId="14443" xr:uid="{00000000-0005-0000-0000-000061380000}"/>
    <cellStyle name="SAPBEXaggData 15" xfId="14444" xr:uid="{00000000-0005-0000-0000-000062380000}"/>
    <cellStyle name="SAPBEXaggData 15 2" xfId="14445" xr:uid="{00000000-0005-0000-0000-000063380000}"/>
    <cellStyle name="SAPBEXaggData 16" xfId="14446" xr:uid="{00000000-0005-0000-0000-000064380000}"/>
    <cellStyle name="SAPBEXaggData 2" xfId="14447" xr:uid="{00000000-0005-0000-0000-000065380000}"/>
    <cellStyle name="SAPBEXaggData 2 10" xfId="14448" xr:uid="{00000000-0005-0000-0000-000066380000}"/>
    <cellStyle name="SAPBEXaggData 2 10 2" xfId="14449" xr:uid="{00000000-0005-0000-0000-000067380000}"/>
    <cellStyle name="SAPBEXaggData 2 11" xfId="14450" xr:uid="{00000000-0005-0000-0000-000068380000}"/>
    <cellStyle name="SAPBEXaggData 2 11 2" xfId="14451" xr:uid="{00000000-0005-0000-0000-000069380000}"/>
    <cellStyle name="SAPBEXaggData 2 12" xfId="14452" xr:uid="{00000000-0005-0000-0000-00006A380000}"/>
    <cellStyle name="SAPBEXaggData 2 2" xfId="14453" xr:uid="{00000000-0005-0000-0000-00006B380000}"/>
    <cellStyle name="SAPBEXaggData 2 2 10" xfId="14454" xr:uid="{00000000-0005-0000-0000-00006C380000}"/>
    <cellStyle name="SAPBEXaggData 2 2 10 2" xfId="14455" xr:uid="{00000000-0005-0000-0000-00006D380000}"/>
    <cellStyle name="SAPBEXaggData 2 2 11" xfId="14456" xr:uid="{00000000-0005-0000-0000-00006E380000}"/>
    <cellStyle name="SAPBEXaggData 2 2 2" xfId="14457" xr:uid="{00000000-0005-0000-0000-00006F380000}"/>
    <cellStyle name="SAPBEXaggData 2 2 2 10" xfId="14458" xr:uid="{00000000-0005-0000-0000-000070380000}"/>
    <cellStyle name="SAPBEXaggData 2 2 2 2" xfId="14459" xr:uid="{00000000-0005-0000-0000-000071380000}"/>
    <cellStyle name="SAPBEXaggData 2 2 2 2 2" xfId="14460" xr:uid="{00000000-0005-0000-0000-000072380000}"/>
    <cellStyle name="SAPBEXaggData 2 2 2 2 2 2" xfId="14461" xr:uid="{00000000-0005-0000-0000-000073380000}"/>
    <cellStyle name="SAPBEXaggData 2 2 2 2 2 2 2" xfId="14462" xr:uid="{00000000-0005-0000-0000-000074380000}"/>
    <cellStyle name="SAPBEXaggData 2 2 2 2 2 2 2 2" xfId="14463" xr:uid="{00000000-0005-0000-0000-000075380000}"/>
    <cellStyle name="SAPBEXaggData 2 2 2 2 2 2 3" xfId="14464" xr:uid="{00000000-0005-0000-0000-000076380000}"/>
    <cellStyle name="SAPBEXaggData 2 2 2 2 2 2 3 2" xfId="14465" xr:uid="{00000000-0005-0000-0000-000077380000}"/>
    <cellStyle name="SAPBEXaggData 2 2 2 2 2 2 4" xfId="14466" xr:uid="{00000000-0005-0000-0000-000078380000}"/>
    <cellStyle name="SAPBEXaggData 2 2 2 2 2 2 4 2" xfId="14467" xr:uid="{00000000-0005-0000-0000-000079380000}"/>
    <cellStyle name="SAPBEXaggData 2 2 2 2 2 2 5" xfId="14468" xr:uid="{00000000-0005-0000-0000-00007A380000}"/>
    <cellStyle name="SAPBEXaggData 2 2 2 2 2 2 5 2" xfId="14469" xr:uid="{00000000-0005-0000-0000-00007B380000}"/>
    <cellStyle name="SAPBEXaggData 2 2 2 2 2 2 6" xfId="14470" xr:uid="{00000000-0005-0000-0000-00007C380000}"/>
    <cellStyle name="SAPBEXaggData 2 2 2 2 2 2 6 2" xfId="14471" xr:uid="{00000000-0005-0000-0000-00007D380000}"/>
    <cellStyle name="SAPBEXaggData 2 2 2 2 2 2 7" xfId="14472" xr:uid="{00000000-0005-0000-0000-00007E380000}"/>
    <cellStyle name="SAPBEXaggData 2 2 2 2 2 3" xfId="14473" xr:uid="{00000000-0005-0000-0000-00007F380000}"/>
    <cellStyle name="SAPBEXaggData 2 2 2 2 2 3 2" xfId="14474" xr:uid="{00000000-0005-0000-0000-000080380000}"/>
    <cellStyle name="SAPBEXaggData 2 2 2 2 2 4" xfId="14475" xr:uid="{00000000-0005-0000-0000-000081380000}"/>
    <cellStyle name="SAPBEXaggData 2 2 2 2 2 4 2" xfId="14476" xr:uid="{00000000-0005-0000-0000-000082380000}"/>
    <cellStyle name="SAPBEXaggData 2 2 2 2 2 5" xfId="14477" xr:uid="{00000000-0005-0000-0000-000083380000}"/>
    <cellStyle name="SAPBEXaggData 2 2 2 2 2 5 2" xfId="14478" xr:uid="{00000000-0005-0000-0000-000084380000}"/>
    <cellStyle name="SAPBEXaggData 2 2 2 2 2 6" xfId="14479" xr:uid="{00000000-0005-0000-0000-000085380000}"/>
    <cellStyle name="SAPBEXaggData 2 2 2 2 2 6 2" xfId="14480" xr:uid="{00000000-0005-0000-0000-000086380000}"/>
    <cellStyle name="SAPBEXaggData 2 2 2 2 2 7" xfId="14481" xr:uid="{00000000-0005-0000-0000-000087380000}"/>
    <cellStyle name="SAPBEXaggData 2 2 2 2 2 7 2" xfId="14482" xr:uid="{00000000-0005-0000-0000-000088380000}"/>
    <cellStyle name="SAPBEXaggData 2 2 2 2 2 8" xfId="14483" xr:uid="{00000000-0005-0000-0000-000089380000}"/>
    <cellStyle name="SAPBEXaggData 2 2 2 2 3" xfId="14484" xr:uid="{00000000-0005-0000-0000-00008A380000}"/>
    <cellStyle name="SAPBEXaggData 2 2 2 2 3 2" xfId="14485" xr:uid="{00000000-0005-0000-0000-00008B380000}"/>
    <cellStyle name="SAPBEXaggData 2 2 2 2 3 2 2" xfId="14486" xr:uid="{00000000-0005-0000-0000-00008C380000}"/>
    <cellStyle name="SAPBEXaggData 2 2 2 2 3 3" xfId="14487" xr:uid="{00000000-0005-0000-0000-00008D380000}"/>
    <cellStyle name="SAPBEXaggData 2 2 2 2 3 3 2" xfId="14488" xr:uid="{00000000-0005-0000-0000-00008E380000}"/>
    <cellStyle name="SAPBEXaggData 2 2 2 2 3 4" xfId="14489" xr:uid="{00000000-0005-0000-0000-00008F380000}"/>
    <cellStyle name="SAPBEXaggData 2 2 2 2 3 4 2" xfId="14490" xr:uid="{00000000-0005-0000-0000-000090380000}"/>
    <cellStyle name="SAPBEXaggData 2 2 2 2 3 5" xfId="14491" xr:uid="{00000000-0005-0000-0000-000091380000}"/>
    <cellStyle name="SAPBEXaggData 2 2 2 2 3 5 2" xfId="14492" xr:uid="{00000000-0005-0000-0000-000092380000}"/>
    <cellStyle name="SAPBEXaggData 2 2 2 2 3 6" xfId="14493" xr:uid="{00000000-0005-0000-0000-000093380000}"/>
    <cellStyle name="SAPBEXaggData 2 2 2 2 3 6 2" xfId="14494" xr:uid="{00000000-0005-0000-0000-000094380000}"/>
    <cellStyle name="SAPBEXaggData 2 2 2 2 3 7" xfId="14495" xr:uid="{00000000-0005-0000-0000-000095380000}"/>
    <cellStyle name="SAPBEXaggData 2 2 2 2 4" xfId="14496" xr:uid="{00000000-0005-0000-0000-000096380000}"/>
    <cellStyle name="SAPBEXaggData 2 2 2 2 4 2" xfId="14497" xr:uid="{00000000-0005-0000-0000-000097380000}"/>
    <cellStyle name="SAPBEXaggData 2 2 2 2 5" xfId="14498" xr:uid="{00000000-0005-0000-0000-000098380000}"/>
    <cellStyle name="SAPBEXaggData 2 2 2 2 5 2" xfId="14499" xr:uid="{00000000-0005-0000-0000-000099380000}"/>
    <cellStyle name="SAPBEXaggData 2 2 2 2 6" xfId="14500" xr:uid="{00000000-0005-0000-0000-00009A380000}"/>
    <cellStyle name="SAPBEXaggData 2 2 2 2 6 2" xfId="14501" xr:uid="{00000000-0005-0000-0000-00009B380000}"/>
    <cellStyle name="SAPBEXaggData 2 2 2 2 7" xfId="14502" xr:uid="{00000000-0005-0000-0000-00009C380000}"/>
    <cellStyle name="SAPBEXaggData 2 2 2 2 7 2" xfId="14503" xr:uid="{00000000-0005-0000-0000-00009D380000}"/>
    <cellStyle name="SAPBEXaggData 2 2 2 2 8" xfId="14504" xr:uid="{00000000-0005-0000-0000-00009E380000}"/>
    <cellStyle name="SAPBEXaggData 2 2 2 2 8 2" xfId="14505" xr:uid="{00000000-0005-0000-0000-00009F380000}"/>
    <cellStyle name="SAPBEXaggData 2 2 2 2 9" xfId="14506" xr:uid="{00000000-0005-0000-0000-0000A0380000}"/>
    <cellStyle name="SAPBEXaggData 2 2 2 3" xfId="14507" xr:uid="{00000000-0005-0000-0000-0000A1380000}"/>
    <cellStyle name="SAPBEXaggData 2 2 2 3 2" xfId="14508" xr:uid="{00000000-0005-0000-0000-0000A2380000}"/>
    <cellStyle name="SAPBEXaggData 2 2 2 3 2 2" xfId="14509" xr:uid="{00000000-0005-0000-0000-0000A3380000}"/>
    <cellStyle name="SAPBEXaggData 2 2 2 3 2 2 2" xfId="14510" xr:uid="{00000000-0005-0000-0000-0000A4380000}"/>
    <cellStyle name="SAPBEXaggData 2 2 2 3 2 3" xfId="14511" xr:uid="{00000000-0005-0000-0000-0000A5380000}"/>
    <cellStyle name="SAPBEXaggData 2 2 2 3 2 3 2" xfId="14512" xr:uid="{00000000-0005-0000-0000-0000A6380000}"/>
    <cellStyle name="SAPBEXaggData 2 2 2 3 2 4" xfId="14513" xr:uid="{00000000-0005-0000-0000-0000A7380000}"/>
    <cellStyle name="SAPBEXaggData 2 2 2 3 2 4 2" xfId="14514" xr:uid="{00000000-0005-0000-0000-0000A8380000}"/>
    <cellStyle name="SAPBEXaggData 2 2 2 3 2 5" xfId="14515" xr:uid="{00000000-0005-0000-0000-0000A9380000}"/>
    <cellStyle name="SAPBEXaggData 2 2 2 3 2 5 2" xfId="14516" xr:uid="{00000000-0005-0000-0000-0000AA380000}"/>
    <cellStyle name="SAPBEXaggData 2 2 2 3 2 6" xfId="14517" xr:uid="{00000000-0005-0000-0000-0000AB380000}"/>
    <cellStyle name="SAPBEXaggData 2 2 2 3 2 6 2" xfId="14518" xr:uid="{00000000-0005-0000-0000-0000AC380000}"/>
    <cellStyle name="SAPBEXaggData 2 2 2 3 2 7" xfId="14519" xr:uid="{00000000-0005-0000-0000-0000AD380000}"/>
    <cellStyle name="SAPBEXaggData 2 2 2 3 3" xfId="14520" xr:uid="{00000000-0005-0000-0000-0000AE380000}"/>
    <cellStyle name="SAPBEXaggData 2 2 2 3 3 2" xfId="14521" xr:uid="{00000000-0005-0000-0000-0000AF380000}"/>
    <cellStyle name="SAPBEXaggData 2 2 2 3 4" xfId="14522" xr:uid="{00000000-0005-0000-0000-0000B0380000}"/>
    <cellStyle name="SAPBEXaggData 2 2 2 3 4 2" xfId="14523" xr:uid="{00000000-0005-0000-0000-0000B1380000}"/>
    <cellStyle name="SAPBEXaggData 2 2 2 3 5" xfId="14524" xr:uid="{00000000-0005-0000-0000-0000B2380000}"/>
    <cellStyle name="SAPBEXaggData 2 2 2 3 5 2" xfId="14525" xr:uid="{00000000-0005-0000-0000-0000B3380000}"/>
    <cellStyle name="SAPBEXaggData 2 2 2 3 6" xfId="14526" xr:uid="{00000000-0005-0000-0000-0000B4380000}"/>
    <cellStyle name="SAPBEXaggData 2 2 2 3 6 2" xfId="14527" xr:uid="{00000000-0005-0000-0000-0000B5380000}"/>
    <cellStyle name="SAPBEXaggData 2 2 2 3 7" xfId="14528" xr:uid="{00000000-0005-0000-0000-0000B6380000}"/>
    <cellStyle name="SAPBEXaggData 2 2 2 3 7 2" xfId="14529" xr:uid="{00000000-0005-0000-0000-0000B7380000}"/>
    <cellStyle name="SAPBEXaggData 2 2 2 3 8" xfId="14530" xr:uid="{00000000-0005-0000-0000-0000B8380000}"/>
    <cellStyle name="SAPBEXaggData 2 2 2 4" xfId="14531" xr:uid="{00000000-0005-0000-0000-0000B9380000}"/>
    <cellStyle name="SAPBEXaggData 2 2 2 4 2" xfId="14532" xr:uid="{00000000-0005-0000-0000-0000BA380000}"/>
    <cellStyle name="SAPBEXaggData 2 2 2 4 2 2" xfId="14533" xr:uid="{00000000-0005-0000-0000-0000BB380000}"/>
    <cellStyle name="SAPBEXaggData 2 2 2 4 3" xfId="14534" xr:uid="{00000000-0005-0000-0000-0000BC380000}"/>
    <cellStyle name="SAPBEXaggData 2 2 2 4 3 2" xfId="14535" xr:uid="{00000000-0005-0000-0000-0000BD380000}"/>
    <cellStyle name="SAPBEXaggData 2 2 2 4 4" xfId="14536" xr:uid="{00000000-0005-0000-0000-0000BE380000}"/>
    <cellStyle name="SAPBEXaggData 2 2 2 4 4 2" xfId="14537" xr:uid="{00000000-0005-0000-0000-0000BF380000}"/>
    <cellStyle name="SAPBEXaggData 2 2 2 4 5" xfId="14538" xr:uid="{00000000-0005-0000-0000-0000C0380000}"/>
    <cellStyle name="SAPBEXaggData 2 2 2 4 5 2" xfId="14539" xr:uid="{00000000-0005-0000-0000-0000C1380000}"/>
    <cellStyle name="SAPBEXaggData 2 2 2 4 6" xfId="14540" xr:uid="{00000000-0005-0000-0000-0000C2380000}"/>
    <cellStyle name="SAPBEXaggData 2 2 2 4 6 2" xfId="14541" xr:uid="{00000000-0005-0000-0000-0000C3380000}"/>
    <cellStyle name="SAPBEXaggData 2 2 2 4 7" xfId="14542" xr:uid="{00000000-0005-0000-0000-0000C4380000}"/>
    <cellStyle name="SAPBEXaggData 2 2 2 5" xfId="14543" xr:uid="{00000000-0005-0000-0000-0000C5380000}"/>
    <cellStyle name="SAPBEXaggData 2 2 2 5 2" xfId="14544" xr:uid="{00000000-0005-0000-0000-0000C6380000}"/>
    <cellStyle name="SAPBEXaggData 2 2 2 6" xfId="14545" xr:uid="{00000000-0005-0000-0000-0000C7380000}"/>
    <cellStyle name="SAPBEXaggData 2 2 2 6 2" xfId="14546" xr:uid="{00000000-0005-0000-0000-0000C8380000}"/>
    <cellStyle name="SAPBEXaggData 2 2 2 7" xfId="14547" xr:uid="{00000000-0005-0000-0000-0000C9380000}"/>
    <cellStyle name="SAPBEXaggData 2 2 2 7 2" xfId="14548" xr:uid="{00000000-0005-0000-0000-0000CA380000}"/>
    <cellStyle name="SAPBEXaggData 2 2 2 8" xfId="14549" xr:uid="{00000000-0005-0000-0000-0000CB380000}"/>
    <cellStyle name="SAPBEXaggData 2 2 2 8 2" xfId="14550" xr:uid="{00000000-0005-0000-0000-0000CC380000}"/>
    <cellStyle name="SAPBEXaggData 2 2 2 9" xfId="14551" xr:uid="{00000000-0005-0000-0000-0000CD380000}"/>
    <cellStyle name="SAPBEXaggData 2 2 2 9 2" xfId="14552" xr:uid="{00000000-0005-0000-0000-0000CE380000}"/>
    <cellStyle name="SAPBEXaggData 2 2 3" xfId="14553" xr:uid="{00000000-0005-0000-0000-0000CF380000}"/>
    <cellStyle name="SAPBEXaggData 2 2 3 2" xfId="14554" xr:uid="{00000000-0005-0000-0000-0000D0380000}"/>
    <cellStyle name="SAPBEXaggData 2 2 3 2 2" xfId="14555" xr:uid="{00000000-0005-0000-0000-0000D1380000}"/>
    <cellStyle name="SAPBEXaggData 2 2 3 2 2 2" xfId="14556" xr:uid="{00000000-0005-0000-0000-0000D2380000}"/>
    <cellStyle name="SAPBEXaggData 2 2 3 2 2 2 2" xfId="14557" xr:uid="{00000000-0005-0000-0000-0000D3380000}"/>
    <cellStyle name="SAPBEXaggData 2 2 3 2 2 3" xfId="14558" xr:uid="{00000000-0005-0000-0000-0000D4380000}"/>
    <cellStyle name="SAPBEXaggData 2 2 3 2 2 3 2" xfId="14559" xr:uid="{00000000-0005-0000-0000-0000D5380000}"/>
    <cellStyle name="SAPBEXaggData 2 2 3 2 2 4" xfId="14560" xr:uid="{00000000-0005-0000-0000-0000D6380000}"/>
    <cellStyle name="SAPBEXaggData 2 2 3 2 2 4 2" xfId="14561" xr:uid="{00000000-0005-0000-0000-0000D7380000}"/>
    <cellStyle name="SAPBEXaggData 2 2 3 2 2 5" xfId="14562" xr:uid="{00000000-0005-0000-0000-0000D8380000}"/>
    <cellStyle name="SAPBEXaggData 2 2 3 2 2 5 2" xfId="14563" xr:uid="{00000000-0005-0000-0000-0000D9380000}"/>
    <cellStyle name="SAPBEXaggData 2 2 3 2 2 6" xfId="14564" xr:uid="{00000000-0005-0000-0000-0000DA380000}"/>
    <cellStyle name="SAPBEXaggData 2 2 3 2 2 6 2" xfId="14565" xr:uid="{00000000-0005-0000-0000-0000DB380000}"/>
    <cellStyle name="SAPBEXaggData 2 2 3 2 2 7" xfId="14566" xr:uid="{00000000-0005-0000-0000-0000DC380000}"/>
    <cellStyle name="SAPBEXaggData 2 2 3 2 3" xfId="14567" xr:uid="{00000000-0005-0000-0000-0000DD380000}"/>
    <cellStyle name="SAPBEXaggData 2 2 3 2 3 2" xfId="14568" xr:uid="{00000000-0005-0000-0000-0000DE380000}"/>
    <cellStyle name="SAPBEXaggData 2 2 3 2 4" xfId="14569" xr:uid="{00000000-0005-0000-0000-0000DF380000}"/>
    <cellStyle name="SAPBEXaggData 2 2 3 2 4 2" xfId="14570" xr:uid="{00000000-0005-0000-0000-0000E0380000}"/>
    <cellStyle name="SAPBEXaggData 2 2 3 2 5" xfId="14571" xr:uid="{00000000-0005-0000-0000-0000E1380000}"/>
    <cellStyle name="SAPBEXaggData 2 2 3 2 5 2" xfId="14572" xr:uid="{00000000-0005-0000-0000-0000E2380000}"/>
    <cellStyle name="SAPBEXaggData 2 2 3 2 6" xfId="14573" xr:uid="{00000000-0005-0000-0000-0000E3380000}"/>
    <cellStyle name="SAPBEXaggData 2 2 3 2 6 2" xfId="14574" xr:uid="{00000000-0005-0000-0000-0000E4380000}"/>
    <cellStyle name="SAPBEXaggData 2 2 3 2 7" xfId="14575" xr:uid="{00000000-0005-0000-0000-0000E5380000}"/>
    <cellStyle name="SAPBEXaggData 2 2 3 2 7 2" xfId="14576" xr:uid="{00000000-0005-0000-0000-0000E6380000}"/>
    <cellStyle name="SAPBEXaggData 2 2 3 2 8" xfId="14577" xr:uid="{00000000-0005-0000-0000-0000E7380000}"/>
    <cellStyle name="SAPBEXaggData 2 2 3 3" xfId="14578" xr:uid="{00000000-0005-0000-0000-0000E8380000}"/>
    <cellStyle name="SAPBEXaggData 2 2 3 3 2" xfId="14579" xr:uid="{00000000-0005-0000-0000-0000E9380000}"/>
    <cellStyle name="SAPBEXaggData 2 2 3 3 2 2" xfId="14580" xr:uid="{00000000-0005-0000-0000-0000EA380000}"/>
    <cellStyle name="SAPBEXaggData 2 2 3 3 3" xfId="14581" xr:uid="{00000000-0005-0000-0000-0000EB380000}"/>
    <cellStyle name="SAPBEXaggData 2 2 3 3 3 2" xfId="14582" xr:uid="{00000000-0005-0000-0000-0000EC380000}"/>
    <cellStyle name="SAPBEXaggData 2 2 3 3 4" xfId="14583" xr:uid="{00000000-0005-0000-0000-0000ED380000}"/>
    <cellStyle name="SAPBEXaggData 2 2 3 3 4 2" xfId="14584" xr:uid="{00000000-0005-0000-0000-0000EE380000}"/>
    <cellStyle name="SAPBEXaggData 2 2 3 3 5" xfId="14585" xr:uid="{00000000-0005-0000-0000-0000EF380000}"/>
    <cellStyle name="SAPBEXaggData 2 2 3 3 5 2" xfId="14586" xr:uid="{00000000-0005-0000-0000-0000F0380000}"/>
    <cellStyle name="SAPBEXaggData 2 2 3 3 6" xfId="14587" xr:uid="{00000000-0005-0000-0000-0000F1380000}"/>
    <cellStyle name="SAPBEXaggData 2 2 3 3 6 2" xfId="14588" xr:uid="{00000000-0005-0000-0000-0000F2380000}"/>
    <cellStyle name="SAPBEXaggData 2 2 3 3 7" xfId="14589" xr:uid="{00000000-0005-0000-0000-0000F3380000}"/>
    <cellStyle name="SAPBEXaggData 2 2 3 4" xfId="14590" xr:uid="{00000000-0005-0000-0000-0000F4380000}"/>
    <cellStyle name="SAPBEXaggData 2 2 3 4 2" xfId="14591" xr:uid="{00000000-0005-0000-0000-0000F5380000}"/>
    <cellStyle name="SAPBEXaggData 2 2 3 5" xfId="14592" xr:uid="{00000000-0005-0000-0000-0000F6380000}"/>
    <cellStyle name="SAPBEXaggData 2 2 3 5 2" xfId="14593" xr:uid="{00000000-0005-0000-0000-0000F7380000}"/>
    <cellStyle name="SAPBEXaggData 2 2 3 6" xfId="14594" xr:uid="{00000000-0005-0000-0000-0000F8380000}"/>
    <cellStyle name="SAPBEXaggData 2 2 3 6 2" xfId="14595" xr:uid="{00000000-0005-0000-0000-0000F9380000}"/>
    <cellStyle name="SAPBEXaggData 2 2 3 7" xfId="14596" xr:uid="{00000000-0005-0000-0000-0000FA380000}"/>
    <cellStyle name="SAPBEXaggData 2 2 3 7 2" xfId="14597" xr:uid="{00000000-0005-0000-0000-0000FB380000}"/>
    <cellStyle name="SAPBEXaggData 2 2 3 8" xfId="14598" xr:uid="{00000000-0005-0000-0000-0000FC380000}"/>
    <cellStyle name="SAPBEXaggData 2 2 3 8 2" xfId="14599" xr:uid="{00000000-0005-0000-0000-0000FD380000}"/>
    <cellStyle name="SAPBEXaggData 2 2 3 9" xfId="14600" xr:uid="{00000000-0005-0000-0000-0000FE380000}"/>
    <cellStyle name="SAPBEXaggData 2 2 4" xfId="14601" xr:uid="{00000000-0005-0000-0000-0000FF380000}"/>
    <cellStyle name="SAPBEXaggData 2 2 4 2" xfId="14602" xr:uid="{00000000-0005-0000-0000-000000390000}"/>
    <cellStyle name="SAPBEXaggData 2 2 4 2 2" xfId="14603" xr:uid="{00000000-0005-0000-0000-000001390000}"/>
    <cellStyle name="SAPBEXaggData 2 2 4 2 2 2" xfId="14604" xr:uid="{00000000-0005-0000-0000-000002390000}"/>
    <cellStyle name="SAPBEXaggData 2 2 4 2 3" xfId="14605" xr:uid="{00000000-0005-0000-0000-000003390000}"/>
    <cellStyle name="SAPBEXaggData 2 2 4 2 3 2" xfId="14606" xr:uid="{00000000-0005-0000-0000-000004390000}"/>
    <cellStyle name="SAPBEXaggData 2 2 4 2 4" xfId="14607" xr:uid="{00000000-0005-0000-0000-000005390000}"/>
    <cellStyle name="SAPBEXaggData 2 2 4 2 4 2" xfId="14608" xr:uid="{00000000-0005-0000-0000-000006390000}"/>
    <cellStyle name="SAPBEXaggData 2 2 4 2 5" xfId="14609" xr:uid="{00000000-0005-0000-0000-000007390000}"/>
    <cellStyle name="SAPBEXaggData 2 2 4 2 5 2" xfId="14610" xr:uid="{00000000-0005-0000-0000-000008390000}"/>
    <cellStyle name="SAPBEXaggData 2 2 4 2 6" xfId="14611" xr:uid="{00000000-0005-0000-0000-000009390000}"/>
    <cellStyle name="SAPBEXaggData 2 2 4 2 6 2" xfId="14612" xr:uid="{00000000-0005-0000-0000-00000A390000}"/>
    <cellStyle name="SAPBEXaggData 2 2 4 2 7" xfId="14613" xr:uid="{00000000-0005-0000-0000-00000B390000}"/>
    <cellStyle name="SAPBEXaggData 2 2 4 3" xfId="14614" xr:uid="{00000000-0005-0000-0000-00000C390000}"/>
    <cellStyle name="SAPBEXaggData 2 2 4 3 2" xfId="14615" xr:uid="{00000000-0005-0000-0000-00000D390000}"/>
    <cellStyle name="SAPBEXaggData 2 2 4 4" xfId="14616" xr:uid="{00000000-0005-0000-0000-00000E390000}"/>
    <cellStyle name="SAPBEXaggData 2 2 4 4 2" xfId="14617" xr:uid="{00000000-0005-0000-0000-00000F390000}"/>
    <cellStyle name="SAPBEXaggData 2 2 4 5" xfId="14618" xr:uid="{00000000-0005-0000-0000-000010390000}"/>
    <cellStyle name="SAPBEXaggData 2 2 4 5 2" xfId="14619" xr:uid="{00000000-0005-0000-0000-000011390000}"/>
    <cellStyle name="SAPBEXaggData 2 2 4 6" xfId="14620" xr:uid="{00000000-0005-0000-0000-000012390000}"/>
    <cellStyle name="SAPBEXaggData 2 2 4 6 2" xfId="14621" xr:uid="{00000000-0005-0000-0000-000013390000}"/>
    <cellStyle name="SAPBEXaggData 2 2 4 7" xfId="14622" xr:uid="{00000000-0005-0000-0000-000014390000}"/>
    <cellStyle name="SAPBEXaggData 2 2 4 7 2" xfId="14623" xr:uid="{00000000-0005-0000-0000-000015390000}"/>
    <cellStyle name="SAPBEXaggData 2 2 4 8" xfId="14624" xr:uid="{00000000-0005-0000-0000-000016390000}"/>
    <cellStyle name="SAPBEXaggData 2 2 5" xfId="14625" xr:uid="{00000000-0005-0000-0000-000017390000}"/>
    <cellStyle name="SAPBEXaggData 2 2 5 2" xfId="14626" xr:uid="{00000000-0005-0000-0000-000018390000}"/>
    <cellStyle name="SAPBEXaggData 2 2 5 2 2" xfId="14627" xr:uid="{00000000-0005-0000-0000-000019390000}"/>
    <cellStyle name="SAPBEXaggData 2 2 5 3" xfId="14628" xr:uid="{00000000-0005-0000-0000-00001A390000}"/>
    <cellStyle name="SAPBEXaggData 2 2 5 3 2" xfId="14629" xr:uid="{00000000-0005-0000-0000-00001B390000}"/>
    <cellStyle name="SAPBEXaggData 2 2 5 4" xfId="14630" xr:uid="{00000000-0005-0000-0000-00001C390000}"/>
    <cellStyle name="SAPBEXaggData 2 2 5 4 2" xfId="14631" xr:uid="{00000000-0005-0000-0000-00001D390000}"/>
    <cellStyle name="SAPBEXaggData 2 2 5 5" xfId="14632" xr:uid="{00000000-0005-0000-0000-00001E390000}"/>
    <cellStyle name="SAPBEXaggData 2 2 5 5 2" xfId="14633" xr:uid="{00000000-0005-0000-0000-00001F390000}"/>
    <cellStyle name="SAPBEXaggData 2 2 5 6" xfId="14634" xr:uid="{00000000-0005-0000-0000-000020390000}"/>
    <cellStyle name="SAPBEXaggData 2 2 5 6 2" xfId="14635" xr:uid="{00000000-0005-0000-0000-000021390000}"/>
    <cellStyle name="SAPBEXaggData 2 2 5 7" xfId="14636" xr:uid="{00000000-0005-0000-0000-000022390000}"/>
    <cellStyle name="SAPBEXaggData 2 2 6" xfId="14637" xr:uid="{00000000-0005-0000-0000-000023390000}"/>
    <cellStyle name="SAPBEXaggData 2 2 6 2" xfId="14638" xr:uid="{00000000-0005-0000-0000-000024390000}"/>
    <cellStyle name="SAPBEXaggData 2 2 7" xfId="14639" xr:uid="{00000000-0005-0000-0000-000025390000}"/>
    <cellStyle name="SAPBEXaggData 2 2 7 2" xfId="14640" xr:uid="{00000000-0005-0000-0000-000026390000}"/>
    <cellStyle name="SAPBEXaggData 2 2 8" xfId="14641" xr:uid="{00000000-0005-0000-0000-000027390000}"/>
    <cellStyle name="SAPBEXaggData 2 2 8 2" xfId="14642" xr:uid="{00000000-0005-0000-0000-000028390000}"/>
    <cellStyle name="SAPBEXaggData 2 2 9" xfId="14643" xr:uid="{00000000-0005-0000-0000-000029390000}"/>
    <cellStyle name="SAPBEXaggData 2 2 9 2" xfId="14644" xr:uid="{00000000-0005-0000-0000-00002A390000}"/>
    <cellStyle name="SAPBEXaggData 2 3" xfId="14645" xr:uid="{00000000-0005-0000-0000-00002B390000}"/>
    <cellStyle name="SAPBEXaggData 2 3 10" xfId="14646" xr:uid="{00000000-0005-0000-0000-00002C390000}"/>
    <cellStyle name="SAPBEXaggData 2 3 2" xfId="14647" xr:uid="{00000000-0005-0000-0000-00002D390000}"/>
    <cellStyle name="SAPBEXaggData 2 3 2 2" xfId="14648" xr:uid="{00000000-0005-0000-0000-00002E390000}"/>
    <cellStyle name="SAPBEXaggData 2 3 2 2 2" xfId="14649" xr:uid="{00000000-0005-0000-0000-00002F390000}"/>
    <cellStyle name="SAPBEXaggData 2 3 2 2 2 2" xfId="14650" xr:uid="{00000000-0005-0000-0000-000030390000}"/>
    <cellStyle name="SAPBEXaggData 2 3 2 2 2 2 2" xfId="14651" xr:uid="{00000000-0005-0000-0000-000031390000}"/>
    <cellStyle name="SAPBEXaggData 2 3 2 2 2 3" xfId="14652" xr:uid="{00000000-0005-0000-0000-000032390000}"/>
    <cellStyle name="SAPBEXaggData 2 3 2 2 2 3 2" xfId="14653" xr:uid="{00000000-0005-0000-0000-000033390000}"/>
    <cellStyle name="SAPBEXaggData 2 3 2 2 2 4" xfId="14654" xr:uid="{00000000-0005-0000-0000-000034390000}"/>
    <cellStyle name="SAPBEXaggData 2 3 2 2 2 4 2" xfId="14655" xr:uid="{00000000-0005-0000-0000-000035390000}"/>
    <cellStyle name="SAPBEXaggData 2 3 2 2 2 5" xfId="14656" xr:uid="{00000000-0005-0000-0000-000036390000}"/>
    <cellStyle name="SAPBEXaggData 2 3 2 2 2 5 2" xfId="14657" xr:uid="{00000000-0005-0000-0000-000037390000}"/>
    <cellStyle name="SAPBEXaggData 2 3 2 2 2 6" xfId="14658" xr:uid="{00000000-0005-0000-0000-000038390000}"/>
    <cellStyle name="SAPBEXaggData 2 3 2 2 2 6 2" xfId="14659" xr:uid="{00000000-0005-0000-0000-000039390000}"/>
    <cellStyle name="SAPBEXaggData 2 3 2 2 2 7" xfId="14660" xr:uid="{00000000-0005-0000-0000-00003A390000}"/>
    <cellStyle name="SAPBEXaggData 2 3 2 2 3" xfId="14661" xr:uid="{00000000-0005-0000-0000-00003B390000}"/>
    <cellStyle name="SAPBEXaggData 2 3 2 2 3 2" xfId="14662" xr:uid="{00000000-0005-0000-0000-00003C390000}"/>
    <cellStyle name="SAPBEXaggData 2 3 2 2 4" xfId="14663" xr:uid="{00000000-0005-0000-0000-00003D390000}"/>
    <cellStyle name="SAPBEXaggData 2 3 2 2 4 2" xfId="14664" xr:uid="{00000000-0005-0000-0000-00003E390000}"/>
    <cellStyle name="SAPBEXaggData 2 3 2 2 5" xfId="14665" xr:uid="{00000000-0005-0000-0000-00003F390000}"/>
    <cellStyle name="SAPBEXaggData 2 3 2 2 5 2" xfId="14666" xr:uid="{00000000-0005-0000-0000-000040390000}"/>
    <cellStyle name="SAPBEXaggData 2 3 2 2 6" xfId="14667" xr:uid="{00000000-0005-0000-0000-000041390000}"/>
    <cellStyle name="SAPBEXaggData 2 3 2 2 6 2" xfId="14668" xr:uid="{00000000-0005-0000-0000-000042390000}"/>
    <cellStyle name="SAPBEXaggData 2 3 2 2 7" xfId="14669" xr:uid="{00000000-0005-0000-0000-000043390000}"/>
    <cellStyle name="SAPBEXaggData 2 3 2 2 7 2" xfId="14670" xr:uid="{00000000-0005-0000-0000-000044390000}"/>
    <cellStyle name="SAPBEXaggData 2 3 2 2 8" xfId="14671" xr:uid="{00000000-0005-0000-0000-000045390000}"/>
    <cellStyle name="SAPBEXaggData 2 3 2 3" xfId="14672" xr:uid="{00000000-0005-0000-0000-000046390000}"/>
    <cellStyle name="SAPBEXaggData 2 3 2 3 2" xfId="14673" xr:uid="{00000000-0005-0000-0000-000047390000}"/>
    <cellStyle name="SAPBEXaggData 2 3 2 3 2 2" xfId="14674" xr:uid="{00000000-0005-0000-0000-000048390000}"/>
    <cellStyle name="SAPBEXaggData 2 3 2 3 3" xfId="14675" xr:uid="{00000000-0005-0000-0000-000049390000}"/>
    <cellStyle name="SAPBEXaggData 2 3 2 3 3 2" xfId="14676" xr:uid="{00000000-0005-0000-0000-00004A390000}"/>
    <cellStyle name="SAPBEXaggData 2 3 2 3 4" xfId="14677" xr:uid="{00000000-0005-0000-0000-00004B390000}"/>
    <cellStyle name="SAPBEXaggData 2 3 2 3 4 2" xfId="14678" xr:uid="{00000000-0005-0000-0000-00004C390000}"/>
    <cellStyle name="SAPBEXaggData 2 3 2 3 5" xfId="14679" xr:uid="{00000000-0005-0000-0000-00004D390000}"/>
    <cellStyle name="SAPBEXaggData 2 3 2 3 5 2" xfId="14680" xr:uid="{00000000-0005-0000-0000-00004E390000}"/>
    <cellStyle name="SAPBEXaggData 2 3 2 3 6" xfId="14681" xr:uid="{00000000-0005-0000-0000-00004F390000}"/>
    <cellStyle name="SAPBEXaggData 2 3 2 3 6 2" xfId="14682" xr:uid="{00000000-0005-0000-0000-000050390000}"/>
    <cellStyle name="SAPBEXaggData 2 3 2 3 7" xfId="14683" xr:uid="{00000000-0005-0000-0000-000051390000}"/>
    <cellStyle name="SAPBEXaggData 2 3 2 4" xfId="14684" xr:uid="{00000000-0005-0000-0000-000052390000}"/>
    <cellStyle name="SAPBEXaggData 2 3 2 4 2" xfId="14685" xr:uid="{00000000-0005-0000-0000-000053390000}"/>
    <cellStyle name="SAPBEXaggData 2 3 2 5" xfId="14686" xr:uid="{00000000-0005-0000-0000-000054390000}"/>
    <cellStyle name="SAPBEXaggData 2 3 2 5 2" xfId="14687" xr:uid="{00000000-0005-0000-0000-000055390000}"/>
    <cellStyle name="SAPBEXaggData 2 3 2 6" xfId="14688" xr:uid="{00000000-0005-0000-0000-000056390000}"/>
    <cellStyle name="SAPBEXaggData 2 3 2 6 2" xfId="14689" xr:uid="{00000000-0005-0000-0000-000057390000}"/>
    <cellStyle name="SAPBEXaggData 2 3 2 7" xfId="14690" xr:uid="{00000000-0005-0000-0000-000058390000}"/>
    <cellStyle name="SAPBEXaggData 2 3 2 7 2" xfId="14691" xr:uid="{00000000-0005-0000-0000-000059390000}"/>
    <cellStyle name="SAPBEXaggData 2 3 2 8" xfId="14692" xr:uid="{00000000-0005-0000-0000-00005A390000}"/>
    <cellStyle name="SAPBEXaggData 2 3 2 8 2" xfId="14693" xr:uid="{00000000-0005-0000-0000-00005B390000}"/>
    <cellStyle name="SAPBEXaggData 2 3 2 9" xfId="14694" xr:uid="{00000000-0005-0000-0000-00005C390000}"/>
    <cellStyle name="SAPBEXaggData 2 3 3" xfId="14695" xr:uid="{00000000-0005-0000-0000-00005D390000}"/>
    <cellStyle name="SAPBEXaggData 2 3 3 2" xfId="14696" xr:uid="{00000000-0005-0000-0000-00005E390000}"/>
    <cellStyle name="SAPBEXaggData 2 3 3 2 2" xfId="14697" xr:uid="{00000000-0005-0000-0000-00005F390000}"/>
    <cellStyle name="SAPBEXaggData 2 3 3 2 2 2" xfId="14698" xr:uid="{00000000-0005-0000-0000-000060390000}"/>
    <cellStyle name="SAPBEXaggData 2 3 3 2 3" xfId="14699" xr:uid="{00000000-0005-0000-0000-000061390000}"/>
    <cellStyle name="SAPBEXaggData 2 3 3 2 3 2" xfId="14700" xr:uid="{00000000-0005-0000-0000-000062390000}"/>
    <cellStyle name="SAPBEXaggData 2 3 3 2 4" xfId="14701" xr:uid="{00000000-0005-0000-0000-000063390000}"/>
    <cellStyle name="SAPBEXaggData 2 3 3 2 4 2" xfId="14702" xr:uid="{00000000-0005-0000-0000-000064390000}"/>
    <cellStyle name="SAPBEXaggData 2 3 3 2 5" xfId="14703" xr:uid="{00000000-0005-0000-0000-000065390000}"/>
    <cellStyle name="SAPBEXaggData 2 3 3 2 5 2" xfId="14704" xr:uid="{00000000-0005-0000-0000-000066390000}"/>
    <cellStyle name="SAPBEXaggData 2 3 3 2 6" xfId="14705" xr:uid="{00000000-0005-0000-0000-000067390000}"/>
    <cellStyle name="SAPBEXaggData 2 3 3 2 6 2" xfId="14706" xr:uid="{00000000-0005-0000-0000-000068390000}"/>
    <cellStyle name="SAPBEXaggData 2 3 3 2 7" xfId="14707" xr:uid="{00000000-0005-0000-0000-000069390000}"/>
    <cellStyle name="SAPBEXaggData 2 3 3 3" xfId="14708" xr:uid="{00000000-0005-0000-0000-00006A390000}"/>
    <cellStyle name="SAPBEXaggData 2 3 3 3 2" xfId="14709" xr:uid="{00000000-0005-0000-0000-00006B390000}"/>
    <cellStyle name="SAPBEXaggData 2 3 3 4" xfId="14710" xr:uid="{00000000-0005-0000-0000-00006C390000}"/>
    <cellStyle name="SAPBEXaggData 2 3 3 4 2" xfId="14711" xr:uid="{00000000-0005-0000-0000-00006D390000}"/>
    <cellStyle name="SAPBEXaggData 2 3 3 5" xfId="14712" xr:uid="{00000000-0005-0000-0000-00006E390000}"/>
    <cellStyle name="SAPBEXaggData 2 3 3 5 2" xfId="14713" xr:uid="{00000000-0005-0000-0000-00006F390000}"/>
    <cellStyle name="SAPBEXaggData 2 3 3 6" xfId="14714" xr:uid="{00000000-0005-0000-0000-000070390000}"/>
    <cellStyle name="SAPBEXaggData 2 3 3 6 2" xfId="14715" xr:uid="{00000000-0005-0000-0000-000071390000}"/>
    <cellStyle name="SAPBEXaggData 2 3 3 7" xfId="14716" xr:uid="{00000000-0005-0000-0000-000072390000}"/>
    <cellStyle name="SAPBEXaggData 2 3 3 7 2" xfId="14717" xr:uid="{00000000-0005-0000-0000-000073390000}"/>
    <cellStyle name="SAPBEXaggData 2 3 3 8" xfId="14718" xr:uid="{00000000-0005-0000-0000-000074390000}"/>
    <cellStyle name="SAPBEXaggData 2 3 4" xfId="14719" xr:uid="{00000000-0005-0000-0000-000075390000}"/>
    <cellStyle name="SAPBEXaggData 2 3 4 2" xfId="14720" xr:uid="{00000000-0005-0000-0000-000076390000}"/>
    <cellStyle name="SAPBEXaggData 2 3 4 2 2" xfId="14721" xr:uid="{00000000-0005-0000-0000-000077390000}"/>
    <cellStyle name="SAPBEXaggData 2 3 4 3" xfId="14722" xr:uid="{00000000-0005-0000-0000-000078390000}"/>
    <cellStyle name="SAPBEXaggData 2 3 4 3 2" xfId="14723" xr:uid="{00000000-0005-0000-0000-000079390000}"/>
    <cellStyle name="SAPBEXaggData 2 3 4 4" xfId="14724" xr:uid="{00000000-0005-0000-0000-00007A390000}"/>
    <cellStyle name="SAPBEXaggData 2 3 4 4 2" xfId="14725" xr:uid="{00000000-0005-0000-0000-00007B390000}"/>
    <cellStyle name="SAPBEXaggData 2 3 4 5" xfId="14726" xr:uid="{00000000-0005-0000-0000-00007C390000}"/>
    <cellStyle name="SAPBEXaggData 2 3 4 5 2" xfId="14727" xr:uid="{00000000-0005-0000-0000-00007D390000}"/>
    <cellStyle name="SAPBEXaggData 2 3 4 6" xfId="14728" xr:uid="{00000000-0005-0000-0000-00007E390000}"/>
    <cellStyle name="SAPBEXaggData 2 3 4 6 2" xfId="14729" xr:uid="{00000000-0005-0000-0000-00007F390000}"/>
    <cellStyle name="SAPBEXaggData 2 3 4 7" xfId="14730" xr:uid="{00000000-0005-0000-0000-000080390000}"/>
    <cellStyle name="SAPBEXaggData 2 3 5" xfId="14731" xr:uid="{00000000-0005-0000-0000-000081390000}"/>
    <cellStyle name="SAPBEXaggData 2 3 5 2" xfId="14732" xr:uid="{00000000-0005-0000-0000-000082390000}"/>
    <cellStyle name="SAPBEXaggData 2 3 6" xfId="14733" xr:uid="{00000000-0005-0000-0000-000083390000}"/>
    <cellStyle name="SAPBEXaggData 2 3 6 2" xfId="14734" xr:uid="{00000000-0005-0000-0000-000084390000}"/>
    <cellStyle name="SAPBEXaggData 2 3 7" xfId="14735" xr:uid="{00000000-0005-0000-0000-000085390000}"/>
    <cellStyle name="SAPBEXaggData 2 3 7 2" xfId="14736" xr:uid="{00000000-0005-0000-0000-000086390000}"/>
    <cellStyle name="SAPBEXaggData 2 3 8" xfId="14737" xr:uid="{00000000-0005-0000-0000-000087390000}"/>
    <cellStyle name="SAPBEXaggData 2 3 8 2" xfId="14738" xr:uid="{00000000-0005-0000-0000-000088390000}"/>
    <cellStyle name="SAPBEXaggData 2 3 9" xfId="14739" xr:uid="{00000000-0005-0000-0000-000089390000}"/>
    <cellStyle name="SAPBEXaggData 2 3 9 2" xfId="14740" xr:uid="{00000000-0005-0000-0000-00008A390000}"/>
    <cellStyle name="SAPBEXaggData 2 4" xfId="14741" xr:uid="{00000000-0005-0000-0000-00008B390000}"/>
    <cellStyle name="SAPBEXaggData 2 4 2" xfId="14742" xr:uid="{00000000-0005-0000-0000-00008C390000}"/>
    <cellStyle name="SAPBEXaggData 2 4 2 2" xfId="14743" xr:uid="{00000000-0005-0000-0000-00008D390000}"/>
    <cellStyle name="SAPBEXaggData 2 4 2 2 2" xfId="14744" xr:uid="{00000000-0005-0000-0000-00008E390000}"/>
    <cellStyle name="SAPBEXaggData 2 4 2 2 2 2" xfId="14745" xr:uid="{00000000-0005-0000-0000-00008F390000}"/>
    <cellStyle name="SAPBEXaggData 2 4 2 2 3" xfId="14746" xr:uid="{00000000-0005-0000-0000-000090390000}"/>
    <cellStyle name="SAPBEXaggData 2 4 2 2 3 2" xfId="14747" xr:uid="{00000000-0005-0000-0000-000091390000}"/>
    <cellStyle name="SAPBEXaggData 2 4 2 2 4" xfId="14748" xr:uid="{00000000-0005-0000-0000-000092390000}"/>
    <cellStyle name="SAPBEXaggData 2 4 2 2 4 2" xfId="14749" xr:uid="{00000000-0005-0000-0000-000093390000}"/>
    <cellStyle name="SAPBEXaggData 2 4 2 2 5" xfId="14750" xr:uid="{00000000-0005-0000-0000-000094390000}"/>
    <cellStyle name="SAPBEXaggData 2 4 2 2 5 2" xfId="14751" xr:uid="{00000000-0005-0000-0000-000095390000}"/>
    <cellStyle name="SAPBEXaggData 2 4 2 2 6" xfId="14752" xr:uid="{00000000-0005-0000-0000-000096390000}"/>
    <cellStyle name="SAPBEXaggData 2 4 2 2 6 2" xfId="14753" xr:uid="{00000000-0005-0000-0000-000097390000}"/>
    <cellStyle name="SAPBEXaggData 2 4 2 2 7" xfId="14754" xr:uid="{00000000-0005-0000-0000-000098390000}"/>
    <cellStyle name="SAPBEXaggData 2 4 2 3" xfId="14755" xr:uid="{00000000-0005-0000-0000-000099390000}"/>
    <cellStyle name="SAPBEXaggData 2 4 2 3 2" xfId="14756" xr:uid="{00000000-0005-0000-0000-00009A390000}"/>
    <cellStyle name="SAPBEXaggData 2 4 2 4" xfId="14757" xr:uid="{00000000-0005-0000-0000-00009B390000}"/>
    <cellStyle name="SAPBEXaggData 2 4 2 4 2" xfId="14758" xr:uid="{00000000-0005-0000-0000-00009C390000}"/>
    <cellStyle name="SAPBEXaggData 2 4 2 5" xfId="14759" xr:uid="{00000000-0005-0000-0000-00009D390000}"/>
    <cellStyle name="SAPBEXaggData 2 4 2 5 2" xfId="14760" xr:uid="{00000000-0005-0000-0000-00009E390000}"/>
    <cellStyle name="SAPBEXaggData 2 4 2 6" xfId="14761" xr:uid="{00000000-0005-0000-0000-00009F390000}"/>
    <cellStyle name="SAPBEXaggData 2 4 2 6 2" xfId="14762" xr:uid="{00000000-0005-0000-0000-0000A0390000}"/>
    <cellStyle name="SAPBEXaggData 2 4 2 7" xfId="14763" xr:uid="{00000000-0005-0000-0000-0000A1390000}"/>
    <cellStyle name="SAPBEXaggData 2 4 2 7 2" xfId="14764" xr:uid="{00000000-0005-0000-0000-0000A2390000}"/>
    <cellStyle name="SAPBEXaggData 2 4 2 8" xfId="14765" xr:uid="{00000000-0005-0000-0000-0000A3390000}"/>
    <cellStyle name="SAPBEXaggData 2 4 3" xfId="14766" xr:uid="{00000000-0005-0000-0000-0000A4390000}"/>
    <cellStyle name="SAPBEXaggData 2 4 3 2" xfId="14767" xr:uid="{00000000-0005-0000-0000-0000A5390000}"/>
    <cellStyle name="SAPBEXaggData 2 4 3 2 2" xfId="14768" xr:uid="{00000000-0005-0000-0000-0000A6390000}"/>
    <cellStyle name="SAPBEXaggData 2 4 3 3" xfId="14769" xr:uid="{00000000-0005-0000-0000-0000A7390000}"/>
    <cellStyle name="SAPBEXaggData 2 4 3 3 2" xfId="14770" xr:uid="{00000000-0005-0000-0000-0000A8390000}"/>
    <cellStyle name="SAPBEXaggData 2 4 3 4" xfId="14771" xr:uid="{00000000-0005-0000-0000-0000A9390000}"/>
    <cellStyle name="SAPBEXaggData 2 4 3 4 2" xfId="14772" xr:uid="{00000000-0005-0000-0000-0000AA390000}"/>
    <cellStyle name="SAPBEXaggData 2 4 3 5" xfId="14773" xr:uid="{00000000-0005-0000-0000-0000AB390000}"/>
    <cellStyle name="SAPBEXaggData 2 4 3 5 2" xfId="14774" xr:uid="{00000000-0005-0000-0000-0000AC390000}"/>
    <cellStyle name="SAPBEXaggData 2 4 3 6" xfId="14775" xr:uid="{00000000-0005-0000-0000-0000AD390000}"/>
    <cellStyle name="SAPBEXaggData 2 4 3 6 2" xfId="14776" xr:uid="{00000000-0005-0000-0000-0000AE390000}"/>
    <cellStyle name="SAPBEXaggData 2 4 3 7" xfId="14777" xr:uid="{00000000-0005-0000-0000-0000AF390000}"/>
    <cellStyle name="SAPBEXaggData 2 4 4" xfId="14778" xr:uid="{00000000-0005-0000-0000-0000B0390000}"/>
    <cellStyle name="SAPBEXaggData 2 4 4 2" xfId="14779" xr:uid="{00000000-0005-0000-0000-0000B1390000}"/>
    <cellStyle name="SAPBEXaggData 2 4 5" xfId="14780" xr:uid="{00000000-0005-0000-0000-0000B2390000}"/>
    <cellStyle name="SAPBEXaggData 2 4 5 2" xfId="14781" xr:uid="{00000000-0005-0000-0000-0000B3390000}"/>
    <cellStyle name="SAPBEXaggData 2 4 6" xfId="14782" xr:uid="{00000000-0005-0000-0000-0000B4390000}"/>
    <cellStyle name="SAPBEXaggData 2 4 6 2" xfId="14783" xr:uid="{00000000-0005-0000-0000-0000B5390000}"/>
    <cellStyle name="SAPBEXaggData 2 4 7" xfId="14784" xr:uid="{00000000-0005-0000-0000-0000B6390000}"/>
    <cellStyle name="SAPBEXaggData 2 4 7 2" xfId="14785" xr:uid="{00000000-0005-0000-0000-0000B7390000}"/>
    <cellStyle name="SAPBEXaggData 2 4 8" xfId="14786" xr:uid="{00000000-0005-0000-0000-0000B8390000}"/>
    <cellStyle name="SAPBEXaggData 2 4 8 2" xfId="14787" xr:uid="{00000000-0005-0000-0000-0000B9390000}"/>
    <cellStyle name="SAPBEXaggData 2 4 9" xfId="14788" xr:uid="{00000000-0005-0000-0000-0000BA390000}"/>
    <cellStyle name="SAPBEXaggData 2 5" xfId="14789" xr:uid="{00000000-0005-0000-0000-0000BB390000}"/>
    <cellStyle name="SAPBEXaggData 2 5 2" xfId="14790" xr:uid="{00000000-0005-0000-0000-0000BC390000}"/>
    <cellStyle name="SAPBEXaggData 2 5 2 2" xfId="14791" xr:uid="{00000000-0005-0000-0000-0000BD390000}"/>
    <cellStyle name="SAPBEXaggData 2 5 2 2 2" xfId="14792" xr:uid="{00000000-0005-0000-0000-0000BE390000}"/>
    <cellStyle name="SAPBEXaggData 2 5 2 3" xfId="14793" xr:uid="{00000000-0005-0000-0000-0000BF390000}"/>
    <cellStyle name="SAPBEXaggData 2 5 2 3 2" xfId="14794" xr:uid="{00000000-0005-0000-0000-0000C0390000}"/>
    <cellStyle name="SAPBEXaggData 2 5 2 4" xfId="14795" xr:uid="{00000000-0005-0000-0000-0000C1390000}"/>
    <cellStyle name="SAPBEXaggData 2 5 2 4 2" xfId="14796" xr:uid="{00000000-0005-0000-0000-0000C2390000}"/>
    <cellStyle name="SAPBEXaggData 2 5 2 5" xfId="14797" xr:uid="{00000000-0005-0000-0000-0000C3390000}"/>
    <cellStyle name="SAPBEXaggData 2 5 2 5 2" xfId="14798" xr:uid="{00000000-0005-0000-0000-0000C4390000}"/>
    <cellStyle name="SAPBEXaggData 2 5 2 6" xfId="14799" xr:uid="{00000000-0005-0000-0000-0000C5390000}"/>
    <cellStyle name="SAPBEXaggData 2 5 2 6 2" xfId="14800" xr:uid="{00000000-0005-0000-0000-0000C6390000}"/>
    <cellStyle name="SAPBEXaggData 2 5 2 7" xfId="14801" xr:uid="{00000000-0005-0000-0000-0000C7390000}"/>
    <cellStyle name="SAPBEXaggData 2 5 3" xfId="14802" xr:uid="{00000000-0005-0000-0000-0000C8390000}"/>
    <cellStyle name="SAPBEXaggData 2 5 3 2" xfId="14803" xr:uid="{00000000-0005-0000-0000-0000C9390000}"/>
    <cellStyle name="SAPBEXaggData 2 5 4" xfId="14804" xr:uid="{00000000-0005-0000-0000-0000CA390000}"/>
    <cellStyle name="SAPBEXaggData 2 5 4 2" xfId="14805" xr:uid="{00000000-0005-0000-0000-0000CB390000}"/>
    <cellStyle name="SAPBEXaggData 2 5 5" xfId="14806" xr:uid="{00000000-0005-0000-0000-0000CC390000}"/>
    <cellStyle name="SAPBEXaggData 2 5 5 2" xfId="14807" xr:uid="{00000000-0005-0000-0000-0000CD390000}"/>
    <cellStyle name="SAPBEXaggData 2 5 6" xfId="14808" xr:uid="{00000000-0005-0000-0000-0000CE390000}"/>
    <cellStyle name="SAPBEXaggData 2 5 6 2" xfId="14809" xr:uid="{00000000-0005-0000-0000-0000CF390000}"/>
    <cellStyle name="SAPBEXaggData 2 5 7" xfId="14810" xr:uid="{00000000-0005-0000-0000-0000D0390000}"/>
    <cellStyle name="SAPBEXaggData 2 5 7 2" xfId="14811" xr:uid="{00000000-0005-0000-0000-0000D1390000}"/>
    <cellStyle name="SAPBEXaggData 2 5 8" xfId="14812" xr:uid="{00000000-0005-0000-0000-0000D2390000}"/>
    <cellStyle name="SAPBEXaggData 2 6" xfId="14813" xr:uid="{00000000-0005-0000-0000-0000D3390000}"/>
    <cellStyle name="SAPBEXaggData 2 6 2" xfId="14814" xr:uid="{00000000-0005-0000-0000-0000D4390000}"/>
    <cellStyle name="SAPBEXaggData 2 6 2 2" xfId="14815" xr:uid="{00000000-0005-0000-0000-0000D5390000}"/>
    <cellStyle name="SAPBEXaggData 2 6 3" xfId="14816" xr:uid="{00000000-0005-0000-0000-0000D6390000}"/>
    <cellStyle name="SAPBEXaggData 2 6 3 2" xfId="14817" xr:uid="{00000000-0005-0000-0000-0000D7390000}"/>
    <cellStyle name="SAPBEXaggData 2 6 4" xfId="14818" xr:uid="{00000000-0005-0000-0000-0000D8390000}"/>
    <cellStyle name="SAPBEXaggData 2 6 4 2" xfId="14819" xr:uid="{00000000-0005-0000-0000-0000D9390000}"/>
    <cellStyle name="SAPBEXaggData 2 6 5" xfId="14820" xr:uid="{00000000-0005-0000-0000-0000DA390000}"/>
    <cellStyle name="SAPBEXaggData 2 6 5 2" xfId="14821" xr:uid="{00000000-0005-0000-0000-0000DB390000}"/>
    <cellStyle name="SAPBEXaggData 2 6 6" xfId="14822" xr:uid="{00000000-0005-0000-0000-0000DC390000}"/>
    <cellStyle name="SAPBEXaggData 2 6 6 2" xfId="14823" xr:uid="{00000000-0005-0000-0000-0000DD390000}"/>
    <cellStyle name="SAPBEXaggData 2 6 7" xfId="14824" xr:uid="{00000000-0005-0000-0000-0000DE390000}"/>
    <cellStyle name="SAPBEXaggData 2 7" xfId="14825" xr:uid="{00000000-0005-0000-0000-0000DF390000}"/>
    <cellStyle name="SAPBEXaggData 2 7 2" xfId="14826" xr:uid="{00000000-0005-0000-0000-0000E0390000}"/>
    <cellStyle name="SAPBEXaggData 2 8" xfId="14827" xr:uid="{00000000-0005-0000-0000-0000E1390000}"/>
    <cellStyle name="SAPBEXaggData 2 8 2" xfId="14828" xr:uid="{00000000-0005-0000-0000-0000E2390000}"/>
    <cellStyle name="SAPBEXaggData 2 9" xfId="14829" xr:uid="{00000000-0005-0000-0000-0000E3390000}"/>
    <cellStyle name="SAPBEXaggData 2 9 2" xfId="14830" xr:uid="{00000000-0005-0000-0000-0000E4390000}"/>
    <cellStyle name="SAPBEXaggData 3" xfId="14831" xr:uid="{00000000-0005-0000-0000-0000E5390000}"/>
    <cellStyle name="SAPBEXaggData 3 10" xfId="14832" xr:uid="{00000000-0005-0000-0000-0000E6390000}"/>
    <cellStyle name="SAPBEXaggData 3 10 2" xfId="14833" xr:uid="{00000000-0005-0000-0000-0000E7390000}"/>
    <cellStyle name="SAPBEXaggData 3 11" xfId="14834" xr:uid="{00000000-0005-0000-0000-0000E8390000}"/>
    <cellStyle name="SAPBEXaggData 3 11 2" xfId="14835" xr:uid="{00000000-0005-0000-0000-0000E9390000}"/>
    <cellStyle name="SAPBEXaggData 3 12" xfId="14836" xr:uid="{00000000-0005-0000-0000-0000EA390000}"/>
    <cellStyle name="SAPBEXaggData 3 2" xfId="14837" xr:uid="{00000000-0005-0000-0000-0000EB390000}"/>
    <cellStyle name="SAPBEXaggData 3 2 10" xfId="14838" xr:uid="{00000000-0005-0000-0000-0000EC390000}"/>
    <cellStyle name="SAPBEXaggData 3 2 10 2" xfId="14839" xr:uid="{00000000-0005-0000-0000-0000ED390000}"/>
    <cellStyle name="SAPBEXaggData 3 2 11" xfId="14840" xr:uid="{00000000-0005-0000-0000-0000EE390000}"/>
    <cellStyle name="SAPBEXaggData 3 2 2" xfId="14841" xr:uid="{00000000-0005-0000-0000-0000EF390000}"/>
    <cellStyle name="SAPBEXaggData 3 2 2 10" xfId="14842" xr:uid="{00000000-0005-0000-0000-0000F0390000}"/>
    <cellStyle name="SAPBEXaggData 3 2 2 2" xfId="14843" xr:uid="{00000000-0005-0000-0000-0000F1390000}"/>
    <cellStyle name="SAPBEXaggData 3 2 2 2 2" xfId="14844" xr:uid="{00000000-0005-0000-0000-0000F2390000}"/>
    <cellStyle name="SAPBEXaggData 3 2 2 2 2 2" xfId="14845" xr:uid="{00000000-0005-0000-0000-0000F3390000}"/>
    <cellStyle name="SAPBEXaggData 3 2 2 2 2 2 2" xfId="14846" xr:uid="{00000000-0005-0000-0000-0000F4390000}"/>
    <cellStyle name="SAPBEXaggData 3 2 2 2 2 2 2 2" xfId="14847" xr:uid="{00000000-0005-0000-0000-0000F5390000}"/>
    <cellStyle name="SAPBEXaggData 3 2 2 2 2 2 3" xfId="14848" xr:uid="{00000000-0005-0000-0000-0000F6390000}"/>
    <cellStyle name="SAPBEXaggData 3 2 2 2 2 2 3 2" xfId="14849" xr:uid="{00000000-0005-0000-0000-0000F7390000}"/>
    <cellStyle name="SAPBEXaggData 3 2 2 2 2 2 4" xfId="14850" xr:uid="{00000000-0005-0000-0000-0000F8390000}"/>
    <cellStyle name="SAPBEXaggData 3 2 2 2 2 2 4 2" xfId="14851" xr:uid="{00000000-0005-0000-0000-0000F9390000}"/>
    <cellStyle name="SAPBEXaggData 3 2 2 2 2 2 5" xfId="14852" xr:uid="{00000000-0005-0000-0000-0000FA390000}"/>
    <cellStyle name="SAPBEXaggData 3 2 2 2 2 2 5 2" xfId="14853" xr:uid="{00000000-0005-0000-0000-0000FB390000}"/>
    <cellStyle name="SAPBEXaggData 3 2 2 2 2 2 6" xfId="14854" xr:uid="{00000000-0005-0000-0000-0000FC390000}"/>
    <cellStyle name="SAPBEXaggData 3 2 2 2 2 2 6 2" xfId="14855" xr:uid="{00000000-0005-0000-0000-0000FD390000}"/>
    <cellStyle name="SAPBEXaggData 3 2 2 2 2 2 7" xfId="14856" xr:uid="{00000000-0005-0000-0000-0000FE390000}"/>
    <cellStyle name="SAPBEXaggData 3 2 2 2 2 3" xfId="14857" xr:uid="{00000000-0005-0000-0000-0000FF390000}"/>
    <cellStyle name="SAPBEXaggData 3 2 2 2 2 3 2" xfId="14858" xr:uid="{00000000-0005-0000-0000-0000003A0000}"/>
    <cellStyle name="SAPBEXaggData 3 2 2 2 2 4" xfId="14859" xr:uid="{00000000-0005-0000-0000-0000013A0000}"/>
    <cellStyle name="SAPBEXaggData 3 2 2 2 2 4 2" xfId="14860" xr:uid="{00000000-0005-0000-0000-0000023A0000}"/>
    <cellStyle name="SAPBEXaggData 3 2 2 2 2 5" xfId="14861" xr:uid="{00000000-0005-0000-0000-0000033A0000}"/>
    <cellStyle name="SAPBEXaggData 3 2 2 2 2 5 2" xfId="14862" xr:uid="{00000000-0005-0000-0000-0000043A0000}"/>
    <cellStyle name="SAPBEXaggData 3 2 2 2 2 6" xfId="14863" xr:uid="{00000000-0005-0000-0000-0000053A0000}"/>
    <cellStyle name="SAPBEXaggData 3 2 2 2 2 6 2" xfId="14864" xr:uid="{00000000-0005-0000-0000-0000063A0000}"/>
    <cellStyle name="SAPBEXaggData 3 2 2 2 2 7" xfId="14865" xr:uid="{00000000-0005-0000-0000-0000073A0000}"/>
    <cellStyle name="SAPBEXaggData 3 2 2 2 2 7 2" xfId="14866" xr:uid="{00000000-0005-0000-0000-0000083A0000}"/>
    <cellStyle name="SAPBEXaggData 3 2 2 2 2 8" xfId="14867" xr:uid="{00000000-0005-0000-0000-0000093A0000}"/>
    <cellStyle name="SAPBEXaggData 3 2 2 2 3" xfId="14868" xr:uid="{00000000-0005-0000-0000-00000A3A0000}"/>
    <cellStyle name="SAPBEXaggData 3 2 2 2 3 2" xfId="14869" xr:uid="{00000000-0005-0000-0000-00000B3A0000}"/>
    <cellStyle name="SAPBEXaggData 3 2 2 2 3 2 2" xfId="14870" xr:uid="{00000000-0005-0000-0000-00000C3A0000}"/>
    <cellStyle name="SAPBEXaggData 3 2 2 2 3 3" xfId="14871" xr:uid="{00000000-0005-0000-0000-00000D3A0000}"/>
    <cellStyle name="SAPBEXaggData 3 2 2 2 3 3 2" xfId="14872" xr:uid="{00000000-0005-0000-0000-00000E3A0000}"/>
    <cellStyle name="SAPBEXaggData 3 2 2 2 3 4" xfId="14873" xr:uid="{00000000-0005-0000-0000-00000F3A0000}"/>
    <cellStyle name="SAPBEXaggData 3 2 2 2 3 4 2" xfId="14874" xr:uid="{00000000-0005-0000-0000-0000103A0000}"/>
    <cellStyle name="SAPBEXaggData 3 2 2 2 3 5" xfId="14875" xr:uid="{00000000-0005-0000-0000-0000113A0000}"/>
    <cellStyle name="SAPBEXaggData 3 2 2 2 3 5 2" xfId="14876" xr:uid="{00000000-0005-0000-0000-0000123A0000}"/>
    <cellStyle name="SAPBEXaggData 3 2 2 2 3 6" xfId="14877" xr:uid="{00000000-0005-0000-0000-0000133A0000}"/>
    <cellStyle name="SAPBEXaggData 3 2 2 2 3 6 2" xfId="14878" xr:uid="{00000000-0005-0000-0000-0000143A0000}"/>
    <cellStyle name="SAPBEXaggData 3 2 2 2 3 7" xfId="14879" xr:uid="{00000000-0005-0000-0000-0000153A0000}"/>
    <cellStyle name="SAPBEXaggData 3 2 2 2 4" xfId="14880" xr:uid="{00000000-0005-0000-0000-0000163A0000}"/>
    <cellStyle name="SAPBEXaggData 3 2 2 2 4 2" xfId="14881" xr:uid="{00000000-0005-0000-0000-0000173A0000}"/>
    <cellStyle name="SAPBEXaggData 3 2 2 2 5" xfId="14882" xr:uid="{00000000-0005-0000-0000-0000183A0000}"/>
    <cellStyle name="SAPBEXaggData 3 2 2 2 5 2" xfId="14883" xr:uid="{00000000-0005-0000-0000-0000193A0000}"/>
    <cellStyle name="SAPBEXaggData 3 2 2 2 6" xfId="14884" xr:uid="{00000000-0005-0000-0000-00001A3A0000}"/>
    <cellStyle name="SAPBEXaggData 3 2 2 2 6 2" xfId="14885" xr:uid="{00000000-0005-0000-0000-00001B3A0000}"/>
    <cellStyle name="SAPBEXaggData 3 2 2 2 7" xfId="14886" xr:uid="{00000000-0005-0000-0000-00001C3A0000}"/>
    <cellStyle name="SAPBEXaggData 3 2 2 2 7 2" xfId="14887" xr:uid="{00000000-0005-0000-0000-00001D3A0000}"/>
    <cellStyle name="SAPBEXaggData 3 2 2 2 8" xfId="14888" xr:uid="{00000000-0005-0000-0000-00001E3A0000}"/>
    <cellStyle name="SAPBEXaggData 3 2 2 2 8 2" xfId="14889" xr:uid="{00000000-0005-0000-0000-00001F3A0000}"/>
    <cellStyle name="SAPBEXaggData 3 2 2 2 9" xfId="14890" xr:uid="{00000000-0005-0000-0000-0000203A0000}"/>
    <cellStyle name="SAPBEXaggData 3 2 2 3" xfId="14891" xr:uid="{00000000-0005-0000-0000-0000213A0000}"/>
    <cellStyle name="SAPBEXaggData 3 2 2 3 2" xfId="14892" xr:uid="{00000000-0005-0000-0000-0000223A0000}"/>
    <cellStyle name="SAPBEXaggData 3 2 2 3 2 2" xfId="14893" xr:uid="{00000000-0005-0000-0000-0000233A0000}"/>
    <cellStyle name="SAPBEXaggData 3 2 2 3 2 2 2" xfId="14894" xr:uid="{00000000-0005-0000-0000-0000243A0000}"/>
    <cellStyle name="SAPBEXaggData 3 2 2 3 2 3" xfId="14895" xr:uid="{00000000-0005-0000-0000-0000253A0000}"/>
    <cellStyle name="SAPBEXaggData 3 2 2 3 2 3 2" xfId="14896" xr:uid="{00000000-0005-0000-0000-0000263A0000}"/>
    <cellStyle name="SAPBEXaggData 3 2 2 3 2 4" xfId="14897" xr:uid="{00000000-0005-0000-0000-0000273A0000}"/>
    <cellStyle name="SAPBEXaggData 3 2 2 3 2 4 2" xfId="14898" xr:uid="{00000000-0005-0000-0000-0000283A0000}"/>
    <cellStyle name="SAPBEXaggData 3 2 2 3 2 5" xfId="14899" xr:uid="{00000000-0005-0000-0000-0000293A0000}"/>
    <cellStyle name="SAPBEXaggData 3 2 2 3 2 5 2" xfId="14900" xr:uid="{00000000-0005-0000-0000-00002A3A0000}"/>
    <cellStyle name="SAPBEXaggData 3 2 2 3 2 6" xfId="14901" xr:uid="{00000000-0005-0000-0000-00002B3A0000}"/>
    <cellStyle name="SAPBEXaggData 3 2 2 3 2 6 2" xfId="14902" xr:uid="{00000000-0005-0000-0000-00002C3A0000}"/>
    <cellStyle name="SAPBEXaggData 3 2 2 3 2 7" xfId="14903" xr:uid="{00000000-0005-0000-0000-00002D3A0000}"/>
    <cellStyle name="SAPBEXaggData 3 2 2 3 3" xfId="14904" xr:uid="{00000000-0005-0000-0000-00002E3A0000}"/>
    <cellStyle name="SAPBEXaggData 3 2 2 3 3 2" xfId="14905" xr:uid="{00000000-0005-0000-0000-00002F3A0000}"/>
    <cellStyle name="SAPBEXaggData 3 2 2 3 4" xfId="14906" xr:uid="{00000000-0005-0000-0000-0000303A0000}"/>
    <cellStyle name="SAPBEXaggData 3 2 2 3 4 2" xfId="14907" xr:uid="{00000000-0005-0000-0000-0000313A0000}"/>
    <cellStyle name="SAPBEXaggData 3 2 2 3 5" xfId="14908" xr:uid="{00000000-0005-0000-0000-0000323A0000}"/>
    <cellStyle name="SAPBEXaggData 3 2 2 3 5 2" xfId="14909" xr:uid="{00000000-0005-0000-0000-0000333A0000}"/>
    <cellStyle name="SAPBEXaggData 3 2 2 3 6" xfId="14910" xr:uid="{00000000-0005-0000-0000-0000343A0000}"/>
    <cellStyle name="SAPBEXaggData 3 2 2 3 6 2" xfId="14911" xr:uid="{00000000-0005-0000-0000-0000353A0000}"/>
    <cellStyle name="SAPBEXaggData 3 2 2 3 7" xfId="14912" xr:uid="{00000000-0005-0000-0000-0000363A0000}"/>
    <cellStyle name="SAPBEXaggData 3 2 2 3 7 2" xfId="14913" xr:uid="{00000000-0005-0000-0000-0000373A0000}"/>
    <cellStyle name="SAPBEXaggData 3 2 2 3 8" xfId="14914" xr:uid="{00000000-0005-0000-0000-0000383A0000}"/>
    <cellStyle name="SAPBEXaggData 3 2 2 4" xfId="14915" xr:uid="{00000000-0005-0000-0000-0000393A0000}"/>
    <cellStyle name="SAPBEXaggData 3 2 2 4 2" xfId="14916" xr:uid="{00000000-0005-0000-0000-00003A3A0000}"/>
    <cellStyle name="SAPBEXaggData 3 2 2 4 2 2" xfId="14917" xr:uid="{00000000-0005-0000-0000-00003B3A0000}"/>
    <cellStyle name="SAPBEXaggData 3 2 2 4 3" xfId="14918" xr:uid="{00000000-0005-0000-0000-00003C3A0000}"/>
    <cellStyle name="SAPBEXaggData 3 2 2 4 3 2" xfId="14919" xr:uid="{00000000-0005-0000-0000-00003D3A0000}"/>
    <cellStyle name="SAPBEXaggData 3 2 2 4 4" xfId="14920" xr:uid="{00000000-0005-0000-0000-00003E3A0000}"/>
    <cellStyle name="SAPBEXaggData 3 2 2 4 4 2" xfId="14921" xr:uid="{00000000-0005-0000-0000-00003F3A0000}"/>
    <cellStyle name="SAPBEXaggData 3 2 2 4 5" xfId="14922" xr:uid="{00000000-0005-0000-0000-0000403A0000}"/>
    <cellStyle name="SAPBEXaggData 3 2 2 4 5 2" xfId="14923" xr:uid="{00000000-0005-0000-0000-0000413A0000}"/>
    <cellStyle name="SAPBEXaggData 3 2 2 4 6" xfId="14924" xr:uid="{00000000-0005-0000-0000-0000423A0000}"/>
    <cellStyle name="SAPBEXaggData 3 2 2 4 6 2" xfId="14925" xr:uid="{00000000-0005-0000-0000-0000433A0000}"/>
    <cellStyle name="SAPBEXaggData 3 2 2 4 7" xfId="14926" xr:uid="{00000000-0005-0000-0000-0000443A0000}"/>
    <cellStyle name="SAPBEXaggData 3 2 2 5" xfId="14927" xr:uid="{00000000-0005-0000-0000-0000453A0000}"/>
    <cellStyle name="SAPBEXaggData 3 2 2 5 2" xfId="14928" xr:uid="{00000000-0005-0000-0000-0000463A0000}"/>
    <cellStyle name="SAPBEXaggData 3 2 2 6" xfId="14929" xr:uid="{00000000-0005-0000-0000-0000473A0000}"/>
    <cellStyle name="SAPBEXaggData 3 2 2 6 2" xfId="14930" xr:uid="{00000000-0005-0000-0000-0000483A0000}"/>
    <cellStyle name="SAPBEXaggData 3 2 2 7" xfId="14931" xr:uid="{00000000-0005-0000-0000-0000493A0000}"/>
    <cellStyle name="SAPBEXaggData 3 2 2 7 2" xfId="14932" xr:uid="{00000000-0005-0000-0000-00004A3A0000}"/>
    <cellStyle name="SAPBEXaggData 3 2 2 8" xfId="14933" xr:uid="{00000000-0005-0000-0000-00004B3A0000}"/>
    <cellStyle name="SAPBEXaggData 3 2 2 8 2" xfId="14934" xr:uid="{00000000-0005-0000-0000-00004C3A0000}"/>
    <cellStyle name="SAPBEXaggData 3 2 2 9" xfId="14935" xr:uid="{00000000-0005-0000-0000-00004D3A0000}"/>
    <cellStyle name="SAPBEXaggData 3 2 2 9 2" xfId="14936" xr:uid="{00000000-0005-0000-0000-00004E3A0000}"/>
    <cellStyle name="SAPBEXaggData 3 2 3" xfId="14937" xr:uid="{00000000-0005-0000-0000-00004F3A0000}"/>
    <cellStyle name="SAPBEXaggData 3 2 3 2" xfId="14938" xr:uid="{00000000-0005-0000-0000-0000503A0000}"/>
    <cellStyle name="SAPBEXaggData 3 2 3 2 2" xfId="14939" xr:uid="{00000000-0005-0000-0000-0000513A0000}"/>
    <cellStyle name="SAPBEXaggData 3 2 3 2 2 2" xfId="14940" xr:uid="{00000000-0005-0000-0000-0000523A0000}"/>
    <cellStyle name="SAPBEXaggData 3 2 3 2 2 2 2" xfId="14941" xr:uid="{00000000-0005-0000-0000-0000533A0000}"/>
    <cellStyle name="SAPBEXaggData 3 2 3 2 2 3" xfId="14942" xr:uid="{00000000-0005-0000-0000-0000543A0000}"/>
    <cellStyle name="SAPBEXaggData 3 2 3 2 2 3 2" xfId="14943" xr:uid="{00000000-0005-0000-0000-0000553A0000}"/>
    <cellStyle name="SAPBEXaggData 3 2 3 2 2 4" xfId="14944" xr:uid="{00000000-0005-0000-0000-0000563A0000}"/>
    <cellStyle name="SAPBEXaggData 3 2 3 2 2 4 2" xfId="14945" xr:uid="{00000000-0005-0000-0000-0000573A0000}"/>
    <cellStyle name="SAPBEXaggData 3 2 3 2 2 5" xfId="14946" xr:uid="{00000000-0005-0000-0000-0000583A0000}"/>
    <cellStyle name="SAPBEXaggData 3 2 3 2 2 5 2" xfId="14947" xr:uid="{00000000-0005-0000-0000-0000593A0000}"/>
    <cellStyle name="SAPBEXaggData 3 2 3 2 2 6" xfId="14948" xr:uid="{00000000-0005-0000-0000-00005A3A0000}"/>
    <cellStyle name="SAPBEXaggData 3 2 3 2 2 6 2" xfId="14949" xr:uid="{00000000-0005-0000-0000-00005B3A0000}"/>
    <cellStyle name="SAPBEXaggData 3 2 3 2 2 7" xfId="14950" xr:uid="{00000000-0005-0000-0000-00005C3A0000}"/>
    <cellStyle name="SAPBEXaggData 3 2 3 2 3" xfId="14951" xr:uid="{00000000-0005-0000-0000-00005D3A0000}"/>
    <cellStyle name="SAPBEXaggData 3 2 3 2 3 2" xfId="14952" xr:uid="{00000000-0005-0000-0000-00005E3A0000}"/>
    <cellStyle name="SAPBEXaggData 3 2 3 2 4" xfId="14953" xr:uid="{00000000-0005-0000-0000-00005F3A0000}"/>
    <cellStyle name="SAPBEXaggData 3 2 3 2 4 2" xfId="14954" xr:uid="{00000000-0005-0000-0000-0000603A0000}"/>
    <cellStyle name="SAPBEXaggData 3 2 3 2 5" xfId="14955" xr:uid="{00000000-0005-0000-0000-0000613A0000}"/>
    <cellStyle name="SAPBEXaggData 3 2 3 2 5 2" xfId="14956" xr:uid="{00000000-0005-0000-0000-0000623A0000}"/>
    <cellStyle name="SAPBEXaggData 3 2 3 2 6" xfId="14957" xr:uid="{00000000-0005-0000-0000-0000633A0000}"/>
    <cellStyle name="SAPBEXaggData 3 2 3 2 6 2" xfId="14958" xr:uid="{00000000-0005-0000-0000-0000643A0000}"/>
    <cellStyle name="SAPBEXaggData 3 2 3 2 7" xfId="14959" xr:uid="{00000000-0005-0000-0000-0000653A0000}"/>
    <cellStyle name="SAPBEXaggData 3 2 3 2 7 2" xfId="14960" xr:uid="{00000000-0005-0000-0000-0000663A0000}"/>
    <cellStyle name="SAPBEXaggData 3 2 3 2 8" xfId="14961" xr:uid="{00000000-0005-0000-0000-0000673A0000}"/>
    <cellStyle name="SAPBEXaggData 3 2 3 3" xfId="14962" xr:uid="{00000000-0005-0000-0000-0000683A0000}"/>
    <cellStyle name="SAPBEXaggData 3 2 3 3 2" xfId="14963" xr:uid="{00000000-0005-0000-0000-0000693A0000}"/>
    <cellStyle name="SAPBEXaggData 3 2 3 3 2 2" xfId="14964" xr:uid="{00000000-0005-0000-0000-00006A3A0000}"/>
    <cellStyle name="SAPBEXaggData 3 2 3 3 3" xfId="14965" xr:uid="{00000000-0005-0000-0000-00006B3A0000}"/>
    <cellStyle name="SAPBEXaggData 3 2 3 3 3 2" xfId="14966" xr:uid="{00000000-0005-0000-0000-00006C3A0000}"/>
    <cellStyle name="SAPBEXaggData 3 2 3 3 4" xfId="14967" xr:uid="{00000000-0005-0000-0000-00006D3A0000}"/>
    <cellStyle name="SAPBEXaggData 3 2 3 3 4 2" xfId="14968" xr:uid="{00000000-0005-0000-0000-00006E3A0000}"/>
    <cellStyle name="SAPBEXaggData 3 2 3 3 5" xfId="14969" xr:uid="{00000000-0005-0000-0000-00006F3A0000}"/>
    <cellStyle name="SAPBEXaggData 3 2 3 3 5 2" xfId="14970" xr:uid="{00000000-0005-0000-0000-0000703A0000}"/>
    <cellStyle name="SAPBEXaggData 3 2 3 3 6" xfId="14971" xr:uid="{00000000-0005-0000-0000-0000713A0000}"/>
    <cellStyle name="SAPBEXaggData 3 2 3 3 6 2" xfId="14972" xr:uid="{00000000-0005-0000-0000-0000723A0000}"/>
    <cellStyle name="SAPBEXaggData 3 2 3 3 7" xfId="14973" xr:uid="{00000000-0005-0000-0000-0000733A0000}"/>
    <cellStyle name="SAPBEXaggData 3 2 3 4" xfId="14974" xr:uid="{00000000-0005-0000-0000-0000743A0000}"/>
    <cellStyle name="SAPBEXaggData 3 2 3 4 2" xfId="14975" xr:uid="{00000000-0005-0000-0000-0000753A0000}"/>
    <cellStyle name="SAPBEXaggData 3 2 3 5" xfId="14976" xr:uid="{00000000-0005-0000-0000-0000763A0000}"/>
    <cellStyle name="SAPBEXaggData 3 2 3 5 2" xfId="14977" xr:uid="{00000000-0005-0000-0000-0000773A0000}"/>
    <cellStyle name="SAPBEXaggData 3 2 3 6" xfId="14978" xr:uid="{00000000-0005-0000-0000-0000783A0000}"/>
    <cellStyle name="SAPBEXaggData 3 2 3 6 2" xfId="14979" xr:uid="{00000000-0005-0000-0000-0000793A0000}"/>
    <cellStyle name="SAPBEXaggData 3 2 3 7" xfId="14980" xr:uid="{00000000-0005-0000-0000-00007A3A0000}"/>
    <cellStyle name="SAPBEXaggData 3 2 3 7 2" xfId="14981" xr:uid="{00000000-0005-0000-0000-00007B3A0000}"/>
    <cellStyle name="SAPBEXaggData 3 2 3 8" xfId="14982" xr:uid="{00000000-0005-0000-0000-00007C3A0000}"/>
    <cellStyle name="SAPBEXaggData 3 2 3 8 2" xfId="14983" xr:uid="{00000000-0005-0000-0000-00007D3A0000}"/>
    <cellStyle name="SAPBEXaggData 3 2 3 9" xfId="14984" xr:uid="{00000000-0005-0000-0000-00007E3A0000}"/>
    <cellStyle name="SAPBEXaggData 3 2 4" xfId="14985" xr:uid="{00000000-0005-0000-0000-00007F3A0000}"/>
    <cellStyle name="SAPBEXaggData 3 2 4 2" xfId="14986" xr:uid="{00000000-0005-0000-0000-0000803A0000}"/>
    <cellStyle name="SAPBEXaggData 3 2 4 2 2" xfId="14987" xr:uid="{00000000-0005-0000-0000-0000813A0000}"/>
    <cellStyle name="SAPBEXaggData 3 2 4 2 2 2" xfId="14988" xr:uid="{00000000-0005-0000-0000-0000823A0000}"/>
    <cellStyle name="SAPBEXaggData 3 2 4 2 3" xfId="14989" xr:uid="{00000000-0005-0000-0000-0000833A0000}"/>
    <cellStyle name="SAPBEXaggData 3 2 4 2 3 2" xfId="14990" xr:uid="{00000000-0005-0000-0000-0000843A0000}"/>
    <cellStyle name="SAPBEXaggData 3 2 4 2 4" xfId="14991" xr:uid="{00000000-0005-0000-0000-0000853A0000}"/>
    <cellStyle name="SAPBEXaggData 3 2 4 2 4 2" xfId="14992" xr:uid="{00000000-0005-0000-0000-0000863A0000}"/>
    <cellStyle name="SAPBEXaggData 3 2 4 2 5" xfId="14993" xr:uid="{00000000-0005-0000-0000-0000873A0000}"/>
    <cellStyle name="SAPBEXaggData 3 2 4 2 5 2" xfId="14994" xr:uid="{00000000-0005-0000-0000-0000883A0000}"/>
    <cellStyle name="SAPBEXaggData 3 2 4 2 6" xfId="14995" xr:uid="{00000000-0005-0000-0000-0000893A0000}"/>
    <cellStyle name="SAPBEXaggData 3 2 4 2 6 2" xfId="14996" xr:uid="{00000000-0005-0000-0000-00008A3A0000}"/>
    <cellStyle name="SAPBEXaggData 3 2 4 2 7" xfId="14997" xr:uid="{00000000-0005-0000-0000-00008B3A0000}"/>
    <cellStyle name="SAPBEXaggData 3 2 4 3" xfId="14998" xr:uid="{00000000-0005-0000-0000-00008C3A0000}"/>
    <cellStyle name="SAPBEXaggData 3 2 4 3 2" xfId="14999" xr:uid="{00000000-0005-0000-0000-00008D3A0000}"/>
    <cellStyle name="SAPBEXaggData 3 2 4 4" xfId="15000" xr:uid="{00000000-0005-0000-0000-00008E3A0000}"/>
    <cellStyle name="SAPBEXaggData 3 2 4 4 2" xfId="15001" xr:uid="{00000000-0005-0000-0000-00008F3A0000}"/>
    <cellStyle name="SAPBEXaggData 3 2 4 5" xfId="15002" xr:uid="{00000000-0005-0000-0000-0000903A0000}"/>
    <cellStyle name="SAPBEXaggData 3 2 4 5 2" xfId="15003" xr:uid="{00000000-0005-0000-0000-0000913A0000}"/>
    <cellStyle name="SAPBEXaggData 3 2 4 6" xfId="15004" xr:uid="{00000000-0005-0000-0000-0000923A0000}"/>
    <cellStyle name="SAPBEXaggData 3 2 4 6 2" xfId="15005" xr:uid="{00000000-0005-0000-0000-0000933A0000}"/>
    <cellStyle name="SAPBEXaggData 3 2 4 7" xfId="15006" xr:uid="{00000000-0005-0000-0000-0000943A0000}"/>
    <cellStyle name="SAPBEXaggData 3 2 4 7 2" xfId="15007" xr:uid="{00000000-0005-0000-0000-0000953A0000}"/>
    <cellStyle name="SAPBEXaggData 3 2 4 8" xfId="15008" xr:uid="{00000000-0005-0000-0000-0000963A0000}"/>
    <cellStyle name="SAPBEXaggData 3 2 5" xfId="15009" xr:uid="{00000000-0005-0000-0000-0000973A0000}"/>
    <cellStyle name="SAPBEXaggData 3 2 5 2" xfId="15010" xr:uid="{00000000-0005-0000-0000-0000983A0000}"/>
    <cellStyle name="SAPBEXaggData 3 2 5 2 2" xfId="15011" xr:uid="{00000000-0005-0000-0000-0000993A0000}"/>
    <cellStyle name="SAPBEXaggData 3 2 5 3" xfId="15012" xr:uid="{00000000-0005-0000-0000-00009A3A0000}"/>
    <cellStyle name="SAPBEXaggData 3 2 5 3 2" xfId="15013" xr:uid="{00000000-0005-0000-0000-00009B3A0000}"/>
    <cellStyle name="SAPBEXaggData 3 2 5 4" xfId="15014" xr:uid="{00000000-0005-0000-0000-00009C3A0000}"/>
    <cellStyle name="SAPBEXaggData 3 2 5 4 2" xfId="15015" xr:uid="{00000000-0005-0000-0000-00009D3A0000}"/>
    <cellStyle name="SAPBEXaggData 3 2 5 5" xfId="15016" xr:uid="{00000000-0005-0000-0000-00009E3A0000}"/>
    <cellStyle name="SAPBEXaggData 3 2 5 5 2" xfId="15017" xr:uid="{00000000-0005-0000-0000-00009F3A0000}"/>
    <cellStyle name="SAPBEXaggData 3 2 5 6" xfId="15018" xr:uid="{00000000-0005-0000-0000-0000A03A0000}"/>
    <cellStyle name="SAPBEXaggData 3 2 5 6 2" xfId="15019" xr:uid="{00000000-0005-0000-0000-0000A13A0000}"/>
    <cellStyle name="SAPBEXaggData 3 2 5 7" xfId="15020" xr:uid="{00000000-0005-0000-0000-0000A23A0000}"/>
    <cellStyle name="SAPBEXaggData 3 2 6" xfId="15021" xr:uid="{00000000-0005-0000-0000-0000A33A0000}"/>
    <cellStyle name="SAPBEXaggData 3 2 6 2" xfId="15022" xr:uid="{00000000-0005-0000-0000-0000A43A0000}"/>
    <cellStyle name="SAPBEXaggData 3 2 7" xfId="15023" xr:uid="{00000000-0005-0000-0000-0000A53A0000}"/>
    <cellStyle name="SAPBEXaggData 3 2 7 2" xfId="15024" xr:uid="{00000000-0005-0000-0000-0000A63A0000}"/>
    <cellStyle name="SAPBEXaggData 3 2 8" xfId="15025" xr:uid="{00000000-0005-0000-0000-0000A73A0000}"/>
    <cellStyle name="SAPBEXaggData 3 2 8 2" xfId="15026" xr:uid="{00000000-0005-0000-0000-0000A83A0000}"/>
    <cellStyle name="SAPBEXaggData 3 2 9" xfId="15027" xr:uid="{00000000-0005-0000-0000-0000A93A0000}"/>
    <cellStyle name="SAPBEXaggData 3 2 9 2" xfId="15028" xr:uid="{00000000-0005-0000-0000-0000AA3A0000}"/>
    <cellStyle name="SAPBEXaggData 3 3" xfId="15029" xr:uid="{00000000-0005-0000-0000-0000AB3A0000}"/>
    <cellStyle name="SAPBEXaggData 3 3 10" xfId="15030" xr:uid="{00000000-0005-0000-0000-0000AC3A0000}"/>
    <cellStyle name="SAPBEXaggData 3 3 2" xfId="15031" xr:uid="{00000000-0005-0000-0000-0000AD3A0000}"/>
    <cellStyle name="SAPBEXaggData 3 3 2 2" xfId="15032" xr:uid="{00000000-0005-0000-0000-0000AE3A0000}"/>
    <cellStyle name="SAPBEXaggData 3 3 2 2 2" xfId="15033" xr:uid="{00000000-0005-0000-0000-0000AF3A0000}"/>
    <cellStyle name="SAPBEXaggData 3 3 2 2 2 2" xfId="15034" xr:uid="{00000000-0005-0000-0000-0000B03A0000}"/>
    <cellStyle name="SAPBEXaggData 3 3 2 2 2 2 2" xfId="15035" xr:uid="{00000000-0005-0000-0000-0000B13A0000}"/>
    <cellStyle name="SAPBEXaggData 3 3 2 2 2 3" xfId="15036" xr:uid="{00000000-0005-0000-0000-0000B23A0000}"/>
    <cellStyle name="SAPBEXaggData 3 3 2 2 2 3 2" xfId="15037" xr:uid="{00000000-0005-0000-0000-0000B33A0000}"/>
    <cellStyle name="SAPBEXaggData 3 3 2 2 2 4" xfId="15038" xr:uid="{00000000-0005-0000-0000-0000B43A0000}"/>
    <cellStyle name="SAPBEXaggData 3 3 2 2 2 4 2" xfId="15039" xr:uid="{00000000-0005-0000-0000-0000B53A0000}"/>
    <cellStyle name="SAPBEXaggData 3 3 2 2 2 5" xfId="15040" xr:uid="{00000000-0005-0000-0000-0000B63A0000}"/>
    <cellStyle name="SAPBEXaggData 3 3 2 2 2 5 2" xfId="15041" xr:uid="{00000000-0005-0000-0000-0000B73A0000}"/>
    <cellStyle name="SAPBEXaggData 3 3 2 2 2 6" xfId="15042" xr:uid="{00000000-0005-0000-0000-0000B83A0000}"/>
    <cellStyle name="SAPBEXaggData 3 3 2 2 2 6 2" xfId="15043" xr:uid="{00000000-0005-0000-0000-0000B93A0000}"/>
    <cellStyle name="SAPBEXaggData 3 3 2 2 2 7" xfId="15044" xr:uid="{00000000-0005-0000-0000-0000BA3A0000}"/>
    <cellStyle name="SAPBEXaggData 3 3 2 2 3" xfId="15045" xr:uid="{00000000-0005-0000-0000-0000BB3A0000}"/>
    <cellStyle name="SAPBEXaggData 3 3 2 2 3 2" xfId="15046" xr:uid="{00000000-0005-0000-0000-0000BC3A0000}"/>
    <cellStyle name="SAPBEXaggData 3 3 2 2 4" xfId="15047" xr:uid="{00000000-0005-0000-0000-0000BD3A0000}"/>
    <cellStyle name="SAPBEXaggData 3 3 2 2 4 2" xfId="15048" xr:uid="{00000000-0005-0000-0000-0000BE3A0000}"/>
    <cellStyle name="SAPBEXaggData 3 3 2 2 5" xfId="15049" xr:uid="{00000000-0005-0000-0000-0000BF3A0000}"/>
    <cellStyle name="SAPBEXaggData 3 3 2 2 5 2" xfId="15050" xr:uid="{00000000-0005-0000-0000-0000C03A0000}"/>
    <cellStyle name="SAPBEXaggData 3 3 2 2 6" xfId="15051" xr:uid="{00000000-0005-0000-0000-0000C13A0000}"/>
    <cellStyle name="SAPBEXaggData 3 3 2 2 6 2" xfId="15052" xr:uid="{00000000-0005-0000-0000-0000C23A0000}"/>
    <cellStyle name="SAPBEXaggData 3 3 2 2 7" xfId="15053" xr:uid="{00000000-0005-0000-0000-0000C33A0000}"/>
    <cellStyle name="SAPBEXaggData 3 3 2 2 7 2" xfId="15054" xr:uid="{00000000-0005-0000-0000-0000C43A0000}"/>
    <cellStyle name="SAPBEXaggData 3 3 2 2 8" xfId="15055" xr:uid="{00000000-0005-0000-0000-0000C53A0000}"/>
    <cellStyle name="SAPBEXaggData 3 3 2 3" xfId="15056" xr:uid="{00000000-0005-0000-0000-0000C63A0000}"/>
    <cellStyle name="SAPBEXaggData 3 3 2 3 2" xfId="15057" xr:uid="{00000000-0005-0000-0000-0000C73A0000}"/>
    <cellStyle name="SAPBEXaggData 3 3 2 3 2 2" xfId="15058" xr:uid="{00000000-0005-0000-0000-0000C83A0000}"/>
    <cellStyle name="SAPBEXaggData 3 3 2 3 3" xfId="15059" xr:uid="{00000000-0005-0000-0000-0000C93A0000}"/>
    <cellStyle name="SAPBEXaggData 3 3 2 3 3 2" xfId="15060" xr:uid="{00000000-0005-0000-0000-0000CA3A0000}"/>
    <cellStyle name="SAPBEXaggData 3 3 2 3 4" xfId="15061" xr:uid="{00000000-0005-0000-0000-0000CB3A0000}"/>
    <cellStyle name="SAPBEXaggData 3 3 2 3 4 2" xfId="15062" xr:uid="{00000000-0005-0000-0000-0000CC3A0000}"/>
    <cellStyle name="SAPBEXaggData 3 3 2 3 5" xfId="15063" xr:uid="{00000000-0005-0000-0000-0000CD3A0000}"/>
    <cellStyle name="SAPBEXaggData 3 3 2 3 5 2" xfId="15064" xr:uid="{00000000-0005-0000-0000-0000CE3A0000}"/>
    <cellStyle name="SAPBEXaggData 3 3 2 3 6" xfId="15065" xr:uid="{00000000-0005-0000-0000-0000CF3A0000}"/>
    <cellStyle name="SAPBEXaggData 3 3 2 3 6 2" xfId="15066" xr:uid="{00000000-0005-0000-0000-0000D03A0000}"/>
    <cellStyle name="SAPBEXaggData 3 3 2 3 7" xfId="15067" xr:uid="{00000000-0005-0000-0000-0000D13A0000}"/>
    <cellStyle name="SAPBEXaggData 3 3 2 4" xfId="15068" xr:uid="{00000000-0005-0000-0000-0000D23A0000}"/>
    <cellStyle name="SAPBEXaggData 3 3 2 4 2" xfId="15069" xr:uid="{00000000-0005-0000-0000-0000D33A0000}"/>
    <cellStyle name="SAPBEXaggData 3 3 2 5" xfId="15070" xr:uid="{00000000-0005-0000-0000-0000D43A0000}"/>
    <cellStyle name="SAPBEXaggData 3 3 2 5 2" xfId="15071" xr:uid="{00000000-0005-0000-0000-0000D53A0000}"/>
    <cellStyle name="SAPBEXaggData 3 3 2 6" xfId="15072" xr:uid="{00000000-0005-0000-0000-0000D63A0000}"/>
    <cellStyle name="SAPBEXaggData 3 3 2 6 2" xfId="15073" xr:uid="{00000000-0005-0000-0000-0000D73A0000}"/>
    <cellStyle name="SAPBEXaggData 3 3 2 7" xfId="15074" xr:uid="{00000000-0005-0000-0000-0000D83A0000}"/>
    <cellStyle name="SAPBEXaggData 3 3 2 7 2" xfId="15075" xr:uid="{00000000-0005-0000-0000-0000D93A0000}"/>
    <cellStyle name="SAPBEXaggData 3 3 2 8" xfId="15076" xr:uid="{00000000-0005-0000-0000-0000DA3A0000}"/>
    <cellStyle name="SAPBEXaggData 3 3 2 8 2" xfId="15077" xr:uid="{00000000-0005-0000-0000-0000DB3A0000}"/>
    <cellStyle name="SAPBEXaggData 3 3 2 9" xfId="15078" xr:uid="{00000000-0005-0000-0000-0000DC3A0000}"/>
    <cellStyle name="SAPBEXaggData 3 3 3" xfId="15079" xr:uid="{00000000-0005-0000-0000-0000DD3A0000}"/>
    <cellStyle name="SAPBEXaggData 3 3 3 2" xfId="15080" xr:uid="{00000000-0005-0000-0000-0000DE3A0000}"/>
    <cellStyle name="SAPBEXaggData 3 3 3 2 2" xfId="15081" xr:uid="{00000000-0005-0000-0000-0000DF3A0000}"/>
    <cellStyle name="SAPBEXaggData 3 3 3 2 2 2" xfId="15082" xr:uid="{00000000-0005-0000-0000-0000E03A0000}"/>
    <cellStyle name="SAPBEXaggData 3 3 3 2 3" xfId="15083" xr:uid="{00000000-0005-0000-0000-0000E13A0000}"/>
    <cellStyle name="SAPBEXaggData 3 3 3 2 3 2" xfId="15084" xr:uid="{00000000-0005-0000-0000-0000E23A0000}"/>
    <cellStyle name="SAPBEXaggData 3 3 3 2 4" xfId="15085" xr:uid="{00000000-0005-0000-0000-0000E33A0000}"/>
    <cellStyle name="SAPBEXaggData 3 3 3 2 4 2" xfId="15086" xr:uid="{00000000-0005-0000-0000-0000E43A0000}"/>
    <cellStyle name="SAPBEXaggData 3 3 3 2 5" xfId="15087" xr:uid="{00000000-0005-0000-0000-0000E53A0000}"/>
    <cellStyle name="SAPBEXaggData 3 3 3 2 5 2" xfId="15088" xr:uid="{00000000-0005-0000-0000-0000E63A0000}"/>
    <cellStyle name="SAPBEXaggData 3 3 3 2 6" xfId="15089" xr:uid="{00000000-0005-0000-0000-0000E73A0000}"/>
    <cellStyle name="SAPBEXaggData 3 3 3 2 6 2" xfId="15090" xr:uid="{00000000-0005-0000-0000-0000E83A0000}"/>
    <cellStyle name="SAPBEXaggData 3 3 3 2 7" xfId="15091" xr:uid="{00000000-0005-0000-0000-0000E93A0000}"/>
    <cellStyle name="SAPBEXaggData 3 3 3 3" xfId="15092" xr:uid="{00000000-0005-0000-0000-0000EA3A0000}"/>
    <cellStyle name="SAPBEXaggData 3 3 3 3 2" xfId="15093" xr:uid="{00000000-0005-0000-0000-0000EB3A0000}"/>
    <cellStyle name="SAPBEXaggData 3 3 3 4" xfId="15094" xr:uid="{00000000-0005-0000-0000-0000EC3A0000}"/>
    <cellStyle name="SAPBEXaggData 3 3 3 4 2" xfId="15095" xr:uid="{00000000-0005-0000-0000-0000ED3A0000}"/>
    <cellStyle name="SAPBEXaggData 3 3 3 5" xfId="15096" xr:uid="{00000000-0005-0000-0000-0000EE3A0000}"/>
    <cellStyle name="SAPBEXaggData 3 3 3 5 2" xfId="15097" xr:uid="{00000000-0005-0000-0000-0000EF3A0000}"/>
    <cellStyle name="SAPBEXaggData 3 3 3 6" xfId="15098" xr:uid="{00000000-0005-0000-0000-0000F03A0000}"/>
    <cellStyle name="SAPBEXaggData 3 3 3 6 2" xfId="15099" xr:uid="{00000000-0005-0000-0000-0000F13A0000}"/>
    <cellStyle name="SAPBEXaggData 3 3 3 7" xfId="15100" xr:uid="{00000000-0005-0000-0000-0000F23A0000}"/>
    <cellStyle name="SAPBEXaggData 3 3 3 7 2" xfId="15101" xr:uid="{00000000-0005-0000-0000-0000F33A0000}"/>
    <cellStyle name="SAPBEXaggData 3 3 3 8" xfId="15102" xr:uid="{00000000-0005-0000-0000-0000F43A0000}"/>
    <cellStyle name="SAPBEXaggData 3 3 4" xfId="15103" xr:uid="{00000000-0005-0000-0000-0000F53A0000}"/>
    <cellStyle name="SAPBEXaggData 3 3 4 2" xfId="15104" xr:uid="{00000000-0005-0000-0000-0000F63A0000}"/>
    <cellStyle name="SAPBEXaggData 3 3 4 2 2" xfId="15105" xr:uid="{00000000-0005-0000-0000-0000F73A0000}"/>
    <cellStyle name="SAPBEXaggData 3 3 4 3" xfId="15106" xr:uid="{00000000-0005-0000-0000-0000F83A0000}"/>
    <cellStyle name="SAPBEXaggData 3 3 4 3 2" xfId="15107" xr:uid="{00000000-0005-0000-0000-0000F93A0000}"/>
    <cellStyle name="SAPBEXaggData 3 3 4 4" xfId="15108" xr:uid="{00000000-0005-0000-0000-0000FA3A0000}"/>
    <cellStyle name="SAPBEXaggData 3 3 4 4 2" xfId="15109" xr:uid="{00000000-0005-0000-0000-0000FB3A0000}"/>
    <cellStyle name="SAPBEXaggData 3 3 4 5" xfId="15110" xr:uid="{00000000-0005-0000-0000-0000FC3A0000}"/>
    <cellStyle name="SAPBEXaggData 3 3 4 5 2" xfId="15111" xr:uid="{00000000-0005-0000-0000-0000FD3A0000}"/>
    <cellStyle name="SAPBEXaggData 3 3 4 6" xfId="15112" xr:uid="{00000000-0005-0000-0000-0000FE3A0000}"/>
    <cellStyle name="SAPBEXaggData 3 3 4 6 2" xfId="15113" xr:uid="{00000000-0005-0000-0000-0000FF3A0000}"/>
    <cellStyle name="SAPBEXaggData 3 3 4 7" xfId="15114" xr:uid="{00000000-0005-0000-0000-0000003B0000}"/>
    <cellStyle name="SAPBEXaggData 3 3 5" xfId="15115" xr:uid="{00000000-0005-0000-0000-0000013B0000}"/>
    <cellStyle name="SAPBEXaggData 3 3 5 2" xfId="15116" xr:uid="{00000000-0005-0000-0000-0000023B0000}"/>
    <cellStyle name="SAPBEXaggData 3 3 6" xfId="15117" xr:uid="{00000000-0005-0000-0000-0000033B0000}"/>
    <cellStyle name="SAPBEXaggData 3 3 6 2" xfId="15118" xr:uid="{00000000-0005-0000-0000-0000043B0000}"/>
    <cellStyle name="SAPBEXaggData 3 3 7" xfId="15119" xr:uid="{00000000-0005-0000-0000-0000053B0000}"/>
    <cellStyle name="SAPBEXaggData 3 3 7 2" xfId="15120" xr:uid="{00000000-0005-0000-0000-0000063B0000}"/>
    <cellStyle name="SAPBEXaggData 3 3 8" xfId="15121" xr:uid="{00000000-0005-0000-0000-0000073B0000}"/>
    <cellStyle name="SAPBEXaggData 3 3 8 2" xfId="15122" xr:uid="{00000000-0005-0000-0000-0000083B0000}"/>
    <cellStyle name="SAPBEXaggData 3 3 9" xfId="15123" xr:uid="{00000000-0005-0000-0000-0000093B0000}"/>
    <cellStyle name="SAPBEXaggData 3 3 9 2" xfId="15124" xr:uid="{00000000-0005-0000-0000-00000A3B0000}"/>
    <cellStyle name="SAPBEXaggData 3 4" xfId="15125" xr:uid="{00000000-0005-0000-0000-00000B3B0000}"/>
    <cellStyle name="SAPBEXaggData 3 4 2" xfId="15126" xr:uid="{00000000-0005-0000-0000-00000C3B0000}"/>
    <cellStyle name="SAPBEXaggData 3 4 2 2" xfId="15127" xr:uid="{00000000-0005-0000-0000-00000D3B0000}"/>
    <cellStyle name="SAPBEXaggData 3 4 2 2 2" xfId="15128" xr:uid="{00000000-0005-0000-0000-00000E3B0000}"/>
    <cellStyle name="SAPBEXaggData 3 4 2 2 2 2" xfId="15129" xr:uid="{00000000-0005-0000-0000-00000F3B0000}"/>
    <cellStyle name="SAPBEXaggData 3 4 2 2 3" xfId="15130" xr:uid="{00000000-0005-0000-0000-0000103B0000}"/>
    <cellStyle name="SAPBEXaggData 3 4 2 2 3 2" xfId="15131" xr:uid="{00000000-0005-0000-0000-0000113B0000}"/>
    <cellStyle name="SAPBEXaggData 3 4 2 2 4" xfId="15132" xr:uid="{00000000-0005-0000-0000-0000123B0000}"/>
    <cellStyle name="SAPBEXaggData 3 4 2 2 4 2" xfId="15133" xr:uid="{00000000-0005-0000-0000-0000133B0000}"/>
    <cellStyle name="SAPBEXaggData 3 4 2 2 5" xfId="15134" xr:uid="{00000000-0005-0000-0000-0000143B0000}"/>
    <cellStyle name="SAPBEXaggData 3 4 2 2 5 2" xfId="15135" xr:uid="{00000000-0005-0000-0000-0000153B0000}"/>
    <cellStyle name="SAPBEXaggData 3 4 2 2 6" xfId="15136" xr:uid="{00000000-0005-0000-0000-0000163B0000}"/>
    <cellStyle name="SAPBEXaggData 3 4 2 2 6 2" xfId="15137" xr:uid="{00000000-0005-0000-0000-0000173B0000}"/>
    <cellStyle name="SAPBEXaggData 3 4 2 2 7" xfId="15138" xr:uid="{00000000-0005-0000-0000-0000183B0000}"/>
    <cellStyle name="SAPBEXaggData 3 4 2 3" xfId="15139" xr:uid="{00000000-0005-0000-0000-0000193B0000}"/>
    <cellStyle name="SAPBEXaggData 3 4 2 3 2" xfId="15140" xr:uid="{00000000-0005-0000-0000-00001A3B0000}"/>
    <cellStyle name="SAPBEXaggData 3 4 2 4" xfId="15141" xr:uid="{00000000-0005-0000-0000-00001B3B0000}"/>
    <cellStyle name="SAPBEXaggData 3 4 2 4 2" xfId="15142" xr:uid="{00000000-0005-0000-0000-00001C3B0000}"/>
    <cellStyle name="SAPBEXaggData 3 4 2 5" xfId="15143" xr:uid="{00000000-0005-0000-0000-00001D3B0000}"/>
    <cellStyle name="SAPBEXaggData 3 4 2 5 2" xfId="15144" xr:uid="{00000000-0005-0000-0000-00001E3B0000}"/>
    <cellStyle name="SAPBEXaggData 3 4 2 6" xfId="15145" xr:uid="{00000000-0005-0000-0000-00001F3B0000}"/>
    <cellStyle name="SAPBEXaggData 3 4 2 6 2" xfId="15146" xr:uid="{00000000-0005-0000-0000-0000203B0000}"/>
    <cellStyle name="SAPBEXaggData 3 4 2 7" xfId="15147" xr:uid="{00000000-0005-0000-0000-0000213B0000}"/>
    <cellStyle name="SAPBEXaggData 3 4 2 7 2" xfId="15148" xr:uid="{00000000-0005-0000-0000-0000223B0000}"/>
    <cellStyle name="SAPBEXaggData 3 4 2 8" xfId="15149" xr:uid="{00000000-0005-0000-0000-0000233B0000}"/>
    <cellStyle name="SAPBEXaggData 3 4 3" xfId="15150" xr:uid="{00000000-0005-0000-0000-0000243B0000}"/>
    <cellStyle name="SAPBEXaggData 3 4 3 2" xfId="15151" xr:uid="{00000000-0005-0000-0000-0000253B0000}"/>
    <cellStyle name="SAPBEXaggData 3 4 3 2 2" xfId="15152" xr:uid="{00000000-0005-0000-0000-0000263B0000}"/>
    <cellStyle name="SAPBEXaggData 3 4 3 3" xfId="15153" xr:uid="{00000000-0005-0000-0000-0000273B0000}"/>
    <cellStyle name="SAPBEXaggData 3 4 3 3 2" xfId="15154" xr:uid="{00000000-0005-0000-0000-0000283B0000}"/>
    <cellStyle name="SAPBEXaggData 3 4 3 4" xfId="15155" xr:uid="{00000000-0005-0000-0000-0000293B0000}"/>
    <cellStyle name="SAPBEXaggData 3 4 3 4 2" xfId="15156" xr:uid="{00000000-0005-0000-0000-00002A3B0000}"/>
    <cellStyle name="SAPBEXaggData 3 4 3 5" xfId="15157" xr:uid="{00000000-0005-0000-0000-00002B3B0000}"/>
    <cellStyle name="SAPBEXaggData 3 4 3 5 2" xfId="15158" xr:uid="{00000000-0005-0000-0000-00002C3B0000}"/>
    <cellStyle name="SAPBEXaggData 3 4 3 6" xfId="15159" xr:uid="{00000000-0005-0000-0000-00002D3B0000}"/>
    <cellStyle name="SAPBEXaggData 3 4 3 6 2" xfId="15160" xr:uid="{00000000-0005-0000-0000-00002E3B0000}"/>
    <cellStyle name="SAPBEXaggData 3 4 3 7" xfId="15161" xr:uid="{00000000-0005-0000-0000-00002F3B0000}"/>
    <cellStyle name="SAPBEXaggData 3 4 4" xfId="15162" xr:uid="{00000000-0005-0000-0000-0000303B0000}"/>
    <cellStyle name="SAPBEXaggData 3 4 4 2" xfId="15163" xr:uid="{00000000-0005-0000-0000-0000313B0000}"/>
    <cellStyle name="SAPBEXaggData 3 4 5" xfId="15164" xr:uid="{00000000-0005-0000-0000-0000323B0000}"/>
    <cellStyle name="SAPBEXaggData 3 4 5 2" xfId="15165" xr:uid="{00000000-0005-0000-0000-0000333B0000}"/>
    <cellStyle name="SAPBEXaggData 3 4 6" xfId="15166" xr:uid="{00000000-0005-0000-0000-0000343B0000}"/>
    <cellStyle name="SAPBEXaggData 3 4 6 2" xfId="15167" xr:uid="{00000000-0005-0000-0000-0000353B0000}"/>
    <cellStyle name="SAPBEXaggData 3 4 7" xfId="15168" xr:uid="{00000000-0005-0000-0000-0000363B0000}"/>
    <cellStyle name="SAPBEXaggData 3 4 7 2" xfId="15169" xr:uid="{00000000-0005-0000-0000-0000373B0000}"/>
    <cellStyle name="SAPBEXaggData 3 4 8" xfId="15170" xr:uid="{00000000-0005-0000-0000-0000383B0000}"/>
    <cellStyle name="SAPBEXaggData 3 4 8 2" xfId="15171" xr:uid="{00000000-0005-0000-0000-0000393B0000}"/>
    <cellStyle name="SAPBEXaggData 3 4 9" xfId="15172" xr:uid="{00000000-0005-0000-0000-00003A3B0000}"/>
    <cellStyle name="SAPBEXaggData 3 5" xfId="15173" xr:uid="{00000000-0005-0000-0000-00003B3B0000}"/>
    <cellStyle name="SAPBEXaggData 3 5 2" xfId="15174" xr:uid="{00000000-0005-0000-0000-00003C3B0000}"/>
    <cellStyle name="SAPBEXaggData 3 5 2 2" xfId="15175" xr:uid="{00000000-0005-0000-0000-00003D3B0000}"/>
    <cellStyle name="SAPBEXaggData 3 5 2 2 2" xfId="15176" xr:uid="{00000000-0005-0000-0000-00003E3B0000}"/>
    <cellStyle name="SAPBEXaggData 3 5 2 3" xfId="15177" xr:uid="{00000000-0005-0000-0000-00003F3B0000}"/>
    <cellStyle name="SAPBEXaggData 3 5 2 3 2" xfId="15178" xr:uid="{00000000-0005-0000-0000-0000403B0000}"/>
    <cellStyle name="SAPBEXaggData 3 5 2 4" xfId="15179" xr:uid="{00000000-0005-0000-0000-0000413B0000}"/>
    <cellStyle name="SAPBEXaggData 3 5 2 4 2" xfId="15180" xr:uid="{00000000-0005-0000-0000-0000423B0000}"/>
    <cellStyle name="SAPBEXaggData 3 5 2 5" xfId="15181" xr:uid="{00000000-0005-0000-0000-0000433B0000}"/>
    <cellStyle name="SAPBEXaggData 3 5 2 5 2" xfId="15182" xr:uid="{00000000-0005-0000-0000-0000443B0000}"/>
    <cellStyle name="SAPBEXaggData 3 5 2 6" xfId="15183" xr:uid="{00000000-0005-0000-0000-0000453B0000}"/>
    <cellStyle name="SAPBEXaggData 3 5 2 6 2" xfId="15184" xr:uid="{00000000-0005-0000-0000-0000463B0000}"/>
    <cellStyle name="SAPBEXaggData 3 5 2 7" xfId="15185" xr:uid="{00000000-0005-0000-0000-0000473B0000}"/>
    <cellStyle name="SAPBEXaggData 3 5 3" xfId="15186" xr:uid="{00000000-0005-0000-0000-0000483B0000}"/>
    <cellStyle name="SAPBEXaggData 3 5 3 2" xfId="15187" xr:uid="{00000000-0005-0000-0000-0000493B0000}"/>
    <cellStyle name="SAPBEXaggData 3 5 4" xfId="15188" xr:uid="{00000000-0005-0000-0000-00004A3B0000}"/>
    <cellStyle name="SAPBEXaggData 3 5 4 2" xfId="15189" xr:uid="{00000000-0005-0000-0000-00004B3B0000}"/>
    <cellStyle name="SAPBEXaggData 3 5 5" xfId="15190" xr:uid="{00000000-0005-0000-0000-00004C3B0000}"/>
    <cellStyle name="SAPBEXaggData 3 5 5 2" xfId="15191" xr:uid="{00000000-0005-0000-0000-00004D3B0000}"/>
    <cellStyle name="SAPBEXaggData 3 5 6" xfId="15192" xr:uid="{00000000-0005-0000-0000-00004E3B0000}"/>
    <cellStyle name="SAPBEXaggData 3 5 6 2" xfId="15193" xr:uid="{00000000-0005-0000-0000-00004F3B0000}"/>
    <cellStyle name="SAPBEXaggData 3 5 7" xfId="15194" xr:uid="{00000000-0005-0000-0000-0000503B0000}"/>
    <cellStyle name="SAPBEXaggData 3 5 7 2" xfId="15195" xr:uid="{00000000-0005-0000-0000-0000513B0000}"/>
    <cellStyle name="SAPBEXaggData 3 5 8" xfId="15196" xr:uid="{00000000-0005-0000-0000-0000523B0000}"/>
    <cellStyle name="SAPBEXaggData 3 6" xfId="15197" xr:uid="{00000000-0005-0000-0000-0000533B0000}"/>
    <cellStyle name="SAPBEXaggData 3 6 2" xfId="15198" xr:uid="{00000000-0005-0000-0000-0000543B0000}"/>
    <cellStyle name="SAPBEXaggData 3 6 2 2" xfId="15199" xr:uid="{00000000-0005-0000-0000-0000553B0000}"/>
    <cellStyle name="SAPBEXaggData 3 6 3" xfId="15200" xr:uid="{00000000-0005-0000-0000-0000563B0000}"/>
    <cellStyle name="SAPBEXaggData 3 6 3 2" xfId="15201" xr:uid="{00000000-0005-0000-0000-0000573B0000}"/>
    <cellStyle name="SAPBEXaggData 3 6 4" xfId="15202" xr:uid="{00000000-0005-0000-0000-0000583B0000}"/>
    <cellStyle name="SAPBEXaggData 3 6 4 2" xfId="15203" xr:uid="{00000000-0005-0000-0000-0000593B0000}"/>
    <cellStyle name="SAPBEXaggData 3 6 5" xfId="15204" xr:uid="{00000000-0005-0000-0000-00005A3B0000}"/>
    <cellStyle name="SAPBEXaggData 3 6 5 2" xfId="15205" xr:uid="{00000000-0005-0000-0000-00005B3B0000}"/>
    <cellStyle name="SAPBEXaggData 3 6 6" xfId="15206" xr:uid="{00000000-0005-0000-0000-00005C3B0000}"/>
    <cellStyle name="SAPBEXaggData 3 6 6 2" xfId="15207" xr:uid="{00000000-0005-0000-0000-00005D3B0000}"/>
    <cellStyle name="SAPBEXaggData 3 6 7" xfId="15208" xr:uid="{00000000-0005-0000-0000-00005E3B0000}"/>
    <cellStyle name="SAPBEXaggData 3 7" xfId="15209" xr:uid="{00000000-0005-0000-0000-00005F3B0000}"/>
    <cellStyle name="SAPBEXaggData 3 7 2" xfId="15210" xr:uid="{00000000-0005-0000-0000-0000603B0000}"/>
    <cellStyle name="SAPBEXaggData 3 8" xfId="15211" xr:uid="{00000000-0005-0000-0000-0000613B0000}"/>
    <cellStyle name="SAPBEXaggData 3 8 2" xfId="15212" xr:uid="{00000000-0005-0000-0000-0000623B0000}"/>
    <cellStyle name="SAPBEXaggData 3 9" xfId="15213" xr:uid="{00000000-0005-0000-0000-0000633B0000}"/>
    <cellStyle name="SAPBEXaggData 3 9 2" xfId="15214" xr:uid="{00000000-0005-0000-0000-0000643B0000}"/>
    <cellStyle name="SAPBEXaggData 4" xfId="15215" xr:uid="{00000000-0005-0000-0000-0000653B0000}"/>
    <cellStyle name="SAPBEXaggData 4 10" xfId="15216" xr:uid="{00000000-0005-0000-0000-0000663B0000}"/>
    <cellStyle name="SAPBEXaggData 4 10 2" xfId="15217" xr:uid="{00000000-0005-0000-0000-0000673B0000}"/>
    <cellStyle name="SAPBEXaggData 4 11" xfId="15218" xr:uid="{00000000-0005-0000-0000-0000683B0000}"/>
    <cellStyle name="SAPBEXaggData 4 2" xfId="15219" xr:uid="{00000000-0005-0000-0000-0000693B0000}"/>
    <cellStyle name="SAPBEXaggData 4 2 10" xfId="15220" xr:uid="{00000000-0005-0000-0000-00006A3B0000}"/>
    <cellStyle name="SAPBEXaggData 4 2 2" xfId="15221" xr:uid="{00000000-0005-0000-0000-00006B3B0000}"/>
    <cellStyle name="SAPBEXaggData 4 2 2 2" xfId="15222" xr:uid="{00000000-0005-0000-0000-00006C3B0000}"/>
    <cellStyle name="SAPBEXaggData 4 2 2 2 2" xfId="15223" xr:uid="{00000000-0005-0000-0000-00006D3B0000}"/>
    <cellStyle name="SAPBEXaggData 4 2 2 2 2 2" xfId="15224" xr:uid="{00000000-0005-0000-0000-00006E3B0000}"/>
    <cellStyle name="SAPBEXaggData 4 2 2 2 2 2 2" xfId="15225" xr:uid="{00000000-0005-0000-0000-00006F3B0000}"/>
    <cellStyle name="SAPBEXaggData 4 2 2 2 2 3" xfId="15226" xr:uid="{00000000-0005-0000-0000-0000703B0000}"/>
    <cellStyle name="SAPBEXaggData 4 2 2 2 2 3 2" xfId="15227" xr:uid="{00000000-0005-0000-0000-0000713B0000}"/>
    <cellStyle name="SAPBEXaggData 4 2 2 2 2 4" xfId="15228" xr:uid="{00000000-0005-0000-0000-0000723B0000}"/>
    <cellStyle name="SAPBEXaggData 4 2 2 2 2 4 2" xfId="15229" xr:uid="{00000000-0005-0000-0000-0000733B0000}"/>
    <cellStyle name="SAPBEXaggData 4 2 2 2 2 5" xfId="15230" xr:uid="{00000000-0005-0000-0000-0000743B0000}"/>
    <cellStyle name="SAPBEXaggData 4 2 2 2 2 5 2" xfId="15231" xr:uid="{00000000-0005-0000-0000-0000753B0000}"/>
    <cellStyle name="SAPBEXaggData 4 2 2 2 2 6" xfId="15232" xr:uid="{00000000-0005-0000-0000-0000763B0000}"/>
    <cellStyle name="SAPBEXaggData 4 2 2 2 2 6 2" xfId="15233" xr:uid="{00000000-0005-0000-0000-0000773B0000}"/>
    <cellStyle name="SAPBEXaggData 4 2 2 2 2 7" xfId="15234" xr:uid="{00000000-0005-0000-0000-0000783B0000}"/>
    <cellStyle name="SAPBEXaggData 4 2 2 2 3" xfId="15235" xr:uid="{00000000-0005-0000-0000-0000793B0000}"/>
    <cellStyle name="SAPBEXaggData 4 2 2 2 3 2" xfId="15236" xr:uid="{00000000-0005-0000-0000-00007A3B0000}"/>
    <cellStyle name="SAPBEXaggData 4 2 2 2 4" xfId="15237" xr:uid="{00000000-0005-0000-0000-00007B3B0000}"/>
    <cellStyle name="SAPBEXaggData 4 2 2 2 4 2" xfId="15238" xr:uid="{00000000-0005-0000-0000-00007C3B0000}"/>
    <cellStyle name="SAPBEXaggData 4 2 2 2 5" xfId="15239" xr:uid="{00000000-0005-0000-0000-00007D3B0000}"/>
    <cellStyle name="SAPBEXaggData 4 2 2 2 5 2" xfId="15240" xr:uid="{00000000-0005-0000-0000-00007E3B0000}"/>
    <cellStyle name="SAPBEXaggData 4 2 2 2 6" xfId="15241" xr:uid="{00000000-0005-0000-0000-00007F3B0000}"/>
    <cellStyle name="SAPBEXaggData 4 2 2 2 6 2" xfId="15242" xr:uid="{00000000-0005-0000-0000-0000803B0000}"/>
    <cellStyle name="SAPBEXaggData 4 2 2 2 7" xfId="15243" xr:uid="{00000000-0005-0000-0000-0000813B0000}"/>
    <cellStyle name="SAPBEXaggData 4 2 2 2 7 2" xfId="15244" xr:uid="{00000000-0005-0000-0000-0000823B0000}"/>
    <cellStyle name="SAPBEXaggData 4 2 2 2 8" xfId="15245" xr:uid="{00000000-0005-0000-0000-0000833B0000}"/>
    <cellStyle name="SAPBEXaggData 4 2 2 3" xfId="15246" xr:uid="{00000000-0005-0000-0000-0000843B0000}"/>
    <cellStyle name="SAPBEXaggData 4 2 2 3 2" xfId="15247" xr:uid="{00000000-0005-0000-0000-0000853B0000}"/>
    <cellStyle name="SAPBEXaggData 4 2 2 3 2 2" xfId="15248" xr:uid="{00000000-0005-0000-0000-0000863B0000}"/>
    <cellStyle name="SAPBEXaggData 4 2 2 3 3" xfId="15249" xr:uid="{00000000-0005-0000-0000-0000873B0000}"/>
    <cellStyle name="SAPBEXaggData 4 2 2 3 3 2" xfId="15250" xr:uid="{00000000-0005-0000-0000-0000883B0000}"/>
    <cellStyle name="SAPBEXaggData 4 2 2 3 4" xfId="15251" xr:uid="{00000000-0005-0000-0000-0000893B0000}"/>
    <cellStyle name="SAPBEXaggData 4 2 2 3 4 2" xfId="15252" xr:uid="{00000000-0005-0000-0000-00008A3B0000}"/>
    <cellStyle name="SAPBEXaggData 4 2 2 3 5" xfId="15253" xr:uid="{00000000-0005-0000-0000-00008B3B0000}"/>
    <cellStyle name="SAPBEXaggData 4 2 2 3 5 2" xfId="15254" xr:uid="{00000000-0005-0000-0000-00008C3B0000}"/>
    <cellStyle name="SAPBEXaggData 4 2 2 3 6" xfId="15255" xr:uid="{00000000-0005-0000-0000-00008D3B0000}"/>
    <cellStyle name="SAPBEXaggData 4 2 2 3 6 2" xfId="15256" xr:uid="{00000000-0005-0000-0000-00008E3B0000}"/>
    <cellStyle name="SAPBEXaggData 4 2 2 3 7" xfId="15257" xr:uid="{00000000-0005-0000-0000-00008F3B0000}"/>
    <cellStyle name="SAPBEXaggData 4 2 2 4" xfId="15258" xr:uid="{00000000-0005-0000-0000-0000903B0000}"/>
    <cellStyle name="SAPBEXaggData 4 2 2 4 2" xfId="15259" xr:uid="{00000000-0005-0000-0000-0000913B0000}"/>
    <cellStyle name="SAPBEXaggData 4 2 2 5" xfId="15260" xr:uid="{00000000-0005-0000-0000-0000923B0000}"/>
    <cellStyle name="SAPBEXaggData 4 2 2 5 2" xfId="15261" xr:uid="{00000000-0005-0000-0000-0000933B0000}"/>
    <cellStyle name="SAPBEXaggData 4 2 2 6" xfId="15262" xr:uid="{00000000-0005-0000-0000-0000943B0000}"/>
    <cellStyle name="SAPBEXaggData 4 2 2 6 2" xfId="15263" xr:uid="{00000000-0005-0000-0000-0000953B0000}"/>
    <cellStyle name="SAPBEXaggData 4 2 2 7" xfId="15264" xr:uid="{00000000-0005-0000-0000-0000963B0000}"/>
    <cellStyle name="SAPBEXaggData 4 2 2 7 2" xfId="15265" xr:uid="{00000000-0005-0000-0000-0000973B0000}"/>
    <cellStyle name="SAPBEXaggData 4 2 2 8" xfId="15266" xr:uid="{00000000-0005-0000-0000-0000983B0000}"/>
    <cellStyle name="SAPBEXaggData 4 2 2 8 2" xfId="15267" xr:uid="{00000000-0005-0000-0000-0000993B0000}"/>
    <cellStyle name="SAPBEXaggData 4 2 2 9" xfId="15268" xr:uid="{00000000-0005-0000-0000-00009A3B0000}"/>
    <cellStyle name="SAPBEXaggData 4 2 3" xfId="15269" xr:uid="{00000000-0005-0000-0000-00009B3B0000}"/>
    <cellStyle name="SAPBEXaggData 4 2 3 2" xfId="15270" xr:uid="{00000000-0005-0000-0000-00009C3B0000}"/>
    <cellStyle name="SAPBEXaggData 4 2 3 2 2" xfId="15271" xr:uid="{00000000-0005-0000-0000-00009D3B0000}"/>
    <cellStyle name="SAPBEXaggData 4 2 3 2 2 2" xfId="15272" xr:uid="{00000000-0005-0000-0000-00009E3B0000}"/>
    <cellStyle name="SAPBEXaggData 4 2 3 2 3" xfId="15273" xr:uid="{00000000-0005-0000-0000-00009F3B0000}"/>
    <cellStyle name="SAPBEXaggData 4 2 3 2 3 2" xfId="15274" xr:uid="{00000000-0005-0000-0000-0000A03B0000}"/>
    <cellStyle name="SAPBEXaggData 4 2 3 2 4" xfId="15275" xr:uid="{00000000-0005-0000-0000-0000A13B0000}"/>
    <cellStyle name="SAPBEXaggData 4 2 3 2 4 2" xfId="15276" xr:uid="{00000000-0005-0000-0000-0000A23B0000}"/>
    <cellStyle name="SAPBEXaggData 4 2 3 2 5" xfId="15277" xr:uid="{00000000-0005-0000-0000-0000A33B0000}"/>
    <cellStyle name="SAPBEXaggData 4 2 3 2 5 2" xfId="15278" xr:uid="{00000000-0005-0000-0000-0000A43B0000}"/>
    <cellStyle name="SAPBEXaggData 4 2 3 2 6" xfId="15279" xr:uid="{00000000-0005-0000-0000-0000A53B0000}"/>
    <cellStyle name="SAPBEXaggData 4 2 3 2 6 2" xfId="15280" xr:uid="{00000000-0005-0000-0000-0000A63B0000}"/>
    <cellStyle name="SAPBEXaggData 4 2 3 2 7" xfId="15281" xr:uid="{00000000-0005-0000-0000-0000A73B0000}"/>
    <cellStyle name="SAPBEXaggData 4 2 3 3" xfId="15282" xr:uid="{00000000-0005-0000-0000-0000A83B0000}"/>
    <cellStyle name="SAPBEXaggData 4 2 3 3 2" xfId="15283" xr:uid="{00000000-0005-0000-0000-0000A93B0000}"/>
    <cellStyle name="SAPBEXaggData 4 2 3 4" xfId="15284" xr:uid="{00000000-0005-0000-0000-0000AA3B0000}"/>
    <cellStyle name="SAPBEXaggData 4 2 3 4 2" xfId="15285" xr:uid="{00000000-0005-0000-0000-0000AB3B0000}"/>
    <cellStyle name="SAPBEXaggData 4 2 3 5" xfId="15286" xr:uid="{00000000-0005-0000-0000-0000AC3B0000}"/>
    <cellStyle name="SAPBEXaggData 4 2 3 5 2" xfId="15287" xr:uid="{00000000-0005-0000-0000-0000AD3B0000}"/>
    <cellStyle name="SAPBEXaggData 4 2 3 6" xfId="15288" xr:uid="{00000000-0005-0000-0000-0000AE3B0000}"/>
    <cellStyle name="SAPBEXaggData 4 2 3 6 2" xfId="15289" xr:uid="{00000000-0005-0000-0000-0000AF3B0000}"/>
    <cellStyle name="SAPBEXaggData 4 2 3 7" xfId="15290" xr:uid="{00000000-0005-0000-0000-0000B03B0000}"/>
    <cellStyle name="SAPBEXaggData 4 2 3 7 2" xfId="15291" xr:uid="{00000000-0005-0000-0000-0000B13B0000}"/>
    <cellStyle name="SAPBEXaggData 4 2 3 8" xfId="15292" xr:uid="{00000000-0005-0000-0000-0000B23B0000}"/>
    <cellStyle name="SAPBEXaggData 4 2 4" xfId="15293" xr:uid="{00000000-0005-0000-0000-0000B33B0000}"/>
    <cellStyle name="SAPBEXaggData 4 2 4 2" xfId="15294" xr:uid="{00000000-0005-0000-0000-0000B43B0000}"/>
    <cellStyle name="SAPBEXaggData 4 2 4 2 2" xfId="15295" xr:uid="{00000000-0005-0000-0000-0000B53B0000}"/>
    <cellStyle name="SAPBEXaggData 4 2 4 3" xfId="15296" xr:uid="{00000000-0005-0000-0000-0000B63B0000}"/>
    <cellStyle name="SAPBEXaggData 4 2 4 3 2" xfId="15297" xr:uid="{00000000-0005-0000-0000-0000B73B0000}"/>
    <cellStyle name="SAPBEXaggData 4 2 4 4" xfId="15298" xr:uid="{00000000-0005-0000-0000-0000B83B0000}"/>
    <cellStyle name="SAPBEXaggData 4 2 4 4 2" xfId="15299" xr:uid="{00000000-0005-0000-0000-0000B93B0000}"/>
    <cellStyle name="SAPBEXaggData 4 2 4 5" xfId="15300" xr:uid="{00000000-0005-0000-0000-0000BA3B0000}"/>
    <cellStyle name="SAPBEXaggData 4 2 4 5 2" xfId="15301" xr:uid="{00000000-0005-0000-0000-0000BB3B0000}"/>
    <cellStyle name="SAPBEXaggData 4 2 4 6" xfId="15302" xr:uid="{00000000-0005-0000-0000-0000BC3B0000}"/>
    <cellStyle name="SAPBEXaggData 4 2 4 6 2" xfId="15303" xr:uid="{00000000-0005-0000-0000-0000BD3B0000}"/>
    <cellStyle name="SAPBEXaggData 4 2 4 7" xfId="15304" xr:uid="{00000000-0005-0000-0000-0000BE3B0000}"/>
    <cellStyle name="SAPBEXaggData 4 2 5" xfId="15305" xr:uid="{00000000-0005-0000-0000-0000BF3B0000}"/>
    <cellStyle name="SAPBEXaggData 4 2 5 2" xfId="15306" xr:uid="{00000000-0005-0000-0000-0000C03B0000}"/>
    <cellStyle name="SAPBEXaggData 4 2 6" xfId="15307" xr:uid="{00000000-0005-0000-0000-0000C13B0000}"/>
    <cellStyle name="SAPBEXaggData 4 2 6 2" xfId="15308" xr:uid="{00000000-0005-0000-0000-0000C23B0000}"/>
    <cellStyle name="SAPBEXaggData 4 2 7" xfId="15309" xr:uid="{00000000-0005-0000-0000-0000C33B0000}"/>
    <cellStyle name="SAPBEXaggData 4 2 7 2" xfId="15310" xr:uid="{00000000-0005-0000-0000-0000C43B0000}"/>
    <cellStyle name="SAPBEXaggData 4 2 8" xfId="15311" xr:uid="{00000000-0005-0000-0000-0000C53B0000}"/>
    <cellStyle name="SAPBEXaggData 4 2 8 2" xfId="15312" xr:uid="{00000000-0005-0000-0000-0000C63B0000}"/>
    <cellStyle name="SAPBEXaggData 4 2 9" xfId="15313" xr:uid="{00000000-0005-0000-0000-0000C73B0000}"/>
    <cellStyle name="SAPBEXaggData 4 2 9 2" xfId="15314" xr:uid="{00000000-0005-0000-0000-0000C83B0000}"/>
    <cellStyle name="SAPBEXaggData 4 3" xfId="15315" xr:uid="{00000000-0005-0000-0000-0000C93B0000}"/>
    <cellStyle name="SAPBEXaggData 4 3 2" xfId="15316" xr:uid="{00000000-0005-0000-0000-0000CA3B0000}"/>
    <cellStyle name="SAPBEXaggData 4 3 2 2" xfId="15317" xr:uid="{00000000-0005-0000-0000-0000CB3B0000}"/>
    <cellStyle name="SAPBEXaggData 4 3 2 2 2" xfId="15318" xr:uid="{00000000-0005-0000-0000-0000CC3B0000}"/>
    <cellStyle name="SAPBEXaggData 4 3 2 2 2 2" xfId="15319" xr:uid="{00000000-0005-0000-0000-0000CD3B0000}"/>
    <cellStyle name="SAPBEXaggData 4 3 2 2 3" xfId="15320" xr:uid="{00000000-0005-0000-0000-0000CE3B0000}"/>
    <cellStyle name="SAPBEXaggData 4 3 2 2 3 2" xfId="15321" xr:uid="{00000000-0005-0000-0000-0000CF3B0000}"/>
    <cellStyle name="SAPBEXaggData 4 3 2 2 4" xfId="15322" xr:uid="{00000000-0005-0000-0000-0000D03B0000}"/>
    <cellStyle name="SAPBEXaggData 4 3 2 2 4 2" xfId="15323" xr:uid="{00000000-0005-0000-0000-0000D13B0000}"/>
    <cellStyle name="SAPBEXaggData 4 3 2 2 5" xfId="15324" xr:uid="{00000000-0005-0000-0000-0000D23B0000}"/>
    <cellStyle name="SAPBEXaggData 4 3 2 2 5 2" xfId="15325" xr:uid="{00000000-0005-0000-0000-0000D33B0000}"/>
    <cellStyle name="SAPBEXaggData 4 3 2 2 6" xfId="15326" xr:uid="{00000000-0005-0000-0000-0000D43B0000}"/>
    <cellStyle name="SAPBEXaggData 4 3 2 2 6 2" xfId="15327" xr:uid="{00000000-0005-0000-0000-0000D53B0000}"/>
    <cellStyle name="SAPBEXaggData 4 3 2 2 7" xfId="15328" xr:uid="{00000000-0005-0000-0000-0000D63B0000}"/>
    <cellStyle name="SAPBEXaggData 4 3 2 3" xfId="15329" xr:uid="{00000000-0005-0000-0000-0000D73B0000}"/>
    <cellStyle name="SAPBEXaggData 4 3 2 3 2" xfId="15330" xr:uid="{00000000-0005-0000-0000-0000D83B0000}"/>
    <cellStyle name="SAPBEXaggData 4 3 2 4" xfId="15331" xr:uid="{00000000-0005-0000-0000-0000D93B0000}"/>
    <cellStyle name="SAPBEXaggData 4 3 2 4 2" xfId="15332" xr:uid="{00000000-0005-0000-0000-0000DA3B0000}"/>
    <cellStyle name="SAPBEXaggData 4 3 2 5" xfId="15333" xr:uid="{00000000-0005-0000-0000-0000DB3B0000}"/>
    <cellStyle name="SAPBEXaggData 4 3 2 5 2" xfId="15334" xr:uid="{00000000-0005-0000-0000-0000DC3B0000}"/>
    <cellStyle name="SAPBEXaggData 4 3 2 6" xfId="15335" xr:uid="{00000000-0005-0000-0000-0000DD3B0000}"/>
    <cellStyle name="SAPBEXaggData 4 3 2 6 2" xfId="15336" xr:uid="{00000000-0005-0000-0000-0000DE3B0000}"/>
    <cellStyle name="SAPBEXaggData 4 3 2 7" xfId="15337" xr:uid="{00000000-0005-0000-0000-0000DF3B0000}"/>
    <cellStyle name="SAPBEXaggData 4 3 2 7 2" xfId="15338" xr:uid="{00000000-0005-0000-0000-0000E03B0000}"/>
    <cellStyle name="SAPBEXaggData 4 3 2 8" xfId="15339" xr:uid="{00000000-0005-0000-0000-0000E13B0000}"/>
    <cellStyle name="SAPBEXaggData 4 3 3" xfId="15340" xr:uid="{00000000-0005-0000-0000-0000E23B0000}"/>
    <cellStyle name="SAPBEXaggData 4 3 3 2" xfId="15341" xr:uid="{00000000-0005-0000-0000-0000E33B0000}"/>
    <cellStyle name="SAPBEXaggData 4 3 3 2 2" xfId="15342" xr:uid="{00000000-0005-0000-0000-0000E43B0000}"/>
    <cellStyle name="SAPBEXaggData 4 3 3 3" xfId="15343" xr:uid="{00000000-0005-0000-0000-0000E53B0000}"/>
    <cellStyle name="SAPBEXaggData 4 3 3 3 2" xfId="15344" xr:uid="{00000000-0005-0000-0000-0000E63B0000}"/>
    <cellStyle name="SAPBEXaggData 4 3 3 4" xfId="15345" xr:uid="{00000000-0005-0000-0000-0000E73B0000}"/>
    <cellStyle name="SAPBEXaggData 4 3 3 4 2" xfId="15346" xr:uid="{00000000-0005-0000-0000-0000E83B0000}"/>
    <cellStyle name="SAPBEXaggData 4 3 3 5" xfId="15347" xr:uid="{00000000-0005-0000-0000-0000E93B0000}"/>
    <cellStyle name="SAPBEXaggData 4 3 3 5 2" xfId="15348" xr:uid="{00000000-0005-0000-0000-0000EA3B0000}"/>
    <cellStyle name="SAPBEXaggData 4 3 3 6" xfId="15349" xr:uid="{00000000-0005-0000-0000-0000EB3B0000}"/>
    <cellStyle name="SAPBEXaggData 4 3 3 6 2" xfId="15350" xr:uid="{00000000-0005-0000-0000-0000EC3B0000}"/>
    <cellStyle name="SAPBEXaggData 4 3 3 7" xfId="15351" xr:uid="{00000000-0005-0000-0000-0000ED3B0000}"/>
    <cellStyle name="SAPBEXaggData 4 3 4" xfId="15352" xr:uid="{00000000-0005-0000-0000-0000EE3B0000}"/>
    <cellStyle name="SAPBEXaggData 4 3 4 2" xfId="15353" xr:uid="{00000000-0005-0000-0000-0000EF3B0000}"/>
    <cellStyle name="SAPBEXaggData 4 3 5" xfId="15354" xr:uid="{00000000-0005-0000-0000-0000F03B0000}"/>
    <cellStyle name="SAPBEXaggData 4 3 5 2" xfId="15355" xr:uid="{00000000-0005-0000-0000-0000F13B0000}"/>
    <cellStyle name="SAPBEXaggData 4 3 6" xfId="15356" xr:uid="{00000000-0005-0000-0000-0000F23B0000}"/>
    <cellStyle name="SAPBEXaggData 4 3 6 2" xfId="15357" xr:uid="{00000000-0005-0000-0000-0000F33B0000}"/>
    <cellStyle name="SAPBEXaggData 4 3 7" xfId="15358" xr:uid="{00000000-0005-0000-0000-0000F43B0000}"/>
    <cellStyle name="SAPBEXaggData 4 3 7 2" xfId="15359" xr:uid="{00000000-0005-0000-0000-0000F53B0000}"/>
    <cellStyle name="SAPBEXaggData 4 3 8" xfId="15360" xr:uid="{00000000-0005-0000-0000-0000F63B0000}"/>
    <cellStyle name="SAPBEXaggData 4 3 8 2" xfId="15361" xr:uid="{00000000-0005-0000-0000-0000F73B0000}"/>
    <cellStyle name="SAPBEXaggData 4 3 9" xfId="15362" xr:uid="{00000000-0005-0000-0000-0000F83B0000}"/>
    <cellStyle name="SAPBEXaggData 4 4" xfId="15363" xr:uid="{00000000-0005-0000-0000-0000F93B0000}"/>
    <cellStyle name="SAPBEXaggData 4 4 2" xfId="15364" xr:uid="{00000000-0005-0000-0000-0000FA3B0000}"/>
    <cellStyle name="SAPBEXaggData 4 4 2 2" xfId="15365" xr:uid="{00000000-0005-0000-0000-0000FB3B0000}"/>
    <cellStyle name="SAPBEXaggData 4 4 2 2 2" xfId="15366" xr:uid="{00000000-0005-0000-0000-0000FC3B0000}"/>
    <cellStyle name="SAPBEXaggData 4 4 2 3" xfId="15367" xr:uid="{00000000-0005-0000-0000-0000FD3B0000}"/>
    <cellStyle name="SAPBEXaggData 4 4 2 3 2" xfId="15368" xr:uid="{00000000-0005-0000-0000-0000FE3B0000}"/>
    <cellStyle name="SAPBEXaggData 4 4 2 4" xfId="15369" xr:uid="{00000000-0005-0000-0000-0000FF3B0000}"/>
    <cellStyle name="SAPBEXaggData 4 4 2 4 2" xfId="15370" xr:uid="{00000000-0005-0000-0000-0000003C0000}"/>
    <cellStyle name="SAPBEXaggData 4 4 2 5" xfId="15371" xr:uid="{00000000-0005-0000-0000-0000013C0000}"/>
    <cellStyle name="SAPBEXaggData 4 4 2 5 2" xfId="15372" xr:uid="{00000000-0005-0000-0000-0000023C0000}"/>
    <cellStyle name="SAPBEXaggData 4 4 2 6" xfId="15373" xr:uid="{00000000-0005-0000-0000-0000033C0000}"/>
    <cellStyle name="SAPBEXaggData 4 4 2 6 2" xfId="15374" xr:uid="{00000000-0005-0000-0000-0000043C0000}"/>
    <cellStyle name="SAPBEXaggData 4 4 2 7" xfId="15375" xr:uid="{00000000-0005-0000-0000-0000053C0000}"/>
    <cellStyle name="SAPBEXaggData 4 4 3" xfId="15376" xr:uid="{00000000-0005-0000-0000-0000063C0000}"/>
    <cellStyle name="SAPBEXaggData 4 4 3 2" xfId="15377" xr:uid="{00000000-0005-0000-0000-0000073C0000}"/>
    <cellStyle name="SAPBEXaggData 4 4 4" xfId="15378" xr:uid="{00000000-0005-0000-0000-0000083C0000}"/>
    <cellStyle name="SAPBEXaggData 4 4 4 2" xfId="15379" xr:uid="{00000000-0005-0000-0000-0000093C0000}"/>
    <cellStyle name="SAPBEXaggData 4 4 5" xfId="15380" xr:uid="{00000000-0005-0000-0000-00000A3C0000}"/>
    <cellStyle name="SAPBEXaggData 4 4 5 2" xfId="15381" xr:uid="{00000000-0005-0000-0000-00000B3C0000}"/>
    <cellStyle name="SAPBEXaggData 4 4 6" xfId="15382" xr:uid="{00000000-0005-0000-0000-00000C3C0000}"/>
    <cellStyle name="SAPBEXaggData 4 4 6 2" xfId="15383" xr:uid="{00000000-0005-0000-0000-00000D3C0000}"/>
    <cellStyle name="SAPBEXaggData 4 4 7" xfId="15384" xr:uid="{00000000-0005-0000-0000-00000E3C0000}"/>
    <cellStyle name="SAPBEXaggData 4 4 7 2" xfId="15385" xr:uid="{00000000-0005-0000-0000-00000F3C0000}"/>
    <cellStyle name="SAPBEXaggData 4 4 8" xfId="15386" xr:uid="{00000000-0005-0000-0000-0000103C0000}"/>
    <cellStyle name="SAPBEXaggData 4 5" xfId="15387" xr:uid="{00000000-0005-0000-0000-0000113C0000}"/>
    <cellStyle name="SAPBEXaggData 4 5 2" xfId="15388" xr:uid="{00000000-0005-0000-0000-0000123C0000}"/>
    <cellStyle name="SAPBEXaggData 4 5 2 2" xfId="15389" xr:uid="{00000000-0005-0000-0000-0000133C0000}"/>
    <cellStyle name="SAPBEXaggData 4 5 3" xfId="15390" xr:uid="{00000000-0005-0000-0000-0000143C0000}"/>
    <cellStyle name="SAPBEXaggData 4 5 3 2" xfId="15391" xr:uid="{00000000-0005-0000-0000-0000153C0000}"/>
    <cellStyle name="SAPBEXaggData 4 5 4" xfId="15392" xr:uid="{00000000-0005-0000-0000-0000163C0000}"/>
    <cellStyle name="SAPBEXaggData 4 5 4 2" xfId="15393" xr:uid="{00000000-0005-0000-0000-0000173C0000}"/>
    <cellStyle name="SAPBEXaggData 4 5 5" xfId="15394" xr:uid="{00000000-0005-0000-0000-0000183C0000}"/>
    <cellStyle name="SAPBEXaggData 4 5 5 2" xfId="15395" xr:uid="{00000000-0005-0000-0000-0000193C0000}"/>
    <cellStyle name="SAPBEXaggData 4 5 6" xfId="15396" xr:uid="{00000000-0005-0000-0000-00001A3C0000}"/>
    <cellStyle name="SAPBEXaggData 4 5 6 2" xfId="15397" xr:uid="{00000000-0005-0000-0000-00001B3C0000}"/>
    <cellStyle name="SAPBEXaggData 4 5 7" xfId="15398" xr:uid="{00000000-0005-0000-0000-00001C3C0000}"/>
    <cellStyle name="SAPBEXaggData 4 6" xfId="15399" xr:uid="{00000000-0005-0000-0000-00001D3C0000}"/>
    <cellStyle name="SAPBEXaggData 4 6 2" xfId="15400" xr:uid="{00000000-0005-0000-0000-00001E3C0000}"/>
    <cellStyle name="SAPBEXaggData 4 7" xfId="15401" xr:uid="{00000000-0005-0000-0000-00001F3C0000}"/>
    <cellStyle name="SAPBEXaggData 4 7 2" xfId="15402" xr:uid="{00000000-0005-0000-0000-0000203C0000}"/>
    <cellStyle name="SAPBEXaggData 4 8" xfId="15403" xr:uid="{00000000-0005-0000-0000-0000213C0000}"/>
    <cellStyle name="SAPBEXaggData 4 8 2" xfId="15404" xr:uid="{00000000-0005-0000-0000-0000223C0000}"/>
    <cellStyle name="SAPBEXaggData 4 9" xfId="15405" xr:uid="{00000000-0005-0000-0000-0000233C0000}"/>
    <cellStyle name="SAPBEXaggData 4 9 2" xfId="15406" xr:uid="{00000000-0005-0000-0000-0000243C0000}"/>
    <cellStyle name="SAPBEXaggData 5" xfId="15407" xr:uid="{00000000-0005-0000-0000-0000253C0000}"/>
    <cellStyle name="SAPBEXaggData 5 10" xfId="15408" xr:uid="{00000000-0005-0000-0000-0000263C0000}"/>
    <cellStyle name="SAPBEXaggData 5 2" xfId="15409" xr:uid="{00000000-0005-0000-0000-0000273C0000}"/>
    <cellStyle name="SAPBEXaggData 5 2 2" xfId="15410" xr:uid="{00000000-0005-0000-0000-0000283C0000}"/>
    <cellStyle name="SAPBEXaggData 5 2 2 2" xfId="15411" xr:uid="{00000000-0005-0000-0000-0000293C0000}"/>
    <cellStyle name="SAPBEXaggData 5 2 2 2 2" xfId="15412" xr:uid="{00000000-0005-0000-0000-00002A3C0000}"/>
    <cellStyle name="SAPBEXaggData 5 2 2 2 2 2" xfId="15413" xr:uid="{00000000-0005-0000-0000-00002B3C0000}"/>
    <cellStyle name="SAPBEXaggData 5 2 2 2 3" xfId="15414" xr:uid="{00000000-0005-0000-0000-00002C3C0000}"/>
    <cellStyle name="SAPBEXaggData 5 2 2 2 3 2" xfId="15415" xr:uid="{00000000-0005-0000-0000-00002D3C0000}"/>
    <cellStyle name="SAPBEXaggData 5 2 2 2 4" xfId="15416" xr:uid="{00000000-0005-0000-0000-00002E3C0000}"/>
    <cellStyle name="SAPBEXaggData 5 2 2 2 4 2" xfId="15417" xr:uid="{00000000-0005-0000-0000-00002F3C0000}"/>
    <cellStyle name="SAPBEXaggData 5 2 2 2 5" xfId="15418" xr:uid="{00000000-0005-0000-0000-0000303C0000}"/>
    <cellStyle name="SAPBEXaggData 5 2 2 2 5 2" xfId="15419" xr:uid="{00000000-0005-0000-0000-0000313C0000}"/>
    <cellStyle name="SAPBEXaggData 5 2 2 2 6" xfId="15420" xr:uid="{00000000-0005-0000-0000-0000323C0000}"/>
    <cellStyle name="SAPBEXaggData 5 2 2 2 6 2" xfId="15421" xr:uid="{00000000-0005-0000-0000-0000333C0000}"/>
    <cellStyle name="SAPBEXaggData 5 2 2 2 7" xfId="15422" xr:uid="{00000000-0005-0000-0000-0000343C0000}"/>
    <cellStyle name="SAPBEXaggData 5 2 2 3" xfId="15423" xr:uid="{00000000-0005-0000-0000-0000353C0000}"/>
    <cellStyle name="SAPBEXaggData 5 2 2 3 2" xfId="15424" xr:uid="{00000000-0005-0000-0000-0000363C0000}"/>
    <cellStyle name="SAPBEXaggData 5 2 2 4" xfId="15425" xr:uid="{00000000-0005-0000-0000-0000373C0000}"/>
    <cellStyle name="SAPBEXaggData 5 2 2 4 2" xfId="15426" xr:uid="{00000000-0005-0000-0000-0000383C0000}"/>
    <cellStyle name="SAPBEXaggData 5 2 2 5" xfId="15427" xr:uid="{00000000-0005-0000-0000-0000393C0000}"/>
    <cellStyle name="SAPBEXaggData 5 2 2 5 2" xfId="15428" xr:uid="{00000000-0005-0000-0000-00003A3C0000}"/>
    <cellStyle name="SAPBEXaggData 5 2 2 6" xfId="15429" xr:uid="{00000000-0005-0000-0000-00003B3C0000}"/>
    <cellStyle name="SAPBEXaggData 5 2 2 6 2" xfId="15430" xr:uid="{00000000-0005-0000-0000-00003C3C0000}"/>
    <cellStyle name="SAPBEXaggData 5 2 2 7" xfId="15431" xr:uid="{00000000-0005-0000-0000-00003D3C0000}"/>
    <cellStyle name="SAPBEXaggData 5 2 2 7 2" xfId="15432" xr:uid="{00000000-0005-0000-0000-00003E3C0000}"/>
    <cellStyle name="SAPBEXaggData 5 2 2 8" xfId="15433" xr:uid="{00000000-0005-0000-0000-00003F3C0000}"/>
    <cellStyle name="SAPBEXaggData 5 2 3" xfId="15434" xr:uid="{00000000-0005-0000-0000-0000403C0000}"/>
    <cellStyle name="SAPBEXaggData 5 2 3 2" xfId="15435" xr:uid="{00000000-0005-0000-0000-0000413C0000}"/>
    <cellStyle name="SAPBEXaggData 5 2 3 2 2" xfId="15436" xr:uid="{00000000-0005-0000-0000-0000423C0000}"/>
    <cellStyle name="SAPBEXaggData 5 2 3 3" xfId="15437" xr:uid="{00000000-0005-0000-0000-0000433C0000}"/>
    <cellStyle name="SAPBEXaggData 5 2 3 3 2" xfId="15438" xr:uid="{00000000-0005-0000-0000-0000443C0000}"/>
    <cellStyle name="SAPBEXaggData 5 2 3 4" xfId="15439" xr:uid="{00000000-0005-0000-0000-0000453C0000}"/>
    <cellStyle name="SAPBEXaggData 5 2 3 4 2" xfId="15440" xr:uid="{00000000-0005-0000-0000-0000463C0000}"/>
    <cellStyle name="SAPBEXaggData 5 2 3 5" xfId="15441" xr:uid="{00000000-0005-0000-0000-0000473C0000}"/>
    <cellStyle name="SAPBEXaggData 5 2 3 5 2" xfId="15442" xr:uid="{00000000-0005-0000-0000-0000483C0000}"/>
    <cellStyle name="SAPBEXaggData 5 2 3 6" xfId="15443" xr:uid="{00000000-0005-0000-0000-0000493C0000}"/>
    <cellStyle name="SAPBEXaggData 5 2 3 6 2" xfId="15444" xr:uid="{00000000-0005-0000-0000-00004A3C0000}"/>
    <cellStyle name="SAPBEXaggData 5 2 3 7" xfId="15445" xr:uid="{00000000-0005-0000-0000-00004B3C0000}"/>
    <cellStyle name="SAPBEXaggData 5 2 4" xfId="15446" xr:uid="{00000000-0005-0000-0000-00004C3C0000}"/>
    <cellStyle name="SAPBEXaggData 5 2 4 2" xfId="15447" xr:uid="{00000000-0005-0000-0000-00004D3C0000}"/>
    <cellStyle name="SAPBEXaggData 5 2 5" xfId="15448" xr:uid="{00000000-0005-0000-0000-00004E3C0000}"/>
    <cellStyle name="SAPBEXaggData 5 2 5 2" xfId="15449" xr:uid="{00000000-0005-0000-0000-00004F3C0000}"/>
    <cellStyle name="SAPBEXaggData 5 2 6" xfId="15450" xr:uid="{00000000-0005-0000-0000-0000503C0000}"/>
    <cellStyle name="SAPBEXaggData 5 2 6 2" xfId="15451" xr:uid="{00000000-0005-0000-0000-0000513C0000}"/>
    <cellStyle name="SAPBEXaggData 5 2 7" xfId="15452" xr:uid="{00000000-0005-0000-0000-0000523C0000}"/>
    <cellStyle name="SAPBEXaggData 5 2 7 2" xfId="15453" xr:uid="{00000000-0005-0000-0000-0000533C0000}"/>
    <cellStyle name="SAPBEXaggData 5 2 8" xfId="15454" xr:uid="{00000000-0005-0000-0000-0000543C0000}"/>
    <cellStyle name="SAPBEXaggData 5 2 8 2" xfId="15455" xr:uid="{00000000-0005-0000-0000-0000553C0000}"/>
    <cellStyle name="SAPBEXaggData 5 2 9" xfId="15456" xr:uid="{00000000-0005-0000-0000-0000563C0000}"/>
    <cellStyle name="SAPBEXaggData 5 3" xfId="15457" xr:uid="{00000000-0005-0000-0000-0000573C0000}"/>
    <cellStyle name="SAPBEXaggData 5 3 2" xfId="15458" xr:uid="{00000000-0005-0000-0000-0000583C0000}"/>
    <cellStyle name="SAPBEXaggData 5 3 2 2" xfId="15459" xr:uid="{00000000-0005-0000-0000-0000593C0000}"/>
    <cellStyle name="SAPBEXaggData 5 3 2 2 2" xfId="15460" xr:uid="{00000000-0005-0000-0000-00005A3C0000}"/>
    <cellStyle name="SAPBEXaggData 5 3 2 3" xfId="15461" xr:uid="{00000000-0005-0000-0000-00005B3C0000}"/>
    <cellStyle name="SAPBEXaggData 5 3 2 3 2" xfId="15462" xr:uid="{00000000-0005-0000-0000-00005C3C0000}"/>
    <cellStyle name="SAPBEXaggData 5 3 2 4" xfId="15463" xr:uid="{00000000-0005-0000-0000-00005D3C0000}"/>
    <cellStyle name="SAPBEXaggData 5 3 2 4 2" xfId="15464" xr:uid="{00000000-0005-0000-0000-00005E3C0000}"/>
    <cellStyle name="SAPBEXaggData 5 3 2 5" xfId="15465" xr:uid="{00000000-0005-0000-0000-00005F3C0000}"/>
    <cellStyle name="SAPBEXaggData 5 3 2 5 2" xfId="15466" xr:uid="{00000000-0005-0000-0000-0000603C0000}"/>
    <cellStyle name="SAPBEXaggData 5 3 2 6" xfId="15467" xr:uid="{00000000-0005-0000-0000-0000613C0000}"/>
    <cellStyle name="SAPBEXaggData 5 3 2 6 2" xfId="15468" xr:uid="{00000000-0005-0000-0000-0000623C0000}"/>
    <cellStyle name="SAPBEXaggData 5 3 2 7" xfId="15469" xr:uid="{00000000-0005-0000-0000-0000633C0000}"/>
    <cellStyle name="SAPBEXaggData 5 3 3" xfId="15470" xr:uid="{00000000-0005-0000-0000-0000643C0000}"/>
    <cellStyle name="SAPBEXaggData 5 3 3 2" xfId="15471" xr:uid="{00000000-0005-0000-0000-0000653C0000}"/>
    <cellStyle name="SAPBEXaggData 5 3 4" xfId="15472" xr:uid="{00000000-0005-0000-0000-0000663C0000}"/>
    <cellStyle name="SAPBEXaggData 5 3 4 2" xfId="15473" xr:uid="{00000000-0005-0000-0000-0000673C0000}"/>
    <cellStyle name="SAPBEXaggData 5 3 5" xfId="15474" xr:uid="{00000000-0005-0000-0000-0000683C0000}"/>
    <cellStyle name="SAPBEXaggData 5 3 5 2" xfId="15475" xr:uid="{00000000-0005-0000-0000-0000693C0000}"/>
    <cellStyle name="SAPBEXaggData 5 3 6" xfId="15476" xr:uid="{00000000-0005-0000-0000-00006A3C0000}"/>
    <cellStyle name="SAPBEXaggData 5 3 6 2" xfId="15477" xr:uid="{00000000-0005-0000-0000-00006B3C0000}"/>
    <cellStyle name="SAPBEXaggData 5 3 7" xfId="15478" xr:uid="{00000000-0005-0000-0000-00006C3C0000}"/>
    <cellStyle name="SAPBEXaggData 5 3 7 2" xfId="15479" xr:uid="{00000000-0005-0000-0000-00006D3C0000}"/>
    <cellStyle name="SAPBEXaggData 5 3 8" xfId="15480" xr:uid="{00000000-0005-0000-0000-00006E3C0000}"/>
    <cellStyle name="SAPBEXaggData 5 4" xfId="15481" xr:uid="{00000000-0005-0000-0000-00006F3C0000}"/>
    <cellStyle name="SAPBEXaggData 5 4 2" xfId="15482" xr:uid="{00000000-0005-0000-0000-0000703C0000}"/>
    <cellStyle name="SAPBEXaggData 5 4 2 2" xfId="15483" xr:uid="{00000000-0005-0000-0000-0000713C0000}"/>
    <cellStyle name="SAPBEXaggData 5 4 3" xfId="15484" xr:uid="{00000000-0005-0000-0000-0000723C0000}"/>
    <cellStyle name="SAPBEXaggData 5 4 3 2" xfId="15485" xr:uid="{00000000-0005-0000-0000-0000733C0000}"/>
    <cellStyle name="SAPBEXaggData 5 4 4" xfId="15486" xr:uid="{00000000-0005-0000-0000-0000743C0000}"/>
    <cellStyle name="SAPBEXaggData 5 4 4 2" xfId="15487" xr:uid="{00000000-0005-0000-0000-0000753C0000}"/>
    <cellStyle name="SAPBEXaggData 5 4 5" xfId="15488" xr:uid="{00000000-0005-0000-0000-0000763C0000}"/>
    <cellStyle name="SAPBEXaggData 5 4 5 2" xfId="15489" xr:uid="{00000000-0005-0000-0000-0000773C0000}"/>
    <cellStyle name="SAPBEXaggData 5 4 6" xfId="15490" xr:uid="{00000000-0005-0000-0000-0000783C0000}"/>
    <cellStyle name="SAPBEXaggData 5 4 6 2" xfId="15491" xr:uid="{00000000-0005-0000-0000-0000793C0000}"/>
    <cellStyle name="SAPBEXaggData 5 4 7" xfId="15492" xr:uid="{00000000-0005-0000-0000-00007A3C0000}"/>
    <cellStyle name="SAPBEXaggData 5 5" xfId="15493" xr:uid="{00000000-0005-0000-0000-00007B3C0000}"/>
    <cellStyle name="SAPBEXaggData 5 5 2" xfId="15494" xr:uid="{00000000-0005-0000-0000-00007C3C0000}"/>
    <cellStyle name="SAPBEXaggData 5 6" xfId="15495" xr:uid="{00000000-0005-0000-0000-00007D3C0000}"/>
    <cellStyle name="SAPBEXaggData 5 6 2" xfId="15496" xr:uid="{00000000-0005-0000-0000-00007E3C0000}"/>
    <cellStyle name="SAPBEXaggData 5 7" xfId="15497" xr:uid="{00000000-0005-0000-0000-00007F3C0000}"/>
    <cellStyle name="SAPBEXaggData 5 7 2" xfId="15498" xr:uid="{00000000-0005-0000-0000-0000803C0000}"/>
    <cellStyle name="SAPBEXaggData 5 8" xfId="15499" xr:uid="{00000000-0005-0000-0000-0000813C0000}"/>
    <cellStyle name="SAPBEXaggData 5 8 2" xfId="15500" xr:uid="{00000000-0005-0000-0000-0000823C0000}"/>
    <cellStyle name="SAPBEXaggData 5 9" xfId="15501" xr:uid="{00000000-0005-0000-0000-0000833C0000}"/>
    <cellStyle name="SAPBEXaggData 5 9 2" xfId="15502" xr:uid="{00000000-0005-0000-0000-0000843C0000}"/>
    <cellStyle name="SAPBEXaggData 6" xfId="15503" xr:uid="{00000000-0005-0000-0000-0000853C0000}"/>
    <cellStyle name="SAPBEXaggData 6 10" xfId="15504" xr:uid="{00000000-0005-0000-0000-0000863C0000}"/>
    <cellStyle name="SAPBEXaggData 6 2" xfId="15505" xr:uid="{00000000-0005-0000-0000-0000873C0000}"/>
    <cellStyle name="SAPBEXaggData 6 2 2" xfId="15506" xr:uid="{00000000-0005-0000-0000-0000883C0000}"/>
    <cellStyle name="SAPBEXaggData 6 2 2 2" xfId="15507" xr:uid="{00000000-0005-0000-0000-0000893C0000}"/>
    <cellStyle name="SAPBEXaggData 6 2 2 2 2" xfId="15508" xr:uid="{00000000-0005-0000-0000-00008A3C0000}"/>
    <cellStyle name="SAPBEXaggData 6 2 2 2 2 2" xfId="15509" xr:uid="{00000000-0005-0000-0000-00008B3C0000}"/>
    <cellStyle name="SAPBEXaggData 6 2 2 2 3" xfId="15510" xr:uid="{00000000-0005-0000-0000-00008C3C0000}"/>
    <cellStyle name="SAPBEXaggData 6 2 2 2 3 2" xfId="15511" xr:uid="{00000000-0005-0000-0000-00008D3C0000}"/>
    <cellStyle name="SAPBEXaggData 6 2 2 2 4" xfId="15512" xr:uid="{00000000-0005-0000-0000-00008E3C0000}"/>
    <cellStyle name="SAPBEXaggData 6 2 2 2 4 2" xfId="15513" xr:uid="{00000000-0005-0000-0000-00008F3C0000}"/>
    <cellStyle name="SAPBEXaggData 6 2 2 2 5" xfId="15514" xr:uid="{00000000-0005-0000-0000-0000903C0000}"/>
    <cellStyle name="SAPBEXaggData 6 2 2 2 5 2" xfId="15515" xr:uid="{00000000-0005-0000-0000-0000913C0000}"/>
    <cellStyle name="SAPBEXaggData 6 2 2 2 6" xfId="15516" xr:uid="{00000000-0005-0000-0000-0000923C0000}"/>
    <cellStyle name="SAPBEXaggData 6 2 2 2 6 2" xfId="15517" xr:uid="{00000000-0005-0000-0000-0000933C0000}"/>
    <cellStyle name="SAPBEXaggData 6 2 2 2 7" xfId="15518" xr:uid="{00000000-0005-0000-0000-0000943C0000}"/>
    <cellStyle name="SAPBEXaggData 6 2 2 3" xfId="15519" xr:uid="{00000000-0005-0000-0000-0000953C0000}"/>
    <cellStyle name="SAPBEXaggData 6 2 2 3 2" xfId="15520" xr:uid="{00000000-0005-0000-0000-0000963C0000}"/>
    <cellStyle name="SAPBEXaggData 6 2 2 4" xfId="15521" xr:uid="{00000000-0005-0000-0000-0000973C0000}"/>
    <cellStyle name="SAPBEXaggData 6 2 2 4 2" xfId="15522" xr:uid="{00000000-0005-0000-0000-0000983C0000}"/>
    <cellStyle name="SAPBEXaggData 6 2 2 5" xfId="15523" xr:uid="{00000000-0005-0000-0000-0000993C0000}"/>
    <cellStyle name="SAPBEXaggData 6 2 2 5 2" xfId="15524" xr:uid="{00000000-0005-0000-0000-00009A3C0000}"/>
    <cellStyle name="SAPBEXaggData 6 2 2 6" xfId="15525" xr:uid="{00000000-0005-0000-0000-00009B3C0000}"/>
    <cellStyle name="SAPBEXaggData 6 2 2 6 2" xfId="15526" xr:uid="{00000000-0005-0000-0000-00009C3C0000}"/>
    <cellStyle name="SAPBEXaggData 6 2 2 7" xfId="15527" xr:uid="{00000000-0005-0000-0000-00009D3C0000}"/>
    <cellStyle name="SAPBEXaggData 6 2 2 7 2" xfId="15528" xr:uid="{00000000-0005-0000-0000-00009E3C0000}"/>
    <cellStyle name="SAPBEXaggData 6 2 2 8" xfId="15529" xr:uid="{00000000-0005-0000-0000-00009F3C0000}"/>
    <cellStyle name="SAPBEXaggData 6 2 3" xfId="15530" xr:uid="{00000000-0005-0000-0000-0000A03C0000}"/>
    <cellStyle name="SAPBEXaggData 6 2 3 2" xfId="15531" xr:uid="{00000000-0005-0000-0000-0000A13C0000}"/>
    <cellStyle name="SAPBEXaggData 6 2 3 2 2" xfId="15532" xr:uid="{00000000-0005-0000-0000-0000A23C0000}"/>
    <cellStyle name="SAPBEXaggData 6 2 3 3" xfId="15533" xr:uid="{00000000-0005-0000-0000-0000A33C0000}"/>
    <cellStyle name="SAPBEXaggData 6 2 3 3 2" xfId="15534" xr:uid="{00000000-0005-0000-0000-0000A43C0000}"/>
    <cellStyle name="SAPBEXaggData 6 2 3 4" xfId="15535" xr:uid="{00000000-0005-0000-0000-0000A53C0000}"/>
    <cellStyle name="SAPBEXaggData 6 2 3 4 2" xfId="15536" xr:uid="{00000000-0005-0000-0000-0000A63C0000}"/>
    <cellStyle name="SAPBEXaggData 6 2 3 5" xfId="15537" xr:uid="{00000000-0005-0000-0000-0000A73C0000}"/>
    <cellStyle name="SAPBEXaggData 6 2 3 5 2" xfId="15538" xr:uid="{00000000-0005-0000-0000-0000A83C0000}"/>
    <cellStyle name="SAPBEXaggData 6 2 3 6" xfId="15539" xr:uid="{00000000-0005-0000-0000-0000A93C0000}"/>
    <cellStyle name="SAPBEXaggData 6 2 3 6 2" xfId="15540" xr:uid="{00000000-0005-0000-0000-0000AA3C0000}"/>
    <cellStyle name="SAPBEXaggData 6 2 3 7" xfId="15541" xr:uid="{00000000-0005-0000-0000-0000AB3C0000}"/>
    <cellStyle name="SAPBEXaggData 6 2 4" xfId="15542" xr:uid="{00000000-0005-0000-0000-0000AC3C0000}"/>
    <cellStyle name="SAPBEXaggData 6 2 4 2" xfId="15543" xr:uid="{00000000-0005-0000-0000-0000AD3C0000}"/>
    <cellStyle name="SAPBEXaggData 6 2 5" xfId="15544" xr:uid="{00000000-0005-0000-0000-0000AE3C0000}"/>
    <cellStyle name="SAPBEXaggData 6 2 5 2" xfId="15545" xr:uid="{00000000-0005-0000-0000-0000AF3C0000}"/>
    <cellStyle name="SAPBEXaggData 6 2 6" xfId="15546" xr:uid="{00000000-0005-0000-0000-0000B03C0000}"/>
    <cellStyle name="SAPBEXaggData 6 2 6 2" xfId="15547" xr:uid="{00000000-0005-0000-0000-0000B13C0000}"/>
    <cellStyle name="SAPBEXaggData 6 2 7" xfId="15548" xr:uid="{00000000-0005-0000-0000-0000B23C0000}"/>
    <cellStyle name="SAPBEXaggData 6 2 7 2" xfId="15549" xr:uid="{00000000-0005-0000-0000-0000B33C0000}"/>
    <cellStyle name="SAPBEXaggData 6 2 8" xfId="15550" xr:uid="{00000000-0005-0000-0000-0000B43C0000}"/>
    <cellStyle name="SAPBEXaggData 6 2 8 2" xfId="15551" xr:uid="{00000000-0005-0000-0000-0000B53C0000}"/>
    <cellStyle name="SAPBEXaggData 6 2 9" xfId="15552" xr:uid="{00000000-0005-0000-0000-0000B63C0000}"/>
    <cellStyle name="SAPBEXaggData 6 3" xfId="15553" xr:uid="{00000000-0005-0000-0000-0000B73C0000}"/>
    <cellStyle name="SAPBEXaggData 6 3 2" xfId="15554" xr:uid="{00000000-0005-0000-0000-0000B83C0000}"/>
    <cellStyle name="SAPBEXaggData 6 3 2 2" xfId="15555" xr:uid="{00000000-0005-0000-0000-0000B93C0000}"/>
    <cellStyle name="SAPBEXaggData 6 3 2 2 2" xfId="15556" xr:uid="{00000000-0005-0000-0000-0000BA3C0000}"/>
    <cellStyle name="SAPBEXaggData 6 3 2 3" xfId="15557" xr:uid="{00000000-0005-0000-0000-0000BB3C0000}"/>
    <cellStyle name="SAPBEXaggData 6 3 2 3 2" xfId="15558" xr:uid="{00000000-0005-0000-0000-0000BC3C0000}"/>
    <cellStyle name="SAPBEXaggData 6 3 2 4" xfId="15559" xr:uid="{00000000-0005-0000-0000-0000BD3C0000}"/>
    <cellStyle name="SAPBEXaggData 6 3 2 4 2" xfId="15560" xr:uid="{00000000-0005-0000-0000-0000BE3C0000}"/>
    <cellStyle name="SAPBEXaggData 6 3 2 5" xfId="15561" xr:uid="{00000000-0005-0000-0000-0000BF3C0000}"/>
    <cellStyle name="SAPBEXaggData 6 3 2 5 2" xfId="15562" xr:uid="{00000000-0005-0000-0000-0000C03C0000}"/>
    <cellStyle name="SAPBEXaggData 6 3 2 6" xfId="15563" xr:uid="{00000000-0005-0000-0000-0000C13C0000}"/>
    <cellStyle name="SAPBEXaggData 6 3 2 6 2" xfId="15564" xr:uid="{00000000-0005-0000-0000-0000C23C0000}"/>
    <cellStyle name="SAPBEXaggData 6 3 2 7" xfId="15565" xr:uid="{00000000-0005-0000-0000-0000C33C0000}"/>
    <cellStyle name="SAPBEXaggData 6 3 3" xfId="15566" xr:uid="{00000000-0005-0000-0000-0000C43C0000}"/>
    <cellStyle name="SAPBEXaggData 6 3 3 2" xfId="15567" xr:uid="{00000000-0005-0000-0000-0000C53C0000}"/>
    <cellStyle name="SAPBEXaggData 6 3 4" xfId="15568" xr:uid="{00000000-0005-0000-0000-0000C63C0000}"/>
    <cellStyle name="SAPBEXaggData 6 3 4 2" xfId="15569" xr:uid="{00000000-0005-0000-0000-0000C73C0000}"/>
    <cellStyle name="SAPBEXaggData 6 3 5" xfId="15570" xr:uid="{00000000-0005-0000-0000-0000C83C0000}"/>
    <cellStyle name="SAPBEXaggData 6 3 5 2" xfId="15571" xr:uid="{00000000-0005-0000-0000-0000C93C0000}"/>
    <cellStyle name="SAPBEXaggData 6 3 6" xfId="15572" xr:uid="{00000000-0005-0000-0000-0000CA3C0000}"/>
    <cellStyle name="SAPBEXaggData 6 3 6 2" xfId="15573" xr:uid="{00000000-0005-0000-0000-0000CB3C0000}"/>
    <cellStyle name="SAPBEXaggData 6 3 7" xfId="15574" xr:uid="{00000000-0005-0000-0000-0000CC3C0000}"/>
    <cellStyle name="SAPBEXaggData 6 3 7 2" xfId="15575" xr:uid="{00000000-0005-0000-0000-0000CD3C0000}"/>
    <cellStyle name="SAPBEXaggData 6 3 8" xfId="15576" xr:uid="{00000000-0005-0000-0000-0000CE3C0000}"/>
    <cellStyle name="SAPBEXaggData 6 4" xfId="15577" xr:uid="{00000000-0005-0000-0000-0000CF3C0000}"/>
    <cellStyle name="SAPBEXaggData 6 4 2" xfId="15578" xr:uid="{00000000-0005-0000-0000-0000D03C0000}"/>
    <cellStyle name="SAPBEXaggData 6 4 2 2" xfId="15579" xr:uid="{00000000-0005-0000-0000-0000D13C0000}"/>
    <cellStyle name="SAPBEXaggData 6 4 3" xfId="15580" xr:uid="{00000000-0005-0000-0000-0000D23C0000}"/>
    <cellStyle name="SAPBEXaggData 6 4 3 2" xfId="15581" xr:uid="{00000000-0005-0000-0000-0000D33C0000}"/>
    <cellStyle name="SAPBEXaggData 6 4 4" xfId="15582" xr:uid="{00000000-0005-0000-0000-0000D43C0000}"/>
    <cellStyle name="SAPBEXaggData 6 4 4 2" xfId="15583" xr:uid="{00000000-0005-0000-0000-0000D53C0000}"/>
    <cellStyle name="SAPBEXaggData 6 4 5" xfId="15584" xr:uid="{00000000-0005-0000-0000-0000D63C0000}"/>
    <cellStyle name="SAPBEXaggData 6 4 5 2" xfId="15585" xr:uid="{00000000-0005-0000-0000-0000D73C0000}"/>
    <cellStyle name="SAPBEXaggData 6 4 6" xfId="15586" xr:uid="{00000000-0005-0000-0000-0000D83C0000}"/>
    <cellStyle name="SAPBEXaggData 6 4 6 2" xfId="15587" xr:uid="{00000000-0005-0000-0000-0000D93C0000}"/>
    <cellStyle name="SAPBEXaggData 6 4 7" xfId="15588" xr:uid="{00000000-0005-0000-0000-0000DA3C0000}"/>
    <cellStyle name="SAPBEXaggData 6 5" xfId="15589" xr:uid="{00000000-0005-0000-0000-0000DB3C0000}"/>
    <cellStyle name="SAPBEXaggData 6 5 2" xfId="15590" xr:uid="{00000000-0005-0000-0000-0000DC3C0000}"/>
    <cellStyle name="SAPBEXaggData 6 6" xfId="15591" xr:uid="{00000000-0005-0000-0000-0000DD3C0000}"/>
    <cellStyle name="SAPBEXaggData 6 6 2" xfId="15592" xr:uid="{00000000-0005-0000-0000-0000DE3C0000}"/>
    <cellStyle name="SAPBEXaggData 6 7" xfId="15593" xr:uid="{00000000-0005-0000-0000-0000DF3C0000}"/>
    <cellStyle name="SAPBEXaggData 6 7 2" xfId="15594" xr:uid="{00000000-0005-0000-0000-0000E03C0000}"/>
    <cellStyle name="SAPBEXaggData 6 8" xfId="15595" xr:uid="{00000000-0005-0000-0000-0000E13C0000}"/>
    <cellStyle name="SAPBEXaggData 6 8 2" xfId="15596" xr:uid="{00000000-0005-0000-0000-0000E23C0000}"/>
    <cellStyle name="SAPBEXaggData 6 9" xfId="15597" xr:uid="{00000000-0005-0000-0000-0000E33C0000}"/>
    <cellStyle name="SAPBEXaggData 6 9 2" xfId="15598" xr:uid="{00000000-0005-0000-0000-0000E43C0000}"/>
    <cellStyle name="SAPBEXaggData 7" xfId="15599" xr:uid="{00000000-0005-0000-0000-0000E53C0000}"/>
    <cellStyle name="SAPBEXaggData 7 10" xfId="15600" xr:uid="{00000000-0005-0000-0000-0000E63C0000}"/>
    <cellStyle name="SAPBEXaggData 7 2" xfId="15601" xr:uid="{00000000-0005-0000-0000-0000E73C0000}"/>
    <cellStyle name="SAPBEXaggData 7 2 2" xfId="15602" xr:uid="{00000000-0005-0000-0000-0000E83C0000}"/>
    <cellStyle name="SAPBEXaggData 7 2 2 2" xfId="15603" xr:uid="{00000000-0005-0000-0000-0000E93C0000}"/>
    <cellStyle name="SAPBEXaggData 7 2 2 2 2" xfId="15604" xr:uid="{00000000-0005-0000-0000-0000EA3C0000}"/>
    <cellStyle name="SAPBEXaggData 7 2 2 2 2 2" xfId="15605" xr:uid="{00000000-0005-0000-0000-0000EB3C0000}"/>
    <cellStyle name="SAPBEXaggData 7 2 2 2 3" xfId="15606" xr:uid="{00000000-0005-0000-0000-0000EC3C0000}"/>
    <cellStyle name="SAPBEXaggData 7 2 2 2 3 2" xfId="15607" xr:uid="{00000000-0005-0000-0000-0000ED3C0000}"/>
    <cellStyle name="SAPBEXaggData 7 2 2 2 4" xfId="15608" xr:uid="{00000000-0005-0000-0000-0000EE3C0000}"/>
    <cellStyle name="SAPBEXaggData 7 2 2 2 4 2" xfId="15609" xr:uid="{00000000-0005-0000-0000-0000EF3C0000}"/>
    <cellStyle name="SAPBEXaggData 7 2 2 2 5" xfId="15610" xr:uid="{00000000-0005-0000-0000-0000F03C0000}"/>
    <cellStyle name="SAPBEXaggData 7 2 2 2 5 2" xfId="15611" xr:uid="{00000000-0005-0000-0000-0000F13C0000}"/>
    <cellStyle name="SAPBEXaggData 7 2 2 2 6" xfId="15612" xr:uid="{00000000-0005-0000-0000-0000F23C0000}"/>
    <cellStyle name="SAPBEXaggData 7 2 2 2 6 2" xfId="15613" xr:uid="{00000000-0005-0000-0000-0000F33C0000}"/>
    <cellStyle name="SAPBEXaggData 7 2 2 2 7" xfId="15614" xr:uid="{00000000-0005-0000-0000-0000F43C0000}"/>
    <cellStyle name="SAPBEXaggData 7 2 2 3" xfId="15615" xr:uid="{00000000-0005-0000-0000-0000F53C0000}"/>
    <cellStyle name="SAPBEXaggData 7 2 2 3 2" xfId="15616" xr:uid="{00000000-0005-0000-0000-0000F63C0000}"/>
    <cellStyle name="SAPBEXaggData 7 2 2 4" xfId="15617" xr:uid="{00000000-0005-0000-0000-0000F73C0000}"/>
    <cellStyle name="SAPBEXaggData 7 2 2 4 2" xfId="15618" xr:uid="{00000000-0005-0000-0000-0000F83C0000}"/>
    <cellStyle name="SAPBEXaggData 7 2 2 5" xfId="15619" xr:uid="{00000000-0005-0000-0000-0000F93C0000}"/>
    <cellStyle name="SAPBEXaggData 7 2 2 5 2" xfId="15620" xr:uid="{00000000-0005-0000-0000-0000FA3C0000}"/>
    <cellStyle name="SAPBEXaggData 7 2 2 6" xfId="15621" xr:uid="{00000000-0005-0000-0000-0000FB3C0000}"/>
    <cellStyle name="SAPBEXaggData 7 2 2 6 2" xfId="15622" xr:uid="{00000000-0005-0000-0000-0000FC3C0000}"/>
    <cellStyle name="SAPBEXaggData 7 2 2 7" xfId="15623" xr:uid="{00000000-0005-0000-0000-0000FD3C0000}"/>
    <cellStyle name="SAPBEXaggData 7 2 2 7 2" xfId="15624" xr:uid="{00000000-0005-0000-0000-0000FE3C0000}"/>
    <cellStyle name="SAPBEXaggData 7 2 2 8" xfId="15625" xr:uid="{00000000-0005-0000-0000-0000FF3C0000}"/>
    <cellStyle name="SAPBEXaggData 7 2 3" xfId="15626" xr:uid="{00000000-0005-0000-0000-0000003D0000}"/>
    <cellStyle name="SAPBEXaggData 7 2 3 2" xfId="15627" xr:uid="{00000000-0005-0000-0000-0000013D0000}"/>
    <cellStyle name="SAPBEXaggData 7 2 3 2 2" xfId="15628" xr:uid="{00000000-0005-0000-0000-0000023D0000}"/>
    <cellStyle name="SAPBEXaggData 7 2 3 3" xfId="15629" xr:uid="{00000000-0005-0000-0000-0000033D0000}"/>
    <cellStyle name="SAPBEXaggData 7 2 3 3 2" xfId="15630" xr:uid="{00000000-0005-0000-0000-0000043D0000}"/>
    <cellStyle name="SAPBEXaggData 7 2 3 4" xfId="15631" xr:uid="{00000000-0005-0000-0000-0000053D0000}"/>
    <cellStyle name="SAPBEXaggData 7 2 3 4 2" xfId="15632" xr:uid="{00000000-0005-0000-0000-0000063D0000}"/>
    <cellStyle name="SAPBEXaggData 7 2 3 5" xfId="15633" xr:uid="{00000000-0005-0000-0000-0000073D0000}"/>
    <cellStyle name="SAPBEXaggData 7 2 3 5 2" xfId="15634" xr:uid="{00000000-0005-0000-0000-0000083D0000}"/>
    <cellStyle name="SAPBEXaggData 7 2 3 6" xfId="15635" xr:uid="{00000000-0005-0000-0000-0000093D0000}"/>
    <cellStyle name="SAPBEXaggData 7 2 3 6 2" xfId="15636" xr:uid="{00000000-0005-0000-0000-00000A3D0000}"/>
    <cellStyle name="SAPBEXaggData 7 2 3 7" xfId="15637" xr:uid="{00000000-0005-0000-0000-00000B3D0000}"/>
    <cellStyle name="SAPBEXaggData 7 2 4" xfId="15638" xr:uid="{00000000-0005-0000-0000-00000C3D0000}"/>
    <cellStyle name="SAPBEXaggData 7 2 4 2" xfId="15639" xr:uid="{00000000-0005-0000-0000-00000D3D0000}"/>
    <cellStyle name="SAPBEXaggData 7 2 5" xfId="15640" xr:uid="{00000000-0005-0000-0000-00000E3D0000}"/>
    <cellStyle name="SAPBEXaggData 7 2 5 2" xfId="15641" xr:uid="{00000000-0005-0000-0000-00000F3D0000}"/>
    <cellStyle name="SAPBEXaggData 7 2 6" xfId="15642" xr:uid="{00000000-0005-0000-0000-0000103D0000}"/>
    <cellStyle name="SAPBEXaggData 7 2 6 2" xfId="15643" xr:uid="{00000000-0005-0000-0000-0000113D0000}"/>
    <cellStyle name="SAPBEXaggData 7 2 7" xfId="15644" xr:uid="{00000000-0005-0000-0000-0000123D0000}"/>
    <cellStyle name="SAPBEXaggData 7 2 7 2" xfId="15645" xr:uid="{00000000-0005-0000-0000-0000133D0000}"/>
    <cellStyle name="SAPBEXaggData 7 2 8" xfId="15646" xr:uid="{00000000-0005-0000-0000-0000143D0000}"/>
    <cellStyle name="SAPBEXaggData 7 2 8 2" xfId="15647" xr:uid="{00000000-0005-0000-0000-0000153D0000}"/>
    <cellStyle name="SAPBEXaggData 7 2 9" xfId="15648" xr:uid="{00000000-0005-0000-0000-0000163D0000}"/>
    <cellStyle name="SAPBEXaggData 7 3" xfId="15649" xr:uid="{00000000-0005-0000-0000-0000173D0000}"/>
    <cellStyle name="SAPBEXaggData 7 3 2" xfId="15650" xr:uid="{00000000-0005-0000-0000-0000183D0000}"/>
    <cellStyle name="SAPBEXaggData 7 3 2 2" xfId="15651" xr:uid="{00000000-0005-0000-0000-0000193D0000}"/>
    <cellStyle name="SAPBEXaggData 7 3 2 2 2" xfId="15652" xr:uid="{00000000-0005-0000-0000-00001A3D0000}"/>
    <cellStyle name="SAPBEXaggData 7 3 2 3" xfId="15653" xr:uid="{00000000-0005-0000-0000-00001B3D0000}"/>
    <cellStyle name="SAPBEXaggData 7 3 2 3 2" xfId="15654" xr:uid="{00000000-0005-0000-0000-00001C3D0000}"/>
    <cellStyle name="SAPBEXaggData 7 3 2 4" xfId="15655" xr:uid="{00000000-0005-0000-0000-00001D3D0000}"/>
    <cellStyle name="SAPBEXaggData 7 3 2 4 2" xfId="15656" xr:uid="{00000000-0005-0000-0000-00001E3D0000}"/>
    <cellStyle name="SAPBEXaggData 7 3 2 5" xfId="15657" xr:uid="{00000000-0005-0000-0000-00001F3D0000}"/>
    <cellStyle name="SAPBEXaggData 7 3 2 5 2" xfId="15658" xr:uid="{00000000-0005-0000-0000-0000203D0000}"/>
    <cellStyle name="SAPBEXaggData 7 3 2 6" xfId="15659" xr:uid="{00000000-0005-0000-0000-0000213D0000}"/>
    <cellStyle name="SAPBEXaggData 7 3 2 6 2" xfId="15660" xr:uid="{00000000-0005-0000-0000-0000223D0000}"/>
    <cellStyle name="SAPBEXaggData 7 3 2 7" xfId="15661" xr:uid="{00000000-0005-0000-0000-0000233D0000}"/>
    <cellStyle name="SAPBEXaggData 7 3 3" xfId="15662" xr:uid="{00000000-0005-0000-0000-0000243D0000}"/>
    <cellStyle name="SAPBEXaggData 7 3 3 2" xfId="15663" xr:uid="{00000000-0005-0000-0000-0000253D0000}"/>
    <cellStyle name="SAPBEXaggData 7 3 4" xfId="15664" xr:uid="{00000000-0005-0000-0000-0000263D0000}"/>
    <cellStyle name="SAPBEXaggData 7 3 4 2" xfId="15665" xr:uid="{00000000-0005-0000-0000-0000273D0000}"/>
    <cellStyle name="SAPBEXaggData 7 3 5" xfId="15666" xr:uid="{00000000-0005-0000-0000-0000283D0000}"/>
    <cellStyle name="SAPBEXaggData 7 3 5 2" xfId="15667" xr:uid="{00000000-0005-0000-0000-0000293D0000}"/>
    <cellStyle name="SAPBEXaggData 7 3 6" xfId="15668" xr:uid="{00000000-0005-0000-0000-00002A3D0000}"/>
    <cellStyle name="SAPBEXaggData 7 3 6 2" xfId="15669" xr:uid="{00000000-0005-0000-0000-00002B3D0000}"/>
    <cellStyle name="SAPBEXaggData 7 3 7" xfId="15670" xr:uid="{00000000-0005-0000-0000-00002C3D0000}"/>
    <cellStyle name="SAPBEXaggData 7 3 7 2" xfId="15671" xr:uid="{00000000-0005-0000-0000-00002D3D0000}"/>
    <cellStyle name="SAPBEXaggData 7 3 8" xfId="15672" xr:uid="{00000000-0005-0000-0000-00002E3D0000}"/>
    <cellStyle name="SAPBEXaggData 7 4" xfId="15673" xr:uid="{00000000-0005-0000-0000-00002F3D0000}"/>
    <cellStyle name="SAPBEXaggData 7 4 2" xfId="15674" xr:uid="{00000000-0005-0000-0000-0000303D0000}"/>
    <cellStyle name="SAPBEXaggData 7 4 2 2" xfId="15675" xr:uid="{00000000-0005-0000-0000-0000313D0000}"/>
    <cellStyle name="SAPBEXaggData 7 4 3" xfId="15676" xr:uid="{00000000-0005-0000-0000-0000323D0000}"/>
    <cellStyle name="SAPBEXaggData 7 4 3 2" xfId="15677" xr:uid="{00000000-0005-0000-0000-0000333D0000}"/>
    <cellStyle name="SAPBEXaggData 7 4 4" xfId="15678" xr:uid="{00000000-0005-0000-0000-0000343D0000}"/>
    <cellStyle name="SAPBEXaggData 7 4 4 2" xfId="15679" xr:uid="{00000000-0005-0000-0000-0000353D0000}"/>
    <cellStyle name="SAPBEXaggData 7 4 5" xfId="15680" xr:uid="{00000000-0005-0000-0000-0000363D0000}"/>
    <cellStyle name="SAPBEXaggData 7 4 5 2" xfId="15681" xr:uid="{00000000-0005-0000-0000-0000373D0000}"/>
    <cellStyle name="SAPBEXaggData 7 4 6" xfId="15682" xr:uid="{00000000-0005-0000-0000-0000383D0000}"/>
    <cellStyle name="SAPBEXaggData 7 4 6 2" xfId="15683" xr:uid="{00000000-0005-0000-0000-0000393D0000}"/>
    <cellStyle name="SAPBEXaggData 7 4 7" xfId="15684" xr:uid="{00000000-0005-0000-0000-00003A3D0000}"/>
    <cellStyle name="SAPBEXaggData 7 5" xfId="15685" xr:uid="{00000000-0005-0000-0000-00003B3D0000}"/>
    <cellStyle name="SAPBEXaggData 7 5 2" xfId="15686" xr:uid="{00000000-0005-0000-0000-00003C3D0000}"/>
    <cellStyle name="SAPBEXaggData 7 6" xfId="15687" xr:uid="{00000000-0005-0000-0000-00003D3D0000}"/>
    <cellStyle name="SAPBEXaggData 7 6 2" xfId="15688" xr:uid="{00000000-0005-0000-0000-00003E3D0000}"/>
    <cellStyle name="SAPBEXaggData 7 7" xfId="15689" xr:uid="{00000000-0005-0000-0000-00003F3D0000}"/>
    <cellStyle name="SAPBEXaggData 7 7 2" xfId="15690" xr:uid="{00000000-0005-0000-0000-0000403D0000}"/>
    <cellStyle name="SAPBEXaggData 7 8" xfId="15691" xr:uid="{00000000-0005-0000-0000-0000413D0000}"/>
    <cellStyle name="SAPBEXaggData 7 8 2" xfId="15692" xr:uid="{00000000-0005-0000-0000-0000423D0000}"/>
    <cellStyle name="SAPBEXaggData 7 9" xfId="15693" xr:uid="{00000000-0005-0000-0000-0000433D0000}"/>
    <cellStyle name="SAPBEXaggData 7 9 2" xfId="15694" xr:uid="{00000000-0005-0000-0000-0000443D0000}"/>
    <cellStyle name="SAPBEXaggData 8" xfId="15695" xr:uid="{00000000-0005-0000-0000-0000453D0000}"/>
    <cellStyle name="SAPBEXaggData 8 2" xfId="15696" xr:uid="{00000000-0005-0000-0000-0000463D0000}"/>
    <cellStyle name="SAPBEXaggData 8 2 2" xfId="15697" xr:uid="{00000000-0005-0000-0000-0000473D0000}"/>
    <cellStyle name="SAPBEXaggData 8 2 2 2" xfId="15698" xr:uid="{00000000-0005-0000-0000-0000483D0000}"/>
    <cellStyle name="SAPBEXaggData 8 2 2 2 2" xfId="15699" xr:uid="{00000000-0005-0000-0000-0000493D0000}"/>
    <cellStyle name="SAPBEXaggData 8 2 2 3" xfId="15700" xr:uid="{00000000-0005-0000-0000-00004A3D0000}"/>
    <cellStyle name="SAPBEXaggData 8 2 2 3 2" xfId="15701" xr:uid="{00000000-0005-0000-0000-00004B3D0000}"/>
    <cellStyle name="SAPBEXaggData 8 2 2 4" xfId="15702" xr:uid="{00000000-0005-0000-0000-00004C3D0000}"/>
    <cellStyle name="SAPBEXaggData 8 2 2 4 2" xfId="15703" xr:uid="{00000000-0005-0000-0000-00004D3D0000}"/>
    <cellStyle name="SAPBEXaggData 8 2 2 5" xfId="15704" xr:uid="{00000000-0005-0000-0000-00004E3D0000}"/>
    <cellStyle name="SAPBEXaggData 8 2 2 5 2" xfId="15705" xr:uid="{00000000-0005-0000-0000-00004F3D0000}"/>
    <cellStyle name="SAPBEXaggData 8 2 2 6" xfId="15706" xr:uid="{00000000-0005-0000-0000-0000503D0000}"/>
    <cellStyle name="SAPBEXaggData 8 2 2 6 2" xfId="15707" xr:uid="{00000000-0005-0000-0000-0000513D0000}"/>
    <cellStyle name="SAPBEXaggData 8 2 2 7" xfId="15708" xr:uid="{00000000-0005-0000-0000-0000523D0000}"/>
    <cellStyle name="SAPBEXaggData 8 2 3" xfId="15709" xr:uid="{00000000-0005-0000-0000-0000533D0000}"/>
    <cellStyle name="SAPBEXaggData 8 2 3 2" xfId="15710" xr:uid="{00000000-0005-0000-0000-0000543D0000}"/>
    <cellStyle name="SAPBEXaggData 8 2 4" xfId="15711" xr:uid="{00000000-0005-0000-0000-0000553D0000}"/>
    <cellStyle name="SAPBEXaggData 8 2 4 2" xfId="15712" xr:uid="{00000000-0005-0000-0000-0000563D0000}"/>
    <cellStyle name="SAPBEXaggData 8 2 5" xfId="15713" xr:uid="{00000000-0005-0000-0000-0000573D0000}"/>
    <cellStyle name="SAPBEXaggData 8 2 5 2" xfId="15714" xr:uid="{00000000-0005-0000-0000-0000583D0000}"/>
    <cellStyle name="SAPBEXaggData 8 2 6" xfId="15715" xr:uid="{00000000-0005-0000-0000-0000593D0000}"/>
    <cellStyle name="SAPBEXaggData 8 2 6 2" xfId="15716" xr:uid="{00000000-0005-0000-0000-00005A3D0000}"/>
    <cellStyle name="SAPBEXaggData 8 2 7" xfId="15717" xr:uid="{00000000-0005-0000-0000-00005B3D0000}"/>
    <cellStyle name="SAPBEXaggData 8 2 7 2" xfId="15718" xr:uid="{00000000-0005-0000-0000-00005C3D0000}"/>
    <cellStyle name="SAPBEXaggData 8 2 8" xfId="15719" xr:uid="{00000000-0005-0000-0000-00005D3D0000}"/>
    <cellStyle name="SAPBEXaggData 8 3" xfId="15720" xr:uid="{00000000-0005-0000-0000-00005E3D0000}"/>
    <cellStyle name="SAPBEXaggData 8 3 2" xfId="15721" xr:uid="{00000000-0005-0000-0000-00005F3D0000}"/>
    <cellStyle name="SAPBEXaggData 8 3 2 2" xfId="15722" xr:uid="{00000000-0005-0000-0000-0000603D0000}"/>
    <cellStyle name="SAPBEXaggData 8 3 3" xfId="15723" xr:uid="{00000000-0005-0000-0000-0000613D0000}"/>
    <cellStyle name="SAPBEXaggData 8 3 3 2" xfId="15724" xr:uid="{00000000-0005-0000-0000-0000623D0000}"/>
    <cellStyle name="SAPBEXaggData 8 3 4" xfId="15725" xr:uid="{00000000-0005-0000-0000-0000633D0000}"/>
    <cellStyle name="SAPBEXaggData 8 3 4 2" xfId="15726" xr:uid="{00000000-0005-0000-0000-0000643D0000}"/>
    <cellStyle name="SAPBEXaggData 8 3 5" xfId="15727" xr:uid="{00000000-0005-0000-0000-0000653D0000}"/>
    <cellStyle name="SAPBEXaggData 8 3 5 2" xfId="15728" xr:uid="{00000000-0005-0000-0000-0000663D0000}"/>
    <cellStyle name="SAPBEXaggData 8 3 6" xfId="15729" xr:uid="{00000000-0005-0000-0000-0000673D0000}"/>
    <cellStyle name="SAPBEXaggData 8 3 6 2" xfId="15730" xr:uid="{00000000-0005-0000-0000-0000683D0000}"/>
    <cellStyle name="SAPBEXaggData 8 3 7" xfId="15731" xr:uid="{00000000-0005-0000-0000-0000693D0000}"/>
    <cellStyle name="SAPBEXaggData 8 4" xfId="15732" xr:uid="{00000000-0005-0000-0000-00006A3D0000}"/>
    <cellStyle name="SAPBEXaggData 8 4 2" xfId="15733" xr:uid="{00000000-0005-0000-0000-00006B3D0000}"/>
    <cellStyle name="SAPBEXaggData 8 5" xfId="15734" xr:uid="{00000000-0005-0000-0000-00006C3D0000}"/>
    <cellStyle name="SAPBEXaggData 8 5 2" xfId="15735" xr:uid="{00000000-0005-0000-0000-00006D3D0000}"/>
    <cellStyle name="SAPBEXaggData 8 6" xfId="15736" xr:uid="{00000000-0005-0000-0000-00006E3D0000}"/>
    <cellStyle name="SAPBEXaggData 8 6 2" xfId="15737" xr:uid="{00000000-0005-0000-0000-00006F3D0000}"/>
    <cellStyle name="SAPBEXaggData 8 7" xfId="15738" xr:uid="{00000000-0005-0000-0000-0000703D0000}"/>
    <cellStyle name="SAPBEXaggData 8 7 2" xfId="15739" xr:uid="{00000000-0005-0000-0000-0000713D0000}"/>
    <cellStyle name="SAPBEXaggData 8 8" xfId="15740" xr:uid="{00000000-0005-0000-0000-0000723D0000}"/>
    <cellStyle name="SAPBEXaggData 8 8 2" xfId="15741" xr:uid="{00000000-0005-0000-0000-0000733D0000}"/>
    <cellStyle name="SAPBEXaggData 8 9" xfId="15742" xr:uid="{00000000-0005-0000-0000-0000743D0000}"/>
    <cellStyle name="SAPBEXaggData 9" xfId="15743" xr:uid="{00000000-0005-0000-0000-0000753D0000}"/>
    <cellStyle name="SAPBEXaggData 9 2" xfId="15744" xr:uid="{00000000-0005-0000-0000-0000763D0000}"/>
    <cellStyle name="SAPBEXaggData 9 2 2" xfId="15745" xr:uid="{00000000-0005-0000-0000-0000773D0000}"/>
    <cellStyle name="SAPBEXaggData 9 2 2 2" xfId="15746" xr:uid="{00000000-0005-0000-0000-0000783D0000}"/>
    <cellStyle name="SAPBEXaggData 9 2 3" xfId="15747" xr:uid="{00000000-0005-0000-0000-0000793D0000}"/>
    <cellStyle name="SAPBEXaggData 9 2 3 2" xfId="15748" xr:uid="{00000000-0005-0000-0000-00007A3D0000}"/>
    <cellStyle name="SAPBEXaggData 9 2 4" xfId="15749" xr:uid="{00000000-0005-0000-0000-00007B3D0000}"/>
    <cellStyle name="SAPBEXaggData 9 2 4 2" xfId="15750" xr:uid="{00000000-0005-0000-0000-00007C3D0000}"/>
    <cellStyle name="SAPBEXaggData 9 2 5" xfId="15751" xr:uid="{00000000-0005-0000-0000-00007D3D0000}"/>
    <cellStyle name="SAPBEXaggData 9 2 5 2" xfId="15752" xr:uid="{00000000-0005-0000-0000-00007E3D0000}"/>
    <cellStyle name="SAPBEXaggData 9 2 6" xfId="15753" xr:uid="{00000000-0005-0000-0000-00007F3D0000}"/>
    <cellStyle name="SAPBEXaggData 9 2 6 2" xfId="15754" xr:uid="{00000000-0005-0000-0000-0000803D0000}"/>
    <cellStyle name="SAPBEXaggData 9 2 7" xfId="15755" xr:uid="{00000000-0005-0000-0000-0000813D0000}"/>
    <cellStyle name="SAPBEXaggData 9 3" xfId="15756" xr:uid="{00000000-0005-0000-0000-0000823D0000}"/>
    <cellStyle name="SAPBEXaggData 9 3 2" xfId="15757" xr:uid="{00000000-0005-0000-0000-0000833D0000}"/>
    <cellStyle name="SAPBEXaggData 9 4" xfId="15758" xr:uid="{00000000-0005-0000-0000-0000843D0000}"/>
    <cellStyle name="SAPBEXaggData 9 4 2" xfId="15759" xr:uid="{00000000-0005-0000-0000-0000853D0000}"/>
    <cellStyle name="SAPBEXaggData 9 5" xfId="15760" xr:uid="{00000000-0005-0000-0000-0000863D0000}"/>
    <cellStyle name="SAPBEXaggData 9 5 2" xfId="15761" xr:uid="{00000000-0005-0000-0000-0000873D0000}"/>
    <cellStyle name="SAPBEXaggData 9 6" xfId="15762" xr:uid="{00000000-0005-0000-0000-0000883D0000}"/>
    <cellStyle name="SAPBEXaggData 9 6 2" xfId="15763" xr:uid="{00000000-0005-0000-0000-0000893D0000}"/>
    <cellStyle name="SAPBEXaggData 9 7" xfId="15764" xr:uid="{00000000-0005-0000-0000-00008A3D0000}"/>
    <cellStyle name="SAPBEXaggData 9 7 2" xfId="15765" xr:uid="{00000000-0005-0000-0000-00008B3D0000}"/>
    <cellStyle name="SAPBEXaggData 9 8" xfId="15766" xr:uid="{00000000-0005-0000-0000-00008C3D0000}"/>
    <cellStyle name="SAPBEXaggDataEmph" xfId="15767" xr:uid="{00000000-0005-0000-0000-00008D3D0000}"/>
    <cellStyle name="SAPBEXaggDataEmph 10" xfId="15768" xr:uid="{00000000-0005-0000-0000-00008E3D0000}"/>
    <cellStyle name="SAPBEXaggDataEmph 10 2" xfId="15769" xr:uid="{00000000-0005-0000-0000-00008F3D0000}"/>
    <cellStyle name="SAPBEXaggDataEmph 11" xfId="15770" xr:uid="{00000000-0005-0000-0000-0000903D0000}"/>
    <cellStyle name="SAPBEXaggDataEmph 2" xfId="15771" xr:uid="{00000000-0005-0000-0000-0000913D0000}"/>
    <cellStyle name="SAPBEXaggDataEmph 2 2" xfId="15772" xr:uid="{00000000-0005-0000-0000-0000923D0000}"/>
    <cellStyle name="SAPBEXaggDataEmph 2 2 2" xfId="15773" xr:uid="{00000000-0005-0000-0000-0000933D0000}"/>
    <cellStyle name="SAPBEXaggDataEmph 2 2 2 2" xfId="15774" xr:uid="{00000000-0005-0000-0000-0000943D0000}"/>
    <cellStyle name="SAPBEXaggDataEmph 2 2 2 2 2" xfId="15775" xr:uid="{00000000-0005-0000-0000-0000953D0000}"/>
    <cellStyle name="SAPBEXaggDataEmph 2 2 2 3" xfId="15776" xr:uid="{00000000-0005-0000-0000-0000963D0000}"/>
    <cellStyle name="SAPBEXaggDataEmph 2 2 2 3 2" xfId="15777" xr:uid="{00000000-0005-0000-0000-0000973D0000}"/>
    <cellStyle name="SAPBEXaggDataEmph 2 2 2 4" xfId="15778" xr:uid="{00000000-0005-0000-0000-0000983D0000}"/>
    <cellStyle name="SAPBEXaggDataEmph 2 2 2 4 2" xfId="15779" xr:uid="{00000000-0005-0000-0000-0000993D0000}"/>
    <cellStyle name="SAPBEXaggDataEmph 2 2 2 5" xfId="15780" xr:uid="{00000000-0005-0000-0000-00009A3D0000}"/>
    <cellStyle name="SAPBEXaggDataEmph 2 2 2 5 2" xfId="15781" xr:uid="{00000000-0005-0000-0000-00009B3D0000}"/>
    <cellStyle name="SAPBEXaggDataEmph 2 2 2 6" xfId="15782" xr:uid="{00000000-0005-0000-0000-00009C3D0000}"/>
    <cellStyle name="SAPBEXaggDataEmph 2 2 2 6 2" xfId="15783" xr:uid="{00000000-0005-0000-0000-00009D3D0000}"/>
    <cellStyle name="SAPBEXaggDataEmph 2 2 2 7" xfId="15784" xr:uid="{00000000-0005-0000-0000-00009E3D0000}"/>
    <cellStyle name="SAPBEXaggDataEmph 2 2 3" xfId="15785" xr:uid="{00000000-0005-0000-0000-00009F3D0000}"/>
    <cellStyle name="SAPBEXaggDataEmph 2 2 3 2" xfId="15786" xr:uid="{00000000-0005-0000-0000-0000A03D0000}"/>
    <cellStyle name="SAPBEXaggDataEmph 2 2 4" xfId="15787" xr:uid="{00000000-0005-0000-0000-0000A13D0000}"/>
    <cellStyle name="SAPBEXaggDataEmph 2 2 4 2" xfId="15788" xr:uid="{00000000-0005-0000-0000-0000A23D0000}"/>
    <cellStyle name="SAPBEXaggDataEmph 2 2 5" xfId="15789" xr:uid="{00000000-0005-0000-0000-0000A33D0000}"/>
    <cellStyle name="SAPBEXaggDataEmph 2 2 5 2" xfId="15790" xr:uid="{00000000-0005-0000-0000-0000A43D0000}"/>
    <cellStyle name="SAPBEXaggDataEmph 2 2 6" xfId="15791" xr:uid="{00000000-0005-0000-0000-0000A53D0000}"/>
    <cellStyle name="SAPBEXaggDataEmph 2 2 6 2" xfId="15792" xr:uid="{00000000-0005-0000-0000-0000A63D0000}"/>
    <cellStyle name="SAPBEXaggDataEmph 2 2 7" xfId="15793" xr:uid="{00000000-0005-0000-0000-0000A73D0000}"/>
    <cellStyle name="SAPBEXaggDataEmph 2 2 7 2" xfId="15794" xr:uid="{00000000-0005-0000-0000-0000A83D0000}"/>
    <cellStyle name="SAPBEXaggDataEmph 2 2 8" xfId="15795" xr:uid="{00000000-0005-0000-0000-0000A93D0000}"/>
    <cellStyle name="SAPBEXaggDataEmph 2 3" xfId="15796" xr:uid="{00000000-0005-0000-0000-0000AA3D0000}"/>
    <cellStyle name="SAPBEXaggDataEmph 2 3 2" xfId="15797" xr:uid="{00000000-0005-0000-0000-0000AB3D0000}"/>
    <cellStyle name="SAPBEXaggDataEmph 2 3 2 2" xfId="15798" xr:uid="{00000000-0005-0000-0000-0000AC3D0000}"/>
    <cellStyle name="SAPBEXaggDataEmph 2 3 3" xfId="15799" xr:uid="{00000000-0005-0000-0000-0000AD3D0000}"/>
    <cellStyle name="SAPBEXaggDataEmph 2 3 3 2" xfId="15800" xr:uid="{00000000-0005-0000-0000-0000AE3D0000}"/>
    <cellStyle name="SAPBEXaggDataEmph 2 3 4" xfId="15801" xr:uid="{00000000-0005-0000-0000-0000AF3D0000}"/>
    <cellStyle name="SAPBEXaggDataEmph 2 3 4 2" xfId="15802" xr:uid="{00000000-0005-0000-0000-0000B03D0000}"/>
    <cellStyle name="SAPBEXaggDataEmph 2 3 5" xfId="15803" xr:uid="{00000000-0005-0000-0000-0000B13D0000}"/>
    <cellStyle name="SAPBEXaggDataEmph 2 3 5 2" xfId="15804" xr:uid="{00000000-0005-0000-0000-0000B23D0000}"/>
    <cellStyle name="SAPBEXaggDataEmph 2 3 6" xfId="15805" xr:uid="{00000000-0005-0000-0000-0000B33D0000}"/>
    <cellStyle name="SAPBEXaggDataEmph 2 3 6 2" xfId="15806" xr:uid="{00000000-0005-0000-0000-0000B43D0000}"/>
    <cellStyle name="SAPBEXaggDataEmph 2 3 7" xfId="15807" xr:uid="{00000000-0005-0000-0000-0000B53D0000}"/>
    <cellStyle name="SAPBEXaggDataEmph 2 4" xfId="15808" xr:uid="{00000000-0005-0000-0000-0000B63D0000}"/>
    <cellStyle name="SAPBEXaggDataEmph 2 4 2" xfId="15809" xr:uid="{00000000-0005-0000-0000-0000B73D0000}"/>
    <cellStyle name="SAPBEXaggDataEmph 2 5" xfId="15810" xr:uid="{00000000-0005-0000-0000-0000B83D0000}"/>
    <cellStyle name="SAPBEXaggDataEmph 2 5 2" xfId="15811" xr:uid="{00000000-0005-0000-0000-0000B93D0000}"/>
    <cellStyle name="SAPBEXaggDataEmph 2 6" xfId="15812" xr:uid="{00000000-0005-0000-0000-0000BA3D0000}"/>
    <cellStyle name="SAPBEXaggDataEmph 2 6 2" xfId="15813" xr:uid="{00000000-0005-0000-0000-0000BB3D0000}"/>
    <cellStyle name="SAPBEXaggDataEmph 2 7" xfId="15814" xr:uid="{00000000-0005-0000-0000-0000BC3D0000}"/>
    <cellStyle name="SAPBEXaggDataEmph 2 7 2" xfId="15815" xr:uid="{00000000-0005-0000-0000-0000BD3D0000}"/>
    <cellStyle name="SAPBEXaggDataEmph 2 8" xfId="15816" xr:uid="{00000000-0005-0000-0000-0000BE3D0000}"/>
    <cellStyle name="SAPBEXaggDataEmph 2 8 2" xfId="15817" xr:uid="{00000000-0005-0000-0000-0000BF3D0000}"/>
    <cellStyle name="SAPBEXaggDataEmph 2 9" xfId="15818" xr:uid="{00000000-0005-0000-0000-0000C03D0000}"/>
    <cellStyle name="SAPBEXaggDataEmph 3" xfId="15819" xr:uid="{00000000-0005-0000-0000-0000C13D0000}"/>
    <cellStyle name="SAPBEXaggDataEmph 3 2" xfId="15820" xr:uid="{00000000-0005-0000-0000-0000C23D0000}"/>
    <cellStyle name="SAPBEXaggDataEmph 3 2 2" xfId="15821" xr:uid="{00000000-0005-0000-0000-0000C33D0000}"/>
    <cellStyle name="SAPBEXaggDataEmph 3 2 2 2" xfId="15822" xr:uid="{00000000-0005-0000-0000-0000C43D0000}"/>
    <cellStyle name="SAPBEXaggDataEmph 3 2 2 2 2" xfId="15823" xr:uid="{00000000-0005-0000-0000-0000C53D0000}"/>
    <cellStyle name="SAPBEXaggDataEmph 3 2 2 3" xfId="15824" xr:uid="{00000000-0005-0000-0000-0000C63D0000}"/>
    <cellStyle name="SAPBEXaggDataEmph 3 2 2 3 2" xfId="15825" xr:uid="{00000000-0005-0000-0000-0000C73D0000}"/>
    <cellStyle name="SAPBEXaggDataEmph 3 2 2 4" xfId="15826" xr:uid="{00000000-0005-0000-0000-0000C83D0000}"/>
    <cellStyle name="SAPBEXaggDataEmph 3 2 2 4 2" xfId="15827" xr:uid="{00000000-0005-0000-0000-0000C93D0000}"/>
    <cellStyle name="SAPBEXaggDataEmph 3 2 2 5" xfId="15828" xr:uid="{00000000-0005-0000-0000-0000CA3D0000}"/>
    <cellStyle name="SAPBEXaggDataEmph 3 2 2 5 2" xfId="15829" xr:uid="{00000000-0005-0000-0000-0000CB3D0000}"/>
    <cellStyle name="SAPBEXaggDataEmph 3 2 2 6" xfId="15830" xr:uid="{00000000-0005-0000-0000-0000CC3D0000}"/>
    <cellStyle name="SAPBEXaggDataEmph 3 2 2 6 2" xfId="15831" xr:uid="{00000000-0005-0000-0000-0000CD3D0000}"/>
    <cellStyle name="SAPBEXaggDataEmph 3 2 2 7" xfId="15832" xr:uid="{00000000-0005-0000-0000-0000CE3D0000}"/>
    <cellStyle name="SAPBEXaggDataEmph 3 2 3" xfId="15833" xr:uid="{00000000-0005-0000-0000-0000CF3D0000}"/>
    <cellStyle name="SAPBEXaggDataEmph 3 2 3 2" xfId="15834" xr:uid="{00000000-0005-0000-0000-0000D03D0000}"/>
    <cellStyle name="SAPBEXaggDataEmph 3 2 4" xfId="15835" xr:uid="{00000000-0005-0000-0000-0000D13D0000}"/>
    <cellStyle name="SAPBEXaggDataEmph 3 2 4 2" xfId="15836" xr:uid="{00000000-0005-0000-0000-0000D23D0000}"/>
    <cellStyle name="SAPBEXaggDataEmph 3 2 5" xfId="15837" xr:uid="{00000000-0005-0000-0000-0000D33D0000}"/>
    <cellStyle name="SAPBEXaggDataEmph 3 2 5 2" xfId="15838" xr:uid="{00000000-0005-0000-0000-0000D43D0000}"/>
    <cellStyle name="SAPBEXaggDataEmph 3 2 6" xfId="15839" xr:uid="{00000000-0005-0000-0000-0000D53D0000}"/>
    <cellStyle name="SAPBEXaggDataEmph 3 2 6 2" xfId="15840" xr:uid="{00000000-0005-0000-0000-0000D63D0000}"/>
    <cellStyle name="SAPBEXaggDataEmph 3 2 7" xfId="15841" xr:uid="{00000000-0005-0000-0000-0000D73D0000}"/>
    <cellStyle name="SAPBEXaggDataEmph 3 2 7 2" xfId="15842" xr:uid="{00000000-0005-0000-0000-0000D83D0000}"/>
    <cellStyle name="SAPBEXaggDataEmph 3 2 8" xfId="15843" xr:uid="{00000000-0005-0000-0000-0000D93D0000}"/>
    <cellStyle name="SAPBEXaggDataEmph 3 3" xfId="15844" xr:uid="{00000000-0005-0000-0000-0000DA3D0000}"/>
    <cellStyle name="SAPBEXaggDataEmph 3 3 2" xfId="15845" xr:uid="{00000000-0005-0000-0000-0000DB3D0000}"/>
    <cellStyle name="SAPBEXaggDataEmph 3 3 2 2" xfId="15846" xr:uid="{00000000-0005-0000-0000-0000DC3D0000}"/>
    <cellStyle name="SAPBEXaggDataEmph 3 3 3" xfId="15847" xr:uid="{00000000-0005-0000-0000-0000DD3D0000}"/>
    <cellStyle name="SAPBEXaggDataEmph 3 3 3 2" xfId="15848" xr:uid="{00000000-0005-0000-0000-0000DE3D0000}"/>
    <cellStyle name="SAPBEXaggDataEmph 3 3 4" xfId="15849" xr:uid="{00000000-0005-0000-0000-0000DF3D0000}"/>
    <cellStyle name="SAPBEXaggDataEmph 3 3 4 2" xfId="15850" xr:uid="{00000000-0005-0000-0000-0000E03D0000}"/>
    <cellStyle name="SAPBEXaggDataEmph 3 3 5" xfId="15851" xr:uid="{00000000-0005-0000-0000-0000E13D0000}"/>
    <cellStyle name="SAPBEXaggDataEmph 3 3 5 2" xfId="15852" xr:uid="{00000000-0005-0000-0000-0000E23D0000}"/>
    <cellStyle name="SAPBEXaggDataEmph 3 3 6" xfId="15853" xr:uid="{00000000-0005-0000-0000-0000E33D0000}"/>
    <cellStyle name="SAPBEXaggDataEmph 3 3 6 2" xfId="15854" xr:uid="{00000000-0005-0000-0000-0000E43D0000}"/>
    <cellStyle name="SAPBEXaggDataEmph 3 3 7" xfId="15855" xr:uid="{00000000-0005-0000-0000-0000E53D0000}"/>
    <cellStyle name="SAPBEXaggDataEmph 3 4" xfId="15856" xr:uid="{00000000-0005-0000-0000-0000E63D0000}"/>
    <cellStyle name="SAPBEXaggDataEmph 3 4 2" xfId="15857" xr:uid="{00000000-0005-0000-0000-0000E73D0000}"/>
    <cellStyle name="SAPBEXaggDataEmph 3 5" xfId="15858" xr:uid="{00000000-0005-0000-0000-0000E83D0000}"/>
    <cellStyle name="SAPBEXaggDataEmph 3 5 2" xfId="15859" xr:uid="{00000000-0005-0000-0000-0000E93D0000}"/>
    <cellStyle name="SAPBEXaggDataEmph 3 6" xfId="15860" xr:uid="{00000000-0005-0000-0000-0000EA3D0000}"/>
    <cellStyle name="SAPBEXaggDataEmph 3 6 2" xfId="15861" xr:uid="{00000000-0005-0000-0000-0000EB3D0000}"/>
    <cellStyle name="SAPBEXaggDataEmph 3 7" xfId="15862" xr:uid="{00000000-0005-0000-0000-0000EC3D0000}"/>
    <cellStyle name="SAPBEXaggDataEmph 3 7 2" xfId="15863" xr:uid="{00000000-0005-0000-0000-0000ED3D0000}"/>
    <cellStyle name="SAPBEXaggDataEmph 3 8" xfId="15864" xr:uid="{00000000-0005-0000-0000-0000EE3D0000}"/>
    <cellStyle name="SAPBEXaggDataEmph 3 8 2" xfId="15865" xr:uid="{00000000-0005-0000-0000-0000EF3D0000}"/>
    <cellStyle name="SAPBEXaggDataEmph 3 9" xfId="15866" xr:uid="{00000000-0005-0000-0000-0000F03D0000}"/>
    <cellStyle name="SAPBEXaggDataEmph 4" xfId="15867" xr:uid="{00000000-0005-0000-0000-0000F13D0000}"/>
    <cellStyle name="SAPBEXaggDataEmph 4 2" xfId="15868" xr:uid="{00000000-0005-0000-0000-0000F23D0000}"/>
    <cellStyle name="SAPBEXaggDataEmph 4 2 2" xfId="15869" xr:uid="{00000000-0005-0000-0000-0000F33D0000}"/>
    <cellStyle name="SAPBEXaggDataEmph 4 2 2 2" xfId="15870" xr:uid="{00000000-0005-0000-0000-0000F43D0000}"/>
    <cellStyle name="SAPBEXaggDataEmph 4 2 3" xfId="15871" xr:uid="{00000000-0005-0000-0000-0000F53D0000}"/>
    <cellStyle name="SAPBEXaggDataEmph 4 2 3 2" xfId="15872" xr:uid="{00000000-0005-0000-0000-0000F63D0000}"/>
    <cellStyle name="SAPBEXaggDataEmph 4 2 4" xfId="15873" xr:uid="{00000000-0005-0000-0000-0000F73D0000}"/>
    <cellStyle name="SAPBEXaggDataEmph 4 2 4 2" xfId="15874" xr:uid="{00000000-0005-0000-0000-0000F83D0000}"/>
    <cellStyle name="SAPBEXaggDataEmph 4 2 5" xfId="15875" xr:uid="{00000000-0005-0000-0000-0000F93D0000}"/>
    <cellStyle name="SAPBEXaggDataEmph 4 2 5 2" xfId="15876" xr:uid="{00000000-0005-0000-0000-0000FA3D0000}"/>
    <cellStyle name="SAPBEXaggDataEmph 4 2 6" xfId="15877" xr:uid="{00000000-0005-0000-0000-0000FB3D0000}"/>
    <cellStyle name="SAPBEXaggDataEmph 4 2 6 2" xfId="15878" xr:uid="{00000000-0005-0000-0000-0000FC3D0000}"/>
    <cellStyle name="SAPBEXaggDataEmph 4 2 7" xfId="15879" xr:uid="{00000000-0005-0000-0000-0000FD3D0000}"/>
    <cellStyle name="SAPBEXaggDataEmph 4 3" xfId="15880" xr:uid="{00000000-0005-0000-0000-0000FE3D0000}"/>
    <cellStyle name="SAPBEXaggDataEmph 4 3 2" xfId="15881" xr:uid="{00000000-0005-0000-0000-0000FF3D0000}"/>
    <cellStyle name="SAPBEXaggDataEmph 4 4" xfId="15882" xr:uid="{00000000-0005-0000-0000-0000003E0000}"/>
    <cellStyle name="SAPBEXaggDataEmph 4 4 2" xfId="15883" xr:uid="{00000000-0005-0000-0000-0000013E0000}"/>
    <cellStyle name="SAPBEXaggDataEmph 4 5" xfId="15884" xr:uid="{00000000-0005-0000-0000-0000023E0000}"/>
    <cellStyle name="SAPBEXaggDataEmph 4 5 2" xfId="15885" xr:uid="{00000000-0005-0000-0000-0000033E0000}"/>
    <cellStyle name="SAPBEXaggDataEmph 4 6" xfId="15886" xr:uid="{00000000-0005-0000-0000-0000043E0000}"/>
    <cellStyle name="SAPBEXaggDataEmph 4 6 2" xfId="15887" xr:uid="{00000000-0005-0000-0000-0000053E0000}"/>
    <cellStyle name="SAPBEXaggDataEmph 4 7" xfId="15888" xr:uid="{00000000-0005-0000-0000-0000063E0000}"/>
    <cellStyle name="SAPBEXaggDataEmph 4 7 2" xfId="15889" xr:uid="{00000000-0005-0000-0000-0000073E0000}"/>
    <cellStyle name="SAPBEXaggDataEmph 4 8" xfId="15890" xr:uid="{00000000-0005-0000-0000-0000083E0000}"/>
    <cellStyle name="SAPBEXaggDataEmph 5" xfId="15891" xr:uid="{00000000-0005-0000-0000-0000093E0000}"/>
    <cellStyle name="SAPBEXaggDataEmph 5 2" xfId="15892" xr:uid="{00000000-0005-0000-0000-00000A3E0000}"/>
    <cellStyle name="SAPBEXaggDataEmph 5 2 2" xfId="15893" xr:uid="{00000000-0005-0000-0000-00000B3E0000}"/>
    <cellStyle name="SAPBEXaggDataEmph 5 3" xfId="15894" xr:uid="{00000000-0005-0000-0000-00000C3E0000}"/>
    <cellStyle name="SAPBEXaggDataEmph 5 3 2" xfId="15895" xr:uid="{00000000-0005-0000-0000-00000D3E0000}"/>
    <cellStyle name="SAPBEXaggDataEmph 5 4" xfId="15896" xr:uid="{00000000-0005-0000-0000-00000E3E0000}"/>
    <cellStyle name="SAPBEXaggDataEmph 5 4 2" xfId="15897" xr:uid="{00000000-0005-0000-0000-00000F3E0000}"/>
    <cellStyle name="SAPBEXaggDataEmph 5 5" xfId="15898" xr:uid="{00000000-0005-0000-0000-0000103E0000}"/>
    <cellStyle name="SAPBEXaggDataEmph 5 5 2" xfId="15899" xr:uid="{00000000-0005-0000-0000-0000113E0000}"/>
    <cellStyle name="SAPBEXaggDataEmph 5 6" xfId="15900" xr:uid="{00000000-0005-0000-0000-0000123E0000}"/>
    <cellStyle name="SAPBEXaggDataEmph 5 6 2" xfId="15901" xr:uid="{00000000-0005-0000-0000-0000133E0000}"/>
    <cellStyle name="SAPBEXaggDataEmph 5 7" xfId="15902" xr:uid="{00000000-0005-0000-0000-0000143E0000}"/>
    <cellStyle name="SAPBEXaggDataEmph 6" xfId="15903" xr:uid="{00000000-0005-0000-0000-0000153E0000}"/>
    <cellStyle name="SAPBEXaggDataEmph 6 2" xfId="15904" xr:uid="{00000000-0005-0000-0000-0000163E0000}"/>
    <cellStyle name="SAPBEXaggDataEmph 7" xfId="15905" xr:uid="{00000000-0005-0000-0000-0000173E0000}"/>
    <cellStyle name="SAPBEXaggDataEmph 7 2" xfId="15906" xr:uid="{00000000-0005-0000-0000-0000183E0000}"/>
    <cellStyle name="SAPBEXaggDataEmph 8" xfId="15907" xr:uid="{00000000-0005-0000-0000-0000193E0000}"/>
    <cellStyle name="SAPBEXaggDataEmph 8 2" xfId="15908" xr:uid="{00000000-0005-0000-0000-00001A3E0000}"/>
    <cellStyle name="SAPBEXaggDataEmph 9" xfId="15909" xr:uid="{00000000-0005-0000-0000-00001B3E0000}"/>
    <cellStyle name="SAPBEXaggDataEmph 9 2" xfId="15910" xr:uid="{00000000-0005-0000-0000-00001C3E0000}"/>
    <cellStyle name="SAPBEXaggItem" xfId="15911" xr:uid="{00000000-0005-0000-0000-00001D3E0000}"/>
    <cellStyle name="SAPBEXaggItem 10" xfId="15912" xr:uid="{00000000-0005-0000-0000-00001E3E0000}"/>
    <cellStyle name="SAPBEXaggItem 10 2" xfId="15913" xr:uid="{00000000-0005-0000-0000-00001F3E0000}"/>
    <cellStyle name="SAPBEXaggItem 10 2 2" xfId="15914" xr:uid="{00000000-0005-0000-0000-0000203E0000}"/>
    <cellStyle name="SAPBEXaggItem 10 3" xfId="15915" xr:uid="{00000000-0005-0000-0000-0000213E0000}"/>
    <cellStyle name="SAPBEXaggItem 10 3 2" xfId="15916" xr:uid="{00000000-0005-0000-0000-0000223E0000}"/>
    <cellStyle name="SAPBEXaggItem 10 4" xfId="15917" xr:uid="{00000000-0005-0000-0000-0000233E0000}"/>
    <cellStyle name="SAPBEXaggItem 10 4 2" xfId="15918" xr:uid="{00000000-0005-0000-0000-0000243E0000}"/>
    <cellStyle name="SAPBEXaggItem 10 5" xfId="15919" xr:uid="{00000000-0005-0000-0000-0000253E0000}"/>
    <cellStyle name="SAPBEXaggItem 10 5 2" xfId="15920" xr:uid="{00000000-0005-0000-0000-0000263E0000}"/>
    <cellStyle name="SAPBEXaggItem 10 6" xfId="15921" xr:uid="{00000000-0005-0000-0000-0000273E0000}"/>
    <cellStyle name="SAPBEXaggItem 10 6 2" xfId="15922" xr:uid="{00000000-0005-0000-0000-0000283E0000}"/>
    <cellStyle name="SAPBEXaggItem 10 7" xfId="15923" xr:uid="{00000000-0005-0000-0000-0000293E0000}"/>
    <cellStyle name="SAPBEXaggItem 11" xfId="15924" xr:uid="{00000000-0005-0000-0000-00002A3E0000}"/>
    <cellStyle name="SAPBEXaggItem 11 2" xfId="15925" xr:uid="{00000000-0005-0000-0000-00002B3E0000}"/>
    <cellStyle name="SAPBEXaggItem 12" xfId="15926" xr:uid="{00000000-0005-0000-0000-00002C3E0000}"/>
    <cellStyle name="SAPBEXaggItem 12 2" xfId="15927" xr:uid="{00000000-0005-0000-0000-00002D3E0000}"/>
    <cellStyle name="SAPBEXaggItem 13" xfId="15928" xr:uid="{00000000-0005-0000-0000-00002E3E0000}"/>
    <cellStyle name="SAPBEXaggItem 13 2" xfId="15929" xr:uid="{00000000-0005-0000-0000-00002F3E0000}"/>
    <cellStyle name="SAPBEXaggItem 14" xfId="15930" xr:uid="{00000000-0005-0000-0000-0000303E0000}"/>
    <cellStyle name="SAPBEXaggItem 14 2" xfId="15931" xr:uid="{00000000-0005-0000-0000-0000313E0000}"/>
    <cellStyle name="SAPBEXaggItem 15" xfId="15932" xr:uid="{00000000-0005-0000-0000-0000323E0000}"/>
    <cellStyle name="SAPBEXaggItem 15 2" xfId="15933" xr:uid="{00000000-0005-0000-0000-0000333E0000}"/>
    <cellStyle name="SAPBEXaggItem 16" xfId="15934" xr:uid="{00000000-0005-0000-0000-0000343E0000}"/>
    <cellStyle name="SAPBEXaggItem 2" xfId="15935" xr:uid="{00000000-0005-0000-0000-0000353E0000}"/>
    <cellStyle name="SAPBEXaggItem 2 10" xfId="15936" xr:uid="{00000000-0005-0000-0000-0000363E0000}"/>
    <cellStyle name="SAPBEXaggItem 2 10 2" xfId="15937" xr:uid="{00000000-0005-0000-0000-0000373E0000}"/>
    <cellStyle name="SAPBEXaggItem 2 11" xfId="15938" xr:uid="{00000000-0005-0000-0000-0000383E0000}"/>
    <cellStyle name="SAPBEXaggItem 2 11 2" xfId="15939" xr:uid="{00000000-0005-0000-0000-0000393E0000}"/>
    <cellStyle name="SAPBEXaggItem 2 12" xfId="15940" xr:uid="{00000000-0005-0000-0000-00003A3E0000}"/>
    <cellStyle name="SAPBEXaggItem 2 2" xfId="15941" xr:uid="{00000000-0005-0000-0000-00003B3E0000}"/>
    <cellStyle name="SAPBEXaggItem 2 2 10" xfId="15942" xr:uid="{00000000-0005-0000-0000-00003C3E0000}"/>
    <cellStyle name="SAPBEXaggItem 2 2 10 2" xfId="15943" xr:uid="{00000000-0005-0000-0000-00003D3E0000}"/>
    <cellStyle name="SAPBEXaggItem 2 2 11" xfId="15944" xr:uid="{00000000-0005-0000-0000-00003E3E0000}"/>
    <cellStyle name="SAPBEXaggItem 2 2 2" xfId="15945" xr:uid="{00000000-0005-0000-0000-00003F3E0000}"/>
    <cellStyle name="SAPBEXaggItem 2 2 2 10" xfId="15946" xr:uid="{00000000-0005-0000-0000-0000403E0000}"/>
    <cellStyle name="SAPBEXaggItem 2 2 2 2" xfId="15947" xr:uid="{00000000-0005-0000-0000-0000413E0000}"/>
    <cellStyle name="SAPBEXaggItem 2 2 2 2 2" xfId="15948" xr:uid="{00000000-0005-0000-0000-0000423E0000}"/>
    <cellStyle name="SAPBEXaggItem 2 2 2 2 2 2" xfId="15949" xr:uid="{00000000-0005-0000-0000-0000433E0000}"/>
    <cellStyle name="SAPBEXaggItem 2 2 2 2 2 2 2" xfId="15950" xr:uid="{00000000-0005-0000-0000-0000443E0000}"/>
    <cellStyle name="SAPBEXaggItem 2 2 2 2 2 2 2 2" xfId="15951" xr:uid="{00000000-0005-0000-0000-0000453E0000}"/>
    <cellStyle name="SAPBEXaggItem 2 2 2 2 2 2 3" xfId="15952" xr:uid="{00000000-0005-0000-0000-0000463E0000}"/>
    <cellStyle name="SAPBEXaggItem 2 2 2 2 2 2 3 2" xfId="15953" xr:uid="{00000000-0005-0000-0000-0000473E0000}"/>
    <cellStyle name="SAPBEXaggItem 2 2 2 2 2 2 4" xfId="15954" xr:uid="{00000000-0005-0000-0000-0000483E0000}"/>
    <cellStyle name="SAPBEXaggItem 2 2 2 2 2 2 4 2" xfId="15955" xr:uid="{00000000-0005-0000-0000-0000493E0000}"/>
    <cellStyle name="SAPBEXaggItem 2 2 2 2 2 2 5" xfId="15956" xr:uid="{00000000-0005-0000-0000-00004A3E0000}"/>
    <cellStyle name="SAPBEXaggItem 2 2 2 2 2 2 5 2" xfId="15957" xr:uid="{00000000-0005-0000-0000-00004B3E0000}"/>
    <cellStyle name="SAPBEXaggItem 2 2 2 2 2 2 6" xfId="15958" xr:uid="{00000000-0005-0000-0000-00004C3E0000}"/>
    <cellStyle name="SAPBEXaggItem 2 2 2 2 2 2 6 2" xfId="15959" xr:uid="{00000000-0005-0000-0000-00004D3E0000}"/>
    <cellStyle name="SAPBEXaggItem 2 2 2 2 2 2 7" xfId="15960" xr:uid="{00000000-0005-0000-0000-00004E3E0000}"/>
    <cellStyle name="SAPBEXaggItem 2 2 2 2 2 3" xfId="15961" xr:uid="{00000000-0005-0000-0000-00004F3E0000}"/>
    <cellStyle name="SAPBEXaggItem 2 2 2 2 2 3 2" xfId="15962" xr:uid="{00000000-0005-0000-0000-0000503E0000}"/>
    <cellStyle name="SAPBEXaggItem 2 2 2 2 2 4" xfId="15963" xr:uid="{00000000-0005-0000-0000-0000513E0000}"/>
    <cellStyle name="SAPBEXaggItem 2 2 2 2 2 4 2" xfId="15964" xr:uid="{00000000-0005-0000-0000-0000523E0000}"/>
    <cellStyle name="SAPBEXaggItem 2 2 2 2 2 5" xfId="15965" xr:uid="{00000000-0005-0000-0000-0000533E0000}"/>
    <cellStyle name="SAPBEXaggItem 2 2 2 2 2 5 2" xfId="15966" xr:uid="{00000000-0005-0000-0000-0000543E0000}"/>
    <cellStyle name="SAPBEXaggItem 2 2 2 2 2 6" xfId="15967" xr:uid="{00000000-0005-0000-0000-0000553E0000}"/>
    <cellStyle name="SAPBEXaggItem 2 2 2 2 2 6 2" xfId="15968" xr:uid="{00000000-0005-0000-0000-0000563E0000}"/>
    <cellStyle name="SAPBEXaggItem 2 2 2 2 2 7" xfId="15969" xr:uid="{00000000-0005-0000-0000-0000573E0000}"/>
    <cellStyle name="SAPBEXaggItem 2 2 2 2 2 7 2" xfId="15970" xr:uid="{00000000-0005-0000-0000-0000583E0000}"/>
    <cellStyle name="SAPBEXaggItem 2 2 2 2 2 8" xfId="15971" xr:uid="{00000000-0005-0000-0000-0000593E0000}"/>
    <cellStyle name="SAPBEXaggItem 2 2 2 2 3" xfId="15972" xr:uid="{00000000-0005-0000-0000-00005A3E0000}"/>
    <cellStyle name="SAPBEXaggItem 2 2 2 2 3 2" xfId="15973" xr:uid="{00000000-0005-0000-0000-00005B3E0000}"/>
    <cellStyle name="SAPBEXaggItem 2 2 2 2 3 2 2" xfId="15974" xr:uid="{00000000-0005-0000-0000-00005C3E0000}"/>
    <cellStyle name="SAPBEXaggItem 2 2 2 2 3 3" xfId="15975" xr:uid="{00000000-0005-0000-0000-00005D3E0000}"/>
    <cellStyle name="SAPBEXaggItem 2 2 2 2 3 3 2" xfId="15976" xr:uid="{00000000-0005-0000-0000-00005E3E0000}"/>
    <cellStyle name="SAPBEXaggItem 2 2 2 2 3 4" xfId="15977" xr:uid="{00000000-0005-0000-0000-00005F3E0000}"/>
    <cellStyle name="SAPBEXaggItem 2 2 2 2 3 4 2" xfId="15978" xr:uid="{00000000-0005-0000-0000-0000603E0000}"/>
    <cellStyle name="SAPBEXaggItem 2 2 2 2 3 5" xfId="15979" xr:uid="{00000000-0005-0000-0000-0000613E0000}"/>
    <cellStyle name="SAPBEXaggItem 2 2 2 2 3 5 2" xfId="15980" xr:uid="{00000000-0005-0000-0000-0000623E0000}"/>
    <cellStyle name="SAPBEXaggItem 2 2 2 2 3 6" xfId="15981" xr:uid="{00000000-0005-0000-0000-0000633E0000}"/>
    <cellStyle name="SAPBEXaggItem 2 2 2 2 3 6 2" xfId="15982" xr:uid="{00000000-0005-0000-0000-0000643E0000}"/>
    <cellStyle name="SAPBEXaggItem 2 2 2 2 3 7" xfId="15983" xr:uid="{00000000-0005-0000-0000-0000653E0000}"/>
    <cellStyle name="SAPBEXaggItem 2 2 2 2 4" xfId="15984" xr:uid="{00000000-0005-0000-0000-0000663E0000}"/>
    <cellStyle name="SAPBEXaggItem 2 2 2 2 4 2" xfId="15985" xr:uid="{00000000-0005-0000-0000-0000673E0000}"/>
    <cellStyle name="SAPBEXaggItem 2 2 2 2 5" xfId="15986" xr:uid="{00000000-0005-0000-0000-0000683E0000}"/>
    <cellStyle name="SAPBEXaggItem 2 2 2 2 5 2" xfId="15987" xr:uid="{00000000-0005-0000-0000-0000693E0000}"/>
    <cellStyle name="SAPBEXaggItem 2 2 2 2 6" xfId="15988" xr:uid="{00000000-0005-0000-0000-00006A3E0000}"/>
    <cellStyle name="SAPBEXaggItem 2 2 2 2 6 2" xfId="15989" xr:uid="{00000000-0005-0000-0000-00006B3E0000}"/>
    <cellStyle name="SAPBEXaggItem 2 2 2 2 7" xfId="15990" xr:uid="{00000000-0005-0000-0000-00006C3E0000}"/>
    <cellStyle name="SAPBEXaggItem 2 2 2 2 7 2" xfId="15991" xr:uid="{00000000-0005-0000-0000-00006D3E0000}"/>
    <cellStyle name="SAPBEXaggItem 2 2 2 2 8" xfId="15992" xr:uid="{00000000-0005-0000-0000-00006E3E0000}"/>
    <cellStyle name="SAPBEXaggItem 2 2 2 2 8 2" xfId="15993" xr:uid="{00000000-0005-0000-0000-00006F3E0000}"/>
    <cellStyle name="SAPBEXaggItem 2 2 2 2 9" xfId="15994" xr:uid="{00000000-0005-0000-0000-0000703E0000}"/>
    <cellStyle name="SAPBEXaggItem 2 2 2 3" xfId="15995" xr:uid="{00000000-0005-0000-0000-0000713E0000}"/>
    <cellStyle name="SAPBEXaggItem 2 2 2 3 2" xfId="15996" xr:uid="{00000000-0005-0000-0000-0000723E0000}"/>
    <cellStyle name="SAPBEXaggItem 2 2 2 3 2 2" xfId="15997" xr:uid="{00000000-0005-0000-0000-0000733E0000}"/>
    <cellStyle name="SAPBEXaggItem 2 2 2 3 2 2 2" xfId="15998" xr:uid="{00000000-0005-0000-0000-0000743E0000}"/>
    <cellStyle name="SAPBEXaggItem 2 2 2 3 2 3" xfId="15999" xr:uid="{00000000-0005-0000-0000-0000753E0000}"/>
    <cellStyle name="SAPBEXaggItem 2 2 2 3 2 3 2" xfId="16000" xr:uid="{00000000-0005-0000-0000-0000763E0000}"/>
    <cellStyle name="SAPBEXaggItem 2 2 2 3 2 4" xfId="16001" xr:uid="{00000000-0005-0000-0000-0000773E0000}"/>
    <cellStyle name="SAPBEXaggItem 2 2 2 3 2 4 2" xfId="16002" xr:uid="{00000000-0005-0000-0000-0000783E0000}"/>
    <cellStyle name="SAPBEXaggItem 2 2 2 3 2 5" xfId="16003" xr:uid="{00000000-0005-0000-0000-0000793E0000}"/>
    <cellStyle name="SAPBEXaggItem 2 2 2 3 2 5 2" xfId="16004" xr:uid="{00000000-0005-0000-0000-00007A3E0000}"/>
    <cellStyle name="SAPBEXaggItem 2 2 2 3 2 6" xfId="16005" xr:uid="{00000000-0005-0000-0000-00007B3E0000}"/>
    <cellStyle name="SAPBEXaggItem 2 2 2 3 2 6 2" xfId="16006" xr:uid="{00000000-0005-0000-0000-00007C3E0000}"/>
    <cellStyle name="SAPBEXaggItem 2 2 2 3 2 7" xfId="16007" xr:uid="{00000000-0005-0000-0000-00007D3E0000}"/>
    <cellStyle name="SAPBEXaggItem 2 2 2 3 3" xfId="16008" xr:uid="{00000000-0005-0000-0000-00007E3E0000}"/>
    <cellStyle name="SAPBEXaggItem 2 2 2 3 3 2" xfId="16009" xr:uid="{00000000-0005-0000-0000-00007F3E0000}"/>
    <cellStyle name="SAPBEXaggItem 2 2 2 3 4" xfId="16010" xr:uid="{00000000-0005-0000-0000-0000803E0000}"/>
    <cellStyle name="SAPBEXaggItem 2 2 2 3 4 2" xfId="16011" xr:uid="{00000000-0005-0000-0000-0000813E0000}"/>
    <cellStyle name="SAPBEXaggItem 2 2 2 3 5" xfId="16012" xr:uid="{00000000-0005-0000-0000-0000823E0000}"/>
    <cellStyle name="SAPBEXaggItem 2 2 2 3 5 2" xfId="16013" xr:uid="{00000000-0005-0000-0000-0000833E0000}"/>
    <cellStyle name="SAPBEXaggItem 2 2 2 3 6" xfId="16014" xr:uid="{00000000-0005-0000-0000-0000843E0000}"/>
    <cellStyle name="SAPBEXaggItem 2 2 2 3 6 2" xfId="16015" xr:uid="{00000000-0005-0000-0000-0000853E0000}"/>
    <cellStyle name="SAPBEXaggItem 2 2 2 3 7" xfId="16016" xr:uid="{00000000-0005-0000-0000-0000863E0000}"/>
    <cellStyle name="SAPBEXaggItem 2 2 2 3 7 2" xfId="16017" xr:uid="{00000000-0005-0000-0000-0000873E0000}"/>
    <cellStyle name="SAPBEXaggItem 2 2 2 3 8" xfId="16018" xr:uid="{00000000-0005-0000-0000-0000883E0000}"/>
    <cellStyle name="SAPBEXaggItem 2 2 2 4" xfId="16019" xr:uid="{00000000-0005-0000-0000-0000893E0000}"/>
    <cellStyle name="SAPBEXaggItem 2 2 2 4 2" xfId="16020" xr:uid="{00000000-0005-0000-0000-00008A3E0000}"/>
    <cellStyle name="SAPBEXaggItem 2 2 2 4 2 2" xfId="16021" xr:uid="{00000000-0005-0000-0000-00008B3E0000}"/>
    <cellStyle name="SAPBEXaggItem 2 2 2 4 3" xfId="16022" xr:uid="{00000000-0005-0000-0000-00008C3E0000}"/>
    <cellStyle name="SAPBEXaggItem 2 2 2 4 3 2" xfId="16023" xr:uid="{00000000-0005-0000-0000-00008D3E0000}"/>
    <cellStyle name="SAPBEXaggItem 2 2 2 4 4" xfId="16024" xr:uid="{00000000-0005-0000-0000-00008E3E0000}"/>
    <cellStyle name="SAPBEXaggItem 2 2 2 4 4 2" xfId="16025" xr:uid="{00000000-0005-0000-0000-00008F3E0000}"/>
    <cellStyle name="SAPBEXaggItem 2 2 2 4 5" xfId="16026" xr:uid="{00000000-0005-0000-0000-0000903E0000}"/>
    <cellStyle name="SAPBEXaggItem 2 2 2 4 5 2" xfId="16027" xr:uid="{00000000-0005-0000-0000-0000913E0000}"/>
    <cellStyle name="SAPBEXaggItem 2 2 2 4 6" xfId="16028" xr:uid="{00000000-0005-0000-0000-0000923E0000}"/>
    <cellStyle name="SAPBEXaggItem 2 2 2 4 6 2" xfId="16029" xr:uid="{00000000-0005-0000-0000-0000933E0000}"/>
    <cellStyle name="SAPBEXaggItem 2 2 2 4 7" xfId="16030" xr:uid="{00000000-0005-0000-0000-0000943E0000}"/>
    <cellStyle name="SAPBEXaggItem 2 2 2 5" xfId="16031" xr:uid="{00000000-0005-0000-0000-0000953E0000}"/>
    <cellStyle name="SAPBEXaggItem 2 2 2 5 2" xfId="16032" xr:uid="{00000000-0005-0000-0000-0000963E0000}"/>
    <cellStyle name="SAPBEXaggItem 2 2 2 6" xfId="16033" xr:uid="{00000000-0005-0000-0000-0000973E0000}"/>
    <cellStyle name="SAPBEXaggItem 2 2 2 6 2" xfId="16034" xr:uid="{00000000-0005-0000-0000-0000983E0000}"/>
    <cellStyle name="SAPBEXaggItem 2 2 2 7" xfId="16035" xr:uid="{00000000-0005-0000-0000-0000993E0000}"/>
    <cellStyle name="SAPBEXaggItem 2 2 2 7 2" xfId="16036" xr:uid="{00000000-0005-0000-0000-00009A3E0000}"/>
    <cellStyle name="SAPBEXaggItem 2 2 2 8" xfId="16037" xr:uid="{00000000-0005-0000-0000-00009B3E0000}"/>
    <cellStyle name="SAPBEXaggItem 2 2 2 8 2" xfId="16038" xr:uid="{00000000-0005-0000-0000-00009C3E0000}"/>
    <cellStyle name="SAPBEXaggItem 2 2 2 9" xfId="16039" xr:uid="{00000000-0005-0000-0000-00009D3E0000}"/>
    <cellStyle name="SAPBEXaggItem 2 2 2 9 2" xfId="16040" xr:uid="{00000000-0005-0000-0000-00009E3E0000}"/>
    <cellStyle name="SAPBEXaggItem 2 2 3" xfId="16041" xr:uid="{00000000-0005-0000-0000-00009F3E0000}"/>
    <cellStyle name="SAPBEXaggItem 2 2 3 2" xfId="16042" xr:uid="{00000000-0005-0000-0000-0000A03E0000}"/>
    <cellStyle name="SAPBEXaggItem 2 2 3 2 2" xfId="16043" xr:uid="{00000000-0005-0000-0000-0000A13E0000}"/>
    <cellStyle name="SAPBEXaggItem 2 2 3 2 2 2" xfId="16044" xr:uid="{00000000-0005-0000-0000-0000A23E0000}"/>
    <cellStyle name="SAPBEXaggItem 2 2 3 2 2 2 2" xfId="16045" xr:uid="{00000000-0005-0000-0000-0000A33E0000}"/>
    <cellStyle name="SAPBEXaggItem 2 2 3 2 2 3" xfId="16046" xr:uid="{00000000-0005-0000-0000-0000A43E0000}"/>
    <cellStyle name="SAPBEXaggItem 2 2 3 2 2 3 2" xfId="16047" xr:uid="{00000000-0005-0000-0000-0000A53E0000}"/>
    <cellStyle name="SAPBEXaggItem 2 2 3 2 2 4" xfId="16048" xr:uid="{00000000-0005-0000-0000-0000A63E0000}"/>
    <cellStyle name="SAPBEXaggItem 2 2 3 2 2 4 2" xfId="16049" xr:uid="{00000000-0005-0000-0000-0000A73E0000}"/>
    <cellStyle name="SAPBEXaggItem 2 2 3 2 2 5" xfId="16050" xr:uid="{00000000-0005-0000-0000-0000A83E0000}"/>
    <cellStyle name="SAPBEXaggItem 2 2 3 2 2 5 2" xfId="16051" xr:uid="{00000000-0005-0000-0000-0000A93E0000}"/>
    <cellStyle name="SAPBEXaggItem 2 2 3 2 2 6" xfId="16052" xr:uid="{00000000-0005-0000-0000-0000AA3E0000}"/>
    <cellStyle name="SAPBEXaggItem 2 2 3 2 2 6 2" xfId="16053" xr:uid="{00000000-0005-0000-0000-0000AB3E0000}"/>
    <cellStyle name="SAPBEXaggItem 2 2 3 2 2 7" xfId="16054" xr:uid="{00000000-0005-0000-0000-0000AC3E0000}"/>
    <cellStyle name="SAPBEXaggItem 2 2 3 2 3" xfId="16055" xr:uid="{00000000-0005-0000-0000-0000AD3E0000}"/>
    <cellStyle name="SAPBEXaggItem 2 2 3 2 3 2" xfId="16056" xr:uid="{00000000-0005-0000-0000-0000AE3E0000}"/>
    <cellStyle name="SAPBEXaggItem 2 2 3 2 4" xfId="16057" xr:uid="{00000000-0005-0000-0000-0000AF3E0000}"/>
    <cellStyle name="SAPBEXaggItem 2 2 3 2 4 2" xfId="16058" xr:uid="{00000000-0005-0000-0000-0000B03E0000}"/>
    <cellStyle name="SAPBEXaggItem 2 2 3 2 5" xfId="16059" xr:uid="{00000000-0005-0000-0000-0000B13E0000}"/>
    <cellStyle name="SAPBEXaggItem 2 2 3 2 5 2" xfId="16060" xr:uid="{00000000-0005-0000-0000-0000B23E0000}"/>
    <cellStyle name="SAPBEXaggItem 2 2 3 2 6" xfId="16061" xr:uid="{00000000-0005-0000-0000-0000B33E0000}"/>
    <cellStyle name="SAPBEXaggItem 2 2 3 2 6 2" xfId="16062" xr:uid="{00000000-0005-0000-0000-0000B43E0000}"/>
    <cellStyle name="SAPBEXaggItem 2 2 3 2 7" xfId="16063" xr:uid="{00000000-0005-0000-0000-0000B53E0000}"/>
    <cellStyle name="SAPBEXaggItem 2 2 3 2 7 2" xfId="16064" xr:uid="{00000000-0005-0000-0000-0000B63E0000}"/>
    <cellStyle name="SAPBEXaggItem 2 2 3 2 8" xfId="16065" xr:uid="{00000000-0005-0000-0000-0000B73E0000}"/>
    <cellStyle name="SAPBEXaggItem 2 2 3 3" xfId="16066" xr:uid="{00000000-0005-0000-0000-0000B83E0000}"/>
    <cellStyle name="SAPBEXaggItem 2 2 3 3 2" xfId="16067" xr:uid="{00000000-0005-0000-0000-0000B93E0000}"/>
    <cellStyle name="SAPBEXaggItem 2 2 3 3 2 2" xfId="16068" xr:uid="{00000000-0005-0000-0000-0000BA3E0000}"/>
    <cellStyle name="SAPBEXaggItem 2 2 3 3 3" xfId="16069" xr:uid="{00000000-0005-0000-0000-0000BB3E0000}"/>
    <cellStyle name="SAPBEXaggItem 2 2 3 3 3 2" xfId="16070" xr:uid="{00000000-0005-0000-0000-0000BC3E0000}"/>
    <cellStyle name="SAPBEXaggItem 2 2 3 3 4" xfId="16071" xr:uid="{00000000-0005-0000-0000-0000BD3E0000}"/>
    <cellStyle name="SAPBEXaggItem 2 2 3 3 4 2" xfId="16072" xr:uid="{00000000-0005-0000-0000-0000BE3E0000}"/>
    <cellStyle name="SAPBEXaggItem 2 2 3 3 5" xfId="16073" xr:uid="{00000000-0005-0000-0000-0000BF3E0000}"/>
    <cellStyle name="SAPBEXaggItem 2 2 3 3 5 2" xfId="16074" xr:uid="{00000000-0005-0000-0000-0000C03E0000}"/>
    <cellStyle name="SAPBEXaggItem 2 2 3 3 6" xfId="16075" xr:uid="{00000000-0005-0000-0000-0000C13E0000}"/>
    <cellStyle name="SAPBEXaggItem 2 2 3 3 6 2" xfId="16076" xr:uid="{00000000-0005-0000-0000-0000C23E0000}"/>
    <cellStyle name="SAPBEXaggItem 2 2 3 3 7" xfId="16077" xr:uid="{00000000-0005-0000-0000-0000C33E0000}"/>
    <cellStyle name="SAPBEXaggItem 2 2 3 4" xfId="16078" xr:uid="{00000000-0005-0000-0000-0000C43E0000}"/>
    <cellStyle name="SAPBEXaggItem 2 2 3 4 2" xfId="16079" xr:uid="{00000000-0005-0000-0000-0000C53E0000}"/>
    <cellStyle name="SAPBEXaggItem 2 2 3 5" xfId="16080" xr:uid="{00000000-0005-0000-0000-0000C63E0000}"/>
    <cellStyle name="SAPBEXaggItem 2 2 3 5 2" xfId="16081" xr:uid="{00000000-0005-0000-0000-0000C73E0000}"/>
    <cellStyle name="SAPBEXaggItem 2 2 3 6" xfId="16082" xr:uid="{00000000-0005-0000-0000-0000C83E0000}"/>
    <cellStyle name="SAPBEXaggItem 2 2 3 6 2" xfId="16083" xr:uid="{00000000-0005-0000-0000-0000C93E0000}"/>
    <cellStyle name="SAPBEXaggItem 2 2 3 7" xfId="16084" xr:uid="{00000000-0005-0000-0000-0000CA3E0000}"/>
    <cellStyle name="SAPBEXaggItem 2 2 3 7 2" xfId="16085" xr:uid="{00000000-0005-0000-0000-0000CB3E0000}"/>
    <cellStyle name="SAPBEXaggItem 2 2 3 8" xfId="16086" xr:uid="{00000000-0005-0000-0000-0000CC3E0000}"/>
    <cellStyle name="SAPBEXaggItem 2 2 3 8 2" xfId="16087" xr:uid="{00000000-0005-0000-0000-0000CD3E0000}"/>
    <cellStyle name="SAPBEXaggItem 2 2 3 9" xfId="16088" xr:uid="{00000000-0005-0000-0000-0000CE3E0000}"/>
    <cellStyle name="SAPBEXaggItem 2 2 4" xfId="16089" xr:uid="{00000000-0005-0000-0000-0000CF3E0000}"/>
    <cellStyle name="SAPBEXaggItem 2 2 4 2" xfId="16090" xr:uid="{00000000-0005-0000-0000-0000D03E0000}"/>
    <cellStyle name="SAPBEXaggItem 2 2 4 2 2" xfId="16091" xr:uid="{00000000-0005-0000-0000-0000D13E0000}"/>
    <cellStyle name="SAPBEXaggItem 2 2 4 2 2 2" xfId="16092" xr:uid="{00000000-0005-0000-0000-0000D23E0000}"/>
    <cellStyle name="SAPBEXaggItem 2 2 4 2 3" xfId="16093" xr:uid="{00000000-0005-0000-0000-0000D33E0000}"/>
    <cellStyle name="SAPBEXaggItem 2 2 4 2 3 2" xfId="16094" xr:uid="{00000000-0005-0000-0000-0000D43E0000}"/>
    <cellStyle name="SAPBEXaggItem 2 2 4 2 4" xfId="16095" xr:uid="{00000000-0005-0000-0000-0000D53E0000}"/>
    <cellStyle name="SAPBEXaggItem 2 2 4 2 4 2" xfId="16096" xr:uid="{00000000-0005-0000-0000-0000D63E0000}"/>
    <cellStyle name="SAPBEXaggItem 2 2 4 2 5" xfId="16097" xr:uid="{00000000-0005-0000-0000-0000D73E0000}"/>
    <cellStyle name="SAPBEXaggItem 2 2 4 2 5 2" xfId="16098" xr:uid="{00000000-0005-0000-0000-0000D83E0000}"/>
    <cellStyle name="SAPBEXaggItem 2 2 4 2 6" xfId="16099" xr:uid="{00000000-0005-0000-0000-0000D93E0000}"/>
    <cellStyle name="SAPBEXaggItem 2 2 4 2 6 2" xfId="16100" xr:uid="{00000000-0005-0000-0000-0000DA3E0000}"/>
    <cellStyle name="SAPBEXaggItem 2 2 4 2 7" xfId="16101" xr:uid="{00000000-0005-0000-0000-0000DB3E0000}"/>
    <cellStyle name="SAPBEXaggItem 2 2 4 3" xfId="16102" xr:uid="{00000000-0005-0000-0000-0000DC3E0000}"/>
    <cellStyle name="SAPBEXaggItem 2 2 4 3 2" xfId="16103" xr:uid="{00000000-0005-0000-0000-0000DD3E0000}"/>
    <cellStyle name="SAPBEXaggItem 2 2 4 4" xfId="16104" xr:uid="{00000000-0005-0000-0000-0000DE3E0000}"/>
    <cellStyle name="SAPBEXaggItem 2 2 4 4 2" xfId="16105" xr:uid="{00000000-0005-0000-0000-0000DF3E0000}"/>
    <cellStyle name="SAPBEXaggItem 2 2 4 5" xfId="16106" xr:uid="{00000000-0005-0000-0000-0000E03E0000}"/>
    <cellStyle name="SAPBEXaggItem 2 2 4 5 2" xfId="16107" xr:uid="{00000000-0005-0000-0000-0000E13E0000}"/>
    <cellStyle name="SAPBEXaggItem 2 2 4 6" xfId="16108" xr:uid="{00000000-0005-0000-0000-0000E23E0000}"/>
    <cellStyle name="SAPBEXaggItem 2 2 4 6 2" xfId="16109" xr:uid="{00000000-0005-0000-0000-0000E33E0000}"/>
    <cellStyle name="SAPBEXaggItem 2 2 4 7" xfId="16110" xr:uid="{00000000-0005-0000-0000-0000E43E0000}"/>
    <cellStyle name="SAPBEXaggItem 2 2 4 7 2" xfId="16111" xr:uid="{00000000-0005-0000-0000-0000E53E0000}"/>
    <cellStyle name="SAPBEXaggItem 2 2 4 8" xfId="16112" xr:uid="{00000000-0005-0000-0000-0000E63E0000}"/>
    <cellStyle name="SAPBEXaggItem 2 2 5" xfId="16113" xr:uid="{00000000-0005-0000-0000-0000E73E0000}"/>
    <cellStyle name="SAPBEXaggItem 2 2 5 2" xfId="16114" xr:uid="{00000000-0005-0000-0000-0000E83E0000}"/>
    <cellStyle name="SAPBEXaggItem 2 2 5 2 2" xfId="16115" xr:uid="{00000000-0005-0000-0000-0000E93E0000}"/>
    <cellStyle name="SAPBEXaggItem 2 2 5 3" xfId="16116" xr:uid="{00000000-0005-0000-0000-0000EA3E0000}"/>
    <cellStyle name="SAPBEXaggItem 2 2 5 3 2" xfId="16117" xr:uid="{00000000-0005-0000-0000-0000EB3E0000}"/>
    <cellStyle name="SAPBEXaggItem 2 2 5 4" xfId="16118" xr:uid="{00000000-0005-0000-0000-0000EC3E0000}"/>
    <cellStyle name="SAPBEXaggItem 2 2 5 4 2" xfId="16119" xr:uid="{00000000-0005-0000-0000-0000ED3E0000}"/>
    <cellStyle name="SAPBEXaggItem 2 2 5 5" xfId="16120" xr:uid="{00000000-0005-0000-0000-0000EE3E0000}"/>
    <cellStyle name="SAPBEXaggItem 2 2 5 5 2" xfId="16121" xr:uid="{00000000-0005-0000-0000-0000EF3E0000}"/>
    <cellStyle name="SAPBEXaggItem 2 2 5 6" xfId="16122" xr:uid="{00000000-0005-0000-0000-0000F03E0000}"/>
    <cellStyle name="SAPBEXaggItem 2 2 5 6 2" xfId="16123" xr:uid="{00000000-0005-0000-0000-0000F13E0000}"/>
    <cellStyle name="SAPBEXaggItem 2 2 5 7" xfId="16124" xr:uid="{00000000-0005-0000-0000-0000F23E0000}"/>
    <cellStyle name="SAPBEXaggItem 2 2 6" xfId="16125" xr:uid="{00000000-0005-0000-0000-0000F33E0000}"/>
    <cellStyle name="SAPBEXaggItem 2 2 6 2" xfId="16126" xr:uid="{00000000-0005-0000-0000-0000F43E0000}"/>
    <cellStyle name="SAPBEXaggItem 2 2 7" xfId="16127" xr:uid="{00000000-0005-0000-0000-0000F53E0000}"/>
    <cellStyle name="SAPBEXaggItem 2 2 7 2" xfId="16128" xr:uid="{00000000-0005-0000-0000-0000F63E0000}"/>
    <cellStyle name="SAPBEXaggItem 2 2 8" xfId="16129" xr:uid="{00000000-0005-0000-0000-0000F73E0000}"/>
    <cellStyle name="SAPBEXaggItem 2 2 8 2" xfId="16130" xr:uid="{00000000-0005-0000-0000-0000F83E0000}"/>
    <cellStyle name="SAPBEXaggItem 2 2 9" xfId="16131" xr:uid="{00000000-0005-0000-0000-0000F93E0000}"/>
    <cellStyle name="SAPBEXaggItem 2 2 9 2" xfId="16132" xr:uid="{00000000-0005-0000-0000-0000FA3E0000}"/>
    <cellStyle name="SAPBEXaggItem 2 3" xfId="16133" xr:uid="{00000000-0005-0000-0000-0000FB3E0000}"/>
    <cellStyle name="SAPBEXaggItem 2 3 10" xfId="16134" xr:uid="{00000000-0005-0000-0000-0000FC3E0000}"/>
    <cellStyle name="SAPBEXaggItem 2 3 2" xfId="16135" xr:uid="{00000000-0005-0000-0000-0000FD3E0000}"/>
    <cellStyle name="SAPBEXaggItem 2 3 2 2" xfId="16136" xr:uid="{00000000-0005-0000-0000-0000FE3E0000}"/>
    <cellStyle name="SAPBEXaggItem 2 3 2 2 2" xfId="16137" xr:uid="{00000000-0005-0000-0000-0000FF3E0000}"/>
    <cellStyle name="SAPBEXaggItem 2 3 2 2 2 2" xfId="16138" xr:uid="{00000000-0005-0000-0000-0000003F0000}"/>
    <cellStyle name="SAPBEXaggItem 2 3 2 2 2 2 2" xfId="16139" xr:uid="{00000000-0005-0000-0000-0000013F0000}"/>
    <cellStyle name="SAPBEXaggItem 2 3 2 2 2 3" xfId="16140" xr:uid="{00000000-0005-0000-0000-0000023F0000}"/>
    <cellStyle name="SAPBEXaggItem 2 3 2 2 2 3 2" xfId="16141" xr:uid="{00000000-0005-0000-0000-0000033F0000}"/>
    <cellStyle name="SAPBEXaggItem 2 3 2 2 2 4" xfId="16142" xr:uid="{00000000-0005-0000-0000-0000043F0000}"/>
    <cellStyle name="SAPBEXaggItem 2 3 2 2 2 4 2" xfId="16143" xr:uid="{00000000-0005-0000-0000-0000053F0000}"/>
    <cellStyle name="SAPBEXaggItem 2 3 2 2 2 5" xfId="16144" xr:uid="{00000000-0005-0000-0000-0000063F0000}"/>
    <cellStyle name="SAPBEXaggItem 2 3 2 2 2 5 2" xfId="16145" xr:uid="{00000000-0005-0000-0000-0000073F0000}"/>
    <cellStyle name="SAPBEXaggItem 2 3 2 2 2 6" xfId="16146" xr:uid="{00000000-0005-0000-0000-0000083F0000}"/>
    <cellStyle name="SAPBEXaggItem 2 3 2 2 2 6 2" xfId="16147" xr:uid="{00000000-0005-0000-0000-0000093F0000}"/>
    <cellStyle name="SAPBEXaggItem 2 3 2 2 2 7" xfId="16148" xr:uid="{00000000-0005-0000-0000-00000A3F0000}"/>
    <cellStyle name="SAPBEXaggItem 2 3 2 2 3" xfId="16149" xr:uid="{00000000-0005-0000-0000-00000B3F0000}"/>
    <cellStyle name="SAPBEXaggItem 2 3 2 2 3 2" xfId="16150" xr:uid="{00000000-0005-0000-0000-00000C3F0000}"/>
    <cellStyle name="SAPBEXaggItem 2 3 2 2 4" xfId="16151" xr:uid="{00000000-0005-0000-0000-00000D3F0000}"/>
    <cellStyle name="SAPBEXaggItem 2 3 2 2 4 2" xfId="16152" xr:uid="{00000000-0005-0000-0000-00000E3F0000}"/>
    <cellStyle name="SAPBEXaggItem 2 3 2 2 5" xfId="16153" xr:uid="{00000000-0005-0000-0000-00000F3F0000}"/>
    <cellStyle name="SAPBEXaggItem 2 3 2 2 5 2" xfId="16154" xr:uid="{00000000-0005-0000-0000-0000103F0000}"/>
    <cellStyle name="SAPBEXaggItem 2 3 2 2 6" xfId="16155" xr:uid="{00000000-0005-0000-0000-0000113F0000}"/>
    <cellStyle name="SAPBEXaggItem 2 3 2 2 6 2" xfId="16156" xr:uid="{00000000-0005-0000-0000-0000123F0000}"/>
    <cellStyle name="SAPBEXaggItem 2 3 2 2 7" xfId="16157" xr:uid="{00000000-0005-0000-0000-0000133F0000}"/>
    <cellStyle name="SAPBEXaggItem 2 3 2 2 7 2" xfId="16158" xr:uid="{00000000-0005-0000-0000-0000143F0000}"/>
    <cellStyle name="SAPBEXaggItem 2 3 2 2 8" xfId="16159" xr:uid="{00000000-0005-0000-0000-0000153F0000}"/>
    <cellStyle name="SAPBEXaggItem 2 3 2 3" xfId="16160" xr:uid="{00000000-0005-0000-0000-0000163F0000}"/>
    <cellStyle name="SAPBEXaggItem 2 3 2 3 2" xfId="16161" xr:uid="{00000000-0005-0000-0000-0000173F0000}"/>
    <cellStyle name="SAPBEXaggItem 2 3 2 3 2 2" xfId="16162" xr:uid="{00000000-0005-0000-0000-0000183F0000}"/>
    <cellStyle name="SAPBEXaggItem 2 3 2 3 3" xfId="16163" xr:uid="{00000000-0005-0000-0000-0000193F0000}"/>
    <cellStyle name="SAPBEXaggItem 2 3 2 3 3 2" xfId="16164" xr:uid="{00000000-0005-0000-0000-00001A3F0000}"/>
    <cellStyle name="SAPBEXaggItem 2 3 2 3 4" xfId="16165" xr:uid="{00000000-0005-0000-0000-00001B3F0000}"/>
    <cellStyle name="SAPBEXaggItem 2 3 2 3 4 2" xfId="16166" xr:uid="{00000000-0005-0000-0000-00001C3F0000}"/>
    <cellStyle name="SAPBEXaggItem 2 3 2 3 5" xfId="16167" xr:uid="{00000000-0005-0000-0000-00001D3F0000}"/>
    <cellStyle name="SAPBEXaggItem 2 3 2 3 5 2" xfId="16168" xr:uid="{00000000-0005-0000-0000-00001E3F0000}"/>
    <cellStyle name="SAPBEXaggItem 2 3 2 3 6" xfId="16169" xr:uid="{00000000-0005-0000-0000-00001F3F0000}"/>
    <cellStyle name="SAPBEXaggItem 2 3 2 3 6 2" xfId="16170" xr:uid="{00000000-0005-0000-0000-0000203F0000}"/>
    <cellStyle name="SAPBEXaggItem 2 3 2 3 7" xfId="16171" xr:uid="{00000000-0005-0000-0000-0000213F0000}"/>
    <cellStyle name="SAPBEXaggItem 2 3 2 4" xfId="16172" xr:uid="{00000000-0005-0000-0000-0000223F0000}"/>
    <cellStyle name="SAPBEXaggItem 2 3 2 4 2" xfId="16173" xr:uid="{00000000-0005-0000-0000-0000233F0000}"/>
    <cellStyle name="SAPBEXaggItem 2 3 2 5" xfId="16174" xr:uid="{00000000-0005-0000-0000-0000243F0000}"/>
    <cellStyle name="SAPBEXaggItem 2 3 2 5 2" xfId="16175" xr:uid="{00000000-0005-0000-0000-0000253F0000}"/>
    <cellStyle name="SAPBEXaggItem 2 3 2 6" xfId="16176" xr:uid="{00000000-0005-0000-0000-0000263F0000}"/>
    <cellStyle name="SAPBEXaggItem 2 3 2 6 2" xfId="16177" xr:uid="{00000000-0005-0000-0000-0000273F0000}"/>
    <cellStyle name="SAPBEXaggItem 2 3 2 7" xfId="16178" xr:uid="{00000000-0005-0000-0000-0000283F0000}"/>
    <cellStyle name="SAPBEXaggItem 2 3 2 7 2" xfId="16179" xr:uid="{00000000-0005-0000-0000-0000293F0000}"/>
    <cellStyle name="SAPBEXaggItem 2 3 2 8" xfId="16180" xr:uid="{00000000-0005-0000-0000-00002A3F0000}"/>
    <cellStyle name="SAPBEXaggItem 2 3 2 8 2" xfId="16181" xr:uid="{00000000-0005-0000-0000-00002B3F0000}"/>
    <cellStyle name="SAPBEXaggItem 2 3 2 9" xfId="16182" xr:uid="{00000000-0005-0000-0000-00002C3F0000}"/>
    <cellStyle name="SAPBEXaggItem 2 3 3" xfId="16183" xr:uid="{00000000-0005-0000-0000-00002D3F0000}"/>
    <cellStyle name="SAPBEXaggItem 2 3 3 2" xfId="16184" xr:uid="{00000000-0005-0000-0000-00002E3F0000}"/>
    <cellStyle name="SAPBEXaggItem 2 3 3 2 2" xfId="16185" xr:uid="{00000000-0005-0000-0000-00002F3F0000}"/>
    <cellStyle name="SAPBEXaggItem 2 3 3 2 2 2" xfId="16186" xr:uid="{00000000-0005-0000-0000-0000303F0000}"/>
    <cellStyle name="SAPBEXaggItem 2 3 3 2 3" xfId="16187" xr:uid="{00000000-0005-0000-0000-0000313F0000}"/>
    <cellStyle name="SAPBEXaggItem 2 3 3 2 3 2" xfId="16188" xr:uid="{00000000-0005-0000-0000-0000323F0000}"/>
    <cellStyle name="SAPBEXaggItem 2 3 3 2 4" xfId="16189" xr:uid="{00000000-0005-0000-0000-0000333F0000}"/>
    <cellStyle name="SAPBEXaggItem 2 3 3 2 4 2" xfId="16190" xr:uid="{00000000-0005-0000-0000-0000343F0000}"/>
    <cellStyle name="SAPBEXaggItem 2 3 3 2 5" xfId="16191" xr:uid="{00000000-0005-0000-0000-0000353F0000}"/>
    <cellStyle name="SAPBEXaggItem 2 3 3 2 5 2" xfId="16192" xr:uid="{00000000-0005-0000-0000-0000363F0000}"/>
    <cellStyle name="SAPBEXaggItem 2 3 3 2 6" xfId="16193" xr:uid="{00000000-0005-0000-0000-0000373F0000}"/>
    <cellStyle name="SAPBEXaggItem 2 3 3 2 6 2" xfId="16194" xr:uid="{00000000-0005-0000-0000-0000383F0000}"/>
    <cellStyle name="SAPBEXaggItem 2 3 3 2 7" xfId="16195" xr:uid="{00000000-0005-0000-0000-0000393F0000}"/>
    <cellStyle name="SAPBEXaggItem 2 3 3 3" xfId="16196" xr:uid="{00000000-0005-0000-0000-00003A3F0000}"/>
    <cellStyle name="SAPBEXaggItem 2 3 3 3 2" xfId="16197" xr:uid="{00000000-0005-0000-0000-00003B3F0000}"/>
    <cellStyle name="SAPBEXaggItem 2 3 3 4" xfId="16198" xr:uid="{00000000-0005-0000-0000-00003C3F0000}"/>
    <cellStyle name="SAPBEXaggItem 2 3 3 4 2" xfId="16199" xr:uid="{00000000-0005-0000-0000-00003D3F0000}"/>
    <cellStyle name="SAPBEXaggItem 2 3 3 5" xfId="16200" xr:uid="{00000000-0005-0000-0000-00003E3F0000}"/>
    <cellStyle name="SAPBEXaggItem 2 3 3 5 2" xfId="16201" xr:uid="{00000000-0005-0000-0000-00003F3F0000}"/>
    <cellStyle name="SAPBEXaggItem 2 3 3 6" xfId="16202" xr:uid="{00000000-0005-0000-0000-0000403F0000}"/>
    <cellStyle name="SAPBEXaggItem 2 3 3 6 2" xfId="16203" xr:uid="{00000000-0005-0000-0000-0000413F0000}"/>
    <cellStyle name="SAPBEXaggItem 2 3 3 7" xfId="16204" xr:uid="{00000000-0005-0000-0000-0000423F0000}"/>
    <cellStyle name="SAPBEXaggItem 2 3 3 7 2" xfId="16205" xr:uid="{00000000-0005-0000-0000-0000433F0000}"/>
    <cellStyle name="SAPBEXaggItem 2 3 3 8" xfId="16206" xr:uid="{00000000-0005-0000-0000-0000443F0000}"/>
    <cellStyle name="SAPBEXaggItem 2 3 4" xfId="16207" xr:uid="{00000000-0005-0000-0000-0000453F0000}"/>
    <cellStyle name="SAPBEXaggItem 2 3 4 2" xfId="16208" xr:uid="{00000000-0005-0000-0000-0000463F0000}"/>
    <cellStyle name="SAPBEXaggItem 2 3 4 2 2" xfId="16209" xr:uid="{00000000-0005-0000-0000-0000473F0000}"/>
    <cellStyle name="SAPBEXaggItem 2 3 4 3" xfId="16210" xr:uid="{00000000-0005-0000-0000-0000483F0000}"/>
    <cellStyle name="SAPBEXaggItem 2 3 4 3 2" xfId="16211" xr:uid="{00000000-0005-0000-0000-0000493F0000}"/>
    <cellStyle name="SAPBEXaggItem 2 3 4 4" xfId="16212" xr:uid="{00000000-0005-0000-0000-00004A3F0000}"/>
    <cellStyle name="SAPBEXaggItem 2 3 4 4 2" xfId="16213" xr:uid="{00000000-0005-0000-0000-00004B3F0000}"/>
    <cellStyle name="SAPBEXaggItem 2 3 4 5" xfId="16214" xr:uid="{00000000-0005-0000-0000-00004C3F0000}"/>
    <cellStyle name="SAPBEXaggItem 2 3 4 5 2" xfId="16215" xr:uid="{00000000-0005-0000-0000-00004D3F0000}"/>
    <cellStyle name="SAPBEXaggItem 2 3 4 6" xfId="16216" xr:uid="{00000000-0005-0000-0000-00004E3F0000}"/>
    <cellStyle name="SAPBEXaggItem 2 3 4 6 2" xfId="16217" xr:uid="{00000000-0005-0000-0000-00004F3F0000}"/>
    <cellStyle name="SAPBEXaggItem 2 3 4 7" xfId="16218" xr:uid="{00000000-0005-0000-0000-0000503F0000}"/>
    <cellStyle name="SAPBEXaggItem 2 3 5" xfId="16219" xr:uid="{00000000-0005-0000-0000-0000513F0000}"/>
    <cellStyle name="SAPBEXaggItem 2 3 5 2" xfId="16220" xr:uid="{00000000-0005-0000-0000-0000523F0000}"/>
    <cellStyle name="SAPBEXaggItem 2 3 6" xfId="16221" xr:uid="{00000000-0005-0000-0000-0000533F0000}"/>
    <cellStyle name="SAPBEXaggItem 2 3 6 2" xfId="16222" xr:uid="{00000000-0005-0000-0000-0000543F0000}"/>
    <cellStyle name="SAPBEXaggItem 2 3 7" xfId="16223" xr:uid="{00000000-0005-0000-0000-0000553F0000}"/>
    <cellStyle name="SAPBEXaggItem 2 3 7 2" xfId="16224" xr:uid="{00000000-0005-0000-0000-0000563F0000}"/>
    <cellStyle name="SAPBEXaggItem 2 3 8" xfId="16225" xr:uid="{00000000-0005-0000-0000-0000573F0000}"/>
    <cellStyle name="SAPBEXaggItem 2 3 8 2" xfId="16226" xr:uid="{00000000-0005-0000-0000-0000583F0000}"/>
    <cellStyle name="SAPBEXaggItem 2 3 9" xfId="16227" xr:uid="{00000000-0005-0000-0000-0000593F0000}"/>
    <cellStyle name="SAPBEXaggItem 2 3 9 2" xfId="16228" xr:uid="{00000000-0005-0000-0000-00005A3F0000}"/>
    <cellStyle name="SAPBEXaggItem 2 4" xfId="16229" xr:uid="{00000000-0005-0000-0000-00005B3F0000}"/>
    <cellStyle name="SAPBEXaggItem 2 4 2" xfId="16230" xr:uid="{00000000-0005-0000-0000-00005C3F0000}"/>
    <cellStyle name="SAPBEXaggItem 2 4 2 2" xfId="16231" xr:uid="{00000000-0005-0000-0000-00005D3F0000}"/>
    <cellStyle name="SAPBEXaggItem 2 4 2 2 2" xfId="16232" xr:uid="{00000000-0005-0000-0000-00005E3F0000}"/>
    <cellStyle name="SAPBEXaggItem 2 4 2 2 2 2" xfId="16233" xr:uid="{00000000-0005-0000-0000-00005F3F0000}"/>
    <cellStyle name="SAPBEXaggItem 2 4 2 2 3" xfId="16234" xr:uid="{00000000-0005-0000-0000-0000603F0000}"/>
    <cellStyle name="SAPBEXaggItem 2 4 2 2 3 2" xfId="16235" xr:uid="{00000000-0005-0000-0000-0000613F0000}"/>
    <cellStyle name="SAPBEXaggItem 2 4 2 2 4" xfId="16236" xr:uid="{00000000-0005-0000-0000-0000623F0000}"/>
    <cellStyle name="SAPBEXaggItem 2 4 2 2 4 2" xfId="16237" xr:uid="{00000000-0005-0000-0000-0000633F0000}"/>
    <cellStyle name="SAPBEXaggItem 2 4 2 2 5" xfId="16238" xr:uid="{00000000-0005-0000-0000-0000643F0000}"/>
    <cellStyle name="SAPBEXaggItem 2 4 2 2 5 2" xfId="16239" xr:uid="{00000000-0005-0000-0000-0000653F0000}"/>
    <cellStyle name="SAPBEXaggItem 2 4 2 2 6" xfId="16240" xr:uid="{00000000-0005-0000-0000-0000663F0000}"/>
    <cellStyle name="SAPBEXaggItem 2 4 2 2 6 2" xfId="16241" xr:uid="{00000000-0005-0000-0000-0000673F0000}"/>
    <cellStyle name="SAPBEXaggItem 2 4 2 2 7" xfId="16242" xr:uid="{00000000-0005-0000-0000-0000683F0000}"/>
    <cellStyle name="SAPBEXaggItem 2 4 2 3" xfId="16243" xr:uid="{00000000-0005-0000-0000-0000693F0000}"/>
    <cellStyle name="SAPBEXaggItem 2 4 2 3 2" xfId="16244" xr:uid="{00000000-0005-0000-0000-00006A3F0000}"/>
    <cellStyle name="SAPBEXaggItem 2 4 2 4" xfId="16245" xr:uid="{00000000-0005-0000-0000-00006B3F0000}"/>
    <cellStyle name="SAPBEXaggItem 2 4 2 4 2" xfId="16246" xr:uid="{00000000-0005-0000-0000-00006C3F0000}"/>
    <cellStyle name="SAPBEXaggItem 2 4 2 5" xfId="16247" xr:uid="{00000000-0005-0000-0000-00006D3F0000}"/>
    <cellStyle name="SAPBEXaggItem 2 4 2 5 2" xfId="16248" xr:uid="{00000000-0005-0000-0000-00006E3F0000}"/>
    <cellStyle name="SAPBEXaggItem 2 4 2 6" xfId="16249" xr:uid="{00000000-0005-0000-0000-00006F3F0000}"/>
    <cellStyle name="SAPBEXaggItem 2 4 2 6 2" xfId="16250" xr:uid="{00000000-0005-0000-0000-0000703F0000}"/>
    <cellStyle name="SAPBEXaggItem 2 4 2 7" xfId="16251" xr:uid="{00000000-0005-0000-0000-0000713F0000}"/>
    <cellStyle name="SAPBEXaggItem 2 4 2 7 2" xfId="16252" xr:uid="{00000000-0005-0000-0000-0000723F0000}"/>
    <cellStyle name="SAPBEXaggItem 2 4 2 8" xfId="16253" xr:uid="{00000000-0005-0000-0000-0000733F0000}"/>
    <cellStyle name="SAPBEXaggItem 2 4 3" xfId="16254" xr:uid="{00000000-0005-0000-0000-0000743F0000}"/>
    <cellStyle name="SAPBEXaggItem 2 4 3 2" xfId="16255" xr:uid="{00000000-0005-0000-0000-0000753F0000}"/>
    <cellStyle name="SAPBEXaggItem 2 4 3 2 2" xfId="16256" xr:uid="{00000000-0005-0000-0000-0000763F0000}"/>
    <cellStyle name="SAPBEXaggItem 2 4 3 3" xfId="16257" xr:uid="{00000000-0005-0000-0000-0000773F0000}"/>
    <cellStyle name="SAPBEXaggItem 2 4 3 3 2" xfId="16258" xr:uid="{00000000-0005-0000-0000-0000783F0000}"/>
    <cellStyle name="SAPBEXaggItem 2 4 3 4" xfId="16259" xr:uid="{00000000-0005-0000-0000-0000793F0000}"/>
    <cellStyle name="SAPBEXaggItem 2 4 3 4 2" xfId="16260" xr:uid="{00000000-0005-0000-0000-00007A3F0000}"/>
    <cellStyle name="SAPBEXaggItem 2 4 3 5" xfId="16261" xr:uid="{00000000-0005-0000-0000-00007B3F0000}"/>
    <cellStyle name="SAPBEXaggItem 2 4 3 5 2" xfId="16262" xr:uid="{00000000-0005-0000-0000-00007C3F0000}"/>
    <cellStyle name="SAPBEXaggItem 2 4 3 6" xfId="16263" xr:uid="{00000000-0005-0000-0000-00007D3F0000}"/>
    <cellStyle name="SAPBEXaggItem 2 4 3 6 2" xfId="16264" xr:uid="{00000000-0005-0000-0000-00007E3F0000}"/>
    <cellStyle name="SAPBEXaggItem 2 4 3 7" xfId="16265" xr:uid="{00000000-0005-0000-0000-00007F3F0000}"/>
    <cellStyle name="SAPBEXaggItem 2 4 4" xfId="16266" xr:uid="{00000000-0005-0000-0000-0000803F0000}"/>
    <cellStyle name="SAPBEXaggItem 2 4 4 2" xfId="16267" xr:uid="{00000000-0005-0000-0000-0000813F0000}"/>
    <cellStyle name="SAPBEXaggItem 2 4 5" xfId="16268" xr:uid="{00000000-0005-0000-0000-0000823F0000}"/>
    <cellStyle name="SAPBEXaggItem 2 4 5 2" xfId="16269" xr:uid="{00000000-0005-0000-0000-0000833F0000}"/>
    <cellStyle name="SAPBEXaggItem 2 4 6" xfId="16270" xr:uid="{00000000-0005-0000-0000-0000843F0000}"/>
    <cellStyle name="SAPBEXaggItem 2 4 6 2" xfId="16271" xr:uid="{00000000-0005-0000-0000-0000853F0000}"/>
    <cellStyle name="SAPBEXaggItem 2 4 7" xfId="16272" xr:uid="{00000000-0005-0000-0000-0000863F0000}"/>
    <cellStyle name="SAPBEXaggItem 2 4 7 2" xfId="16273" xr:uid="{00000000-0005-0000-0000-0000873F0000}"/>
    <cellStyle name="SAPBEXaggItem 2 4 8" xfId="16274" xr:uid="{00000000-0005-0000-0000-0000883F0000}"/>
    <cellStyle name="SAPBEXaggItem 2 4 8 2" xfId="16275" xr:uid="{00000000-0005-0000-0000-0000893F0000}"/>
    <cellStyle name="SAPBEXaggItem 2 4 9" xfId="16276" xr:uid="{00000000-0005-0000-0000-00008A3F0000}"/>
    <cellStyle name="SAPBEXaggItem 2 5" xfId="16277" xr:uid="{00000000-0005-0000-0000-00008B3F0000}"/>
    <cellStyle name="SAPBEXaggItem 2 5 2" xfId="16278" xr:uid="{00000000-0005-0000-0000-00008C3F0000}"/>
    <cellStyle name="SAPBEXaggItem 2 5 2 2" xfId="16279" xr:uid="{00000000-0005-0000-0000-00008D3F0000}"/>
    <cellStyle name="SAPBEXaggItem 2 5 2 2 2" xfId="16280" xr:uid="{00000000-0005-0000-0000-00008E3F0000}"/>
    <cellStyle name="SAPBEXaggItem 2 5 2 3" xfId="16281" xr:uid="{00000000-0005-0000-0000-00008F3F0000}"/>
    <cellStyle name="SAPBEXaggItem 2 5 2 3 2" xfId="16282" xr:uid="{00000000-0005-0000-0000-0000903F0000}"/>
    <cellStyle name="SAPBEXaggItem 2 5 2 4" xfId="16283" xr:uid="{00000000-0005-0000-0000-0000913F0000}"/>
    <cellStyle name="SAPBEXaggItem 2 5 2 4 2" xfId="16284" xr:uid="{00000000-0005-0000-0000-0000923F0000}"/>
    <cellStyle name="SAPBEXaggItem 2 5 2 5" xfId="16285" xr:uid="{00000000-0005-0000-0000-0000933F0000}"/>
    <cellStyle name="SAPBEXaggItem 2 5 2 5 2" xfId="16286" xr:uid="{00000000-0005-0000-0000-0000943F0000}"/>
    <cellStyle name="SAPBEXaggItem 2 5 2 6" xfId="16287" xr:uid="{00000000-0005-0000-0000-0000953F0000}"/>
    <cellStyle name="SAPBEXaggItem 2 5 2 6 2" xfId="16288" xr:uid="{00000000-0005-0000-0000-0000963F0000}"/>
    <cellStyle name="SAPBEXaggItem 2 5 2 7" xfId="16289" xr:uid="{00000000-0005-0000-0000-0000973F0000}"/>
    <cellStyle name="SAPBEXaggItem 2 5 3" xfId="16290" xr:uid="{00000000-0005-0000-0000-0000983F0000}"/>
    <cellStyle name="SAPBEXaggItem 2 5 3 2" xfId="16291" xr:uid="{00000000-0005-0000-0000-0000993F0000}"/>
    <cellStyle name="SAPBEXaggItem 2 5 4" xfId="16292" xr:uid="{00000000-0005-0000-0000-00009A3F0000}"/>
    <cellStyle name="SAPBEXaggItem 2 5 4 2" xfId="16293" xr:uid="{00000000-0005-0000-0000-00009B3F0000}"/>
    <cellStyle name="SAPBEXaggItem 2 5 5" xfId="16294" xr:uid="{00000000-0005-0000-0000-00009C3F0000}"/>
    <cellStyle name="SAPBEXaggItem 2 5 5 2" xfId="16295" xr:uid="{00000000-0005-0000-0000-00009D3F0000}"/>
    <cellStyle name="SAPBEXaggItem 2 5 6" xfId="16296" xr:uid="{00000000-0005-0000-0000-00009E3F0000}"/>
    <cellStyle name="SAPBEXaggItem 2 5 6 2" xfId="16297" xr:uid="{00000000-0005-0000-0000-00009F3F0000}"/>
    <cellStyle name="SAPBEXaggItem 2 5 7" xfId="16298" xr:uid="{00000000-0005-0000-0000-0000A03F0000}"/>
    <cellStyle name="SAPBEXaggItem 2 5 7 2" xfId="16299" xr:uid="{00000000-0005-0000-0000-0000A13F0000}"/>
    <cellStyle name="SAPBEXaggItem 2 5 8" xfId="16300" xr:uid="{00000000-0005-0000-0000-0000A23F0000}"/>
    <cellStyle name="SAPBEXaggItem 2 6" xfId="16301" xr:uid="{00000000-0005-0000-0000-0000A33F0000}"/>
    <cellStyle name="SAPBEXaggItem 2 6 2" xfId="16302" xr:uid="{00000000-0005-0000-0000-0000A43F0000}"/>
    <cellStyle name="SAPBEXaggItem 2 6 2 2" xfId="16303" xr:uid="{00000000-0005-0000-0000-0000A53F0000}"/>
    <cellStyle name="SAPBEXaggItem 2 6 3" xfId="16304" xr:uid="{00000000-0005-0000-0000-0000A63F0000}"/>
    <cellStyle name="SAPBEXaggItem 2 6 3 2" xfId="16305" xr:uid="{00000000-0005-0000-0000-0000A73F0000}"/>
    <cellStyle name="SAPBEXaggItem 2 6 4" xfId="16306" xr:uid="{00000000-0005-0000-0000-0000A83F0000}"/>
    <cellStyle name="SAPBEXaggItem 2 6 4 2" xfId="16307" xr:uid="{00000000-0005-0000-0000-0000A93F0000}"/>
    <cellStyle name="SAPBEXaggItem 2 6 5" xfId="16308" xr:uid="{00000000-0005-0000-0000-0000AA3F0000}"/>
    <cellStyle name="SAPBEXaggItem 2 6 5 2" xfId="16309" xr:uid="{00000000-0005-0000-0000-0000AB3F0000}"/>
    <cellStyle name="SAPBEXaggItem 2 6 6" xfId="16310" xr:uid="{00000000-0005-0000-0000-0000AC3F0000}"/>
    <cellStyle name="SAPBEXaggItem 2 6 6 2" xfId="16311" xr:uid="{00000000-0005-0000-0000-0000AD3F0000}"/>
    <cellStyle name="SAPBEXaggItem 2 6 7" xfId="16312" xr:uid="{00000000-0005-0000-0000-0000AE3F0000}"/>
    <cellStyle name="SAPBEXaggItem 2 7" xfId="16313" xr:uid="{00000000-0005-0000-0000-0000AF3F0000}"/>
    <cellStyle name="SAPBEXaggItem 2 7 2" xfId="16314" xr:uid="{00000000-0005-0000-0000-0000B03F0000}"/>
    <cellStyle name="SAPBEXaggItem 2 8" xfId="16315" xr:uid="{00000000-0005-0000-0000-0000B13F0000}"/>
    <cellStyle name="SAPBEXaggItem 2 8 2" xfId="16316" xr:uid="{00000000-0005-0000-0000-0000B23F0000}"/>
    <cellStyle name="SAPBEXaggItem 2 9" xfId="16317" xr:uid="{00000000-0005-0000-0000-0000B33F0000}"/>
    <cellStyle name="SAPBEXaggItem 2 9 2" xfId="16318" xr:uid="{00000000-0005-0000-0000-0000B43F0000}"/>
    <cellStyle name="SAPBEXaggItem 3" xfId="16319" xr:uid="{00000000-0005-0000-0000-0000B53F0000}"/>
    <cellStyle name="SAPBEXaggItem 3 10" xfId="16320" xr:uid="{00000000-0005-0000-0000-0000B63F0000}"/>
    <cellStyle name="SAPBEXaggItem 3 10 2" xfId="16321" xr:uid="{00000000-0005-0000-0000-0000B73F0000}"/>
    <cellStyle name="SAPBEXaggItem 3 11" xfId="16322" xr:uid="{00000000-0005-0000-0000-0000B83F0000}"/>
    <cellStyle name="SAPBEXaggItem 3 11 2" xfId="16323" xr:uid="{00000000-0005-0000-0000-0000B93F0000}"/>
    <cellStyle name="SAPBEXaggItem 3 12" xfId="16324" xr:uid="{00000000-0005-0000-0000-0000BA3F0000}"/>
    <cellStyle name="SAPBEXaggItem 3 2" xfId="16325" xr:uid="{00000000-0005-0000-0000-0000BB3F0000}"/>
    <cellStyle name="SAPBEXaggItem 3 2 10" xfId="16326" xr:uid="{00000000-0005-0000-0000-0000BC3F0000}"/>
    <cellStyle name="SAPBEXaggItem 3 2 10 2" xfId="16327" xr:uid="{00000000-0005-0000-0000-0000BD3F0000}"/>
    <cellStyle name="SAPBEXaggItem 3 2 11" xfId="16328" xr:uid="{00000000-0005-0000-0000-0000BE3F0000}"/>
    <cellStyle name="SAPBEXaggItem 3 2 2" xfId="16329" xr:uid="{00000000-0005-0000-0000-0000BF3F0000}"/>
    <cellStyle name="SAPBEXaggItem 3 2 2 10" xfId="16330" xr:uid="{00000000-0005-0000-0000-0000C03F0000}"/>
    <cellStyle name="SAPBEXaggItem 3 2 2 2" xfId="16331" xr:uid="{00000000-0005-0000-0000-0000C13F0000}"/>
    <cellStyle name="SAPBEXaggItem 3 2 2 2 2" xfId="16332" xr:uid="{00000000-0005-0000-0000-0000C23F0000}"/>
    <cellStyle name="SAPBEXaggItem 3 2 2 2 2 2" xfId="16333" xr:uid="{00000000-0005-0000-0000-0000C33F0000}"/>
    <cellStyle name="SAPBEXaggItem 3 2 2 2 2 2 2" xfId="16334" xr:uid="{00000000-0005-0000-0000-0000C43F0000}"/>
    <cellStyle name="SAPBEXaggItem 3 2 2 2 2 2 2 2" xfId="16335" xr:uid="{00000000-0005-0000-0000-0000C53F0000}"/>
    <cellStyle name="SAPBEXaggItem 3 2 2 2 2 2 3" xfId="16336" xr:uid="{00000000-0005-0000-0000-0000C63F0000}"/>
    <cellStyle name="SAPBEXaggItem 3 2 2 2 2 2 3 2" xfId="16337" xr:uid="{00000000-0005-0000-0000-0000C73F0000}"/>
    <cellStyle name="SAPBEXaggItem 3 2 2 2 2 2 4" xfId="16338" xr:uid="{00000000-0005-0000-0000-0000C83F0000}"/>
    <cellStyle name="SAPBEXaggItem 3 2 2 2 2 2 4 2" xfId="16339" xr:uid="{00000000-0005-0000-0000-0000C93F0000}"/>
    <cellStyle name="SAPBEXaggItem 3 2 2 2 2 2 5" xfId="16340" xr:uid="{00000000-0005-0000-0000-0000CA3F0000}"/>
    <cellStyle name="SAPBEXaggItem 3 2 2 2 2 2 5 2" xfId="16341" xr:uid="{00000000-0005-0000-0000-0000CB3F0000}"/>
    <cellStyle name="SAPBEXaggItem 3 2 2 2 2 2 6" xfId="16342" xr:uid="{00000000-0005-0000-0000-0000CC3F0000}"/>
    <cellStyle name="SAPBEXaggItem 3 2 2 2 2 2 6 2" xfId="16343" xr:uid="{00000000-0005-0000-0000-0000CD3F0000}"/>
    <cellStyle name="SAPBEXaggItem 3 2 2 2 2 2 7" xfId="16344" xr:uid="{00000000-0005-0000-0000-0000CE3F0000}"/>
    <cellStyle name="SAPBEXaggItem 3 2 2 2 2 3" xfId="16345" xr:uid="{00000000-0005-0000-0000-0000CF3F0000}"/>
    <cellStyle name="SAPBEXaggItem 3 2 2 2 2 3 2" xfId="16346" xr:uid="{00000000-0005-0000-0000-0000D03F0000}"/>
    <cellStyle name="SAPBEXaggItem 3 2 2 2 2 4" xfId="16347" xr:uid="{00000000-0005-0000-0000-0000D13F0000}"/>
    <cellStyle name="SAPBEXaggItem 3 2 2 2 2 4 2" xfId="16348" xr:uid="{00000000-0005-0000-0000-0000D23F0000}"/>
    <cellStyle name="SAPBEXaggItem 3 2 2 2 2 5" xfId="16349" xr:uid="{00000000-0005-0000-0000-0000D33F0000}"/>
    <cellStyle name="SAPBEXaggItem 3 2 2 2 2 5 2" xfId="16350" xr:uid="{00000000-0005-0000-0000-0000D43F0000}"/>
    <cellStyle name="SAPBEXaggItem 3 2 2 2 2 6" xfId="16351" xr:uid="{00000000-0005-0000-0000-0000D53F0000}"/>
    <cellStyle name="SAPBEXaggItem 3 2 2 2 2 6 2" xfId="16352" xr:uid="{00000000-0005-0000-0000-0000D63F0000}"/>
    <cellStyle name="SAPBEXaggItem 3 2 2 2 2 7" xfId="16353" xr:uid="{00000000-0005-0000-0000-0000D73F0000}"/>
    <cellStyle name="SAPBEXaggItem 3 2 2 2 2 7 2" xfId="16354" xr:uid="{00000000-0005-0000-0000-0000D83F0000}"/>
    <cellStyle name="SAPBEXaggItem 3 2 2 2 2 8" xfId="16355" xr:uid="{00000000-0005-0000-0000-0000D93F0000}"/>
    <cellStyle name="SAPBEXaggItem 3 2 2 2 3" xfId="16356" xr:uid="{00000000-0005-0000-0000-0000DA3F0000}"/>
    <cellStyle name="SAPBEXaggItem 3 2 2 2 3 2" xfId="16357" xr:uid="{00000000-0005-0000-0000-0000DB3F0000}"/>
    <cellStyle name="SAPBEXaggItem 3 2 2 2 3 2 2" xfId="16358" xr:uid="{00000000-0005-0000-0000-0000DC3F0000}"/>
    <cellStyle name="SAPBEXaggItem 3 2 2 2 3 3" xfId="16359" xr:uid="{00000000-0005-0000-0000-0000DD3F0000}"/>
    <cellStyle name="SAPBEXaggItem 3 2 2 2 3 3 2" xfId="16360" xr:uid="{00000000-0005-0000-0000-0000DE3F0000}"/>
    <cellStyle name="SAPBEXaggItem 3 2 2 2 3 4" xfId="16361" xr:uid="{00000000-0005-0000-0000-0000DF3F0000}"/>
    <cellStyle name="SAPBEXaggItem 3 2 2 2 3 4 2" xfId="16362" xr:uid="{00000000-0005-0000-0000-0000E03F0000}"/>
    <cellStyle name="SAPBEXaggItem 3 2 2 2 3 5" xfId="16363" xr:uid="{00000000-0005-0000-0000-0000E13F0000}"/>
    <cellStyle name="SAPBEXaggItem 3 2 2 2 3 5 2" xfId="16364" xr:uid="{00000000-0005-0000-0000-0000E23F0000}"/>
    <cellStyle name="SAPBEXaggItem 3 2 2 2 3 6" xfId="16365" xr:uid="{00000000-0005-0000-0000-0000E33F0000}"/>
    <cellStyle name="SAPBEXaggItem 3 2 2 2 3 6 2" xfId="16366" xr:uid="{00000000-0005-0000-0000-0000E43F0000}"/>
    <cellStyle name="SAPBEXaggItem 3 2 2 2 3 7" xfId="16367" xr:uid="{00000000-0005-0000-0000-0000E53F0000}"/>
    <cellStyle name="SAPBEXaggItem 3 2 2 2 4" xfId="16368" xr:uid="{00000000-0005-0000-0000-0000E63F0000}"/>
    <cellStyle name="SAPBEXaggItem 3 2 2 2 4 2" xfId="16369" xr:uid="{00000000-0005-0000-0000-0000E73F0000}"/>
    <cellStyle name="SAPBEXaggItem 3 2 2 2 5" xfId="16370" xr:uid="{00000000-0005-0000-0000-0000E83F0000}"/>
    <cellStyle name="SAPBEXaggItem 3 2 2 2 5 2" xfId="16371" xr:uid="{00000000-0005-0000-0000-0000E93F0000}"/>
    <cellStyle name="SAPBEXaggItem 3 2 2 2 6" xfId="16372" xr:uid="{00000000-0005-0000-0000-0000EA3F0000}"/>
    <cellStyle name="SAPBEXaggItem 3 2 2 2 6 2" xfId="16373" xr:uid="{00000000-0005-0000-0000-0000EB3F0000}"/>
    <cellStyle name="SAPBEXaggItem 3 2 2 2 7" xfId="16374" xr:uid="{00000000-0005-0000-0000-0000EC3F0000}"/>
    <cellStyle name="SAPBEXaggItem 3 2 2 2 7 2" xfId="16375" xr:uid="{00000000-0005-0000-0000-0000ED3F0000}"/>
    <cellStyle name="SAPBEXaggItem 3 2 2 2 8" xfId="16376" xr:uid="{00000000-0005-0000-0000-0000EE3F0000}"/>
    <cellStyle name="SAPBEXaggItem 3 2 2 2 8 2" xfId="16377" xr:uid="{00000000-0005-0000-0000-0000EF3F0000}"/>
    <cellStyle name="SAPBEXaggItem 3 2 2 2 9" xfId="16378" xr:uid="{00000000-0005-0000-0000-0000F03F0000}"/>
    <cellStyle name="SAPBEXaggItem 3 2 2 3" xfId="16379" xr:uid="{00000000-0005-0000-0000-0000F13F0000}"/>
    <cellStyle name="SAPBEXaggItem 3 2 2 3 2" xfId="16380" xr:uid="{00000000-0005-0000-0000-0000F23F0000}"/>
    <cellStyle name="SAPBEXaggItem 3 2 2 3 2 2" xfId="16381" xr:uid="{00000000-0005-0000-0000-0000F33F0000}"/>
    <cellStyle name="SAPBEXaggItem 3 2 2 3 2 2 2" xfId="16382" xr:uid="{00000000-0005-0000-0000-0000F43F0000}"/>
    <cellStyle name="SAPBEXaggItem 3 2 2 3 2 3" xfId="16383" xr:uid="{00000000-0005-0000-0000-0000F53F0000}"/>
    <cellStyle name="SAPBEXaggItem 3 2 2 3 2 3 2" xfId="16384" xr:uid="{00000000-0005-0000-0000-0000F63F0000}"/>
    <cellStyle name="SAPBEXaggItem 3 2 2 3 2 4" xfId="16385" xr:uid="{00000000-0005-0000-0000-0000F73F0000}"/>
    <cellStyle name="SAPBEXaggItem 3 2 2 3 2 4 2" xfId="16386" xr:uid="{00000000-0005-0000-0000-0000F83F0000}"/>
    <cellStyle name="SAPBEXaggItem 3 2 2 3 2 5" xfId="16387" xr:uid="{00000000-0005-0000-0000-0000F93F0000}"/>
    <cellStyle name="SAPBEXaggItem 3 2 2 3 2 5 2" xfId="16388" xr:uid="{00000000-0005-0000-0000-0000FA3F0000}"/>
    <cellStyle name="SAPBEXaggItem 3 2 2 3 2 6" xfId="16389" xr:uid="{00000000-0005-0000-0000-0000FB3F0000}"/>
    <cellStyle name="SAPBEXaggItem 3 2 2 3 2 6 2" xfId="16390" xr:uid="{00000000-0005-0000-0000-0000FC3F0000}"/>
    <cellStyle name="SAPBEXaggItem 3 2 2 3 2 7" xfId="16391" xr:uid="{00000000-0005-0000-0000-0000FD3F0000}"/>
    <cellStyle name="SAPBEXaggItem 3 2 2 3 3" xfId="16392" xr:uid="{00000000-0005-0000-0000-0000FE3F0000}"/>
    <cellStyle name="SAPBEXaggItem 3 2 2 3 3 2" xfId="16393" xr:uid="{00000000-0005-0000-0000-0000FF3F0000}"/>
    <cellStyle name="SAPBEXaggItem 3 2 2 3 4" xfId="16394" xr:uid="{00000000-0005-0000-0000-000000400000}"/>
    <cellStyle name="SAPBEXaggItem 3 2 2 3 4 2" xfId="16395" xr:uid="{00000000-0005-0000-0000-000001400000}"/>
    <cellStyle name="SAPBEXaggItem 3 2 2 3 5" xfId="16396" xr:uid="{00000000-0005-0000-0000-000002400000}"/>
    <cellStyle name="SAPBEXaggItem 3 2 2 3 5 2" xfId="16397" xr:uid="{00000000-0005-0000-0000-000003400000}"/>
    <cellStyle name="SAPBEXaggItem 3 2 2 3 6" xfId="16398" xr:uid="{00000000-0005-0000-0000-000004400000}"/>
    <cellStyle name="SAPBEXaggItem 3 2 2 3 6 2" xfId="16399" xr:uid="{00000000-0005-0000-0000-000005400000}"/>
    <cellStyle name="SAPBEXaggItem 3 2 2 3 7" xfId="16400" xr:uid="{00000000-0005-0000-0000-000006400000}"/>
    <cellStyle name="SAPBEXaggItem 3 2 2 3 7 2" xfId="16401" xr:uid="{00000000-0005-0000-0000-000007400000}"/>
    <cellStyle name="SAPBEXaggItem 3 2 2 3 8" xfId="16402" xr:uid="{00000000-0005-0000-0000-000008400000}"/>
    <cellStyle name="SAPBEXaggItem 3 2 2 4" xfId="16403" xr:uid="{00000000-0005-0000-0000-000009400000}"/>
    <cellStyle name="SAPBEXaggItem 3 2 2 4 2" xfId="16404" xr:uid="{00000000-0005-0000-0000-00000A400000}"/>
    <cellStyle name="SAPBEXaggItem 3 2 2 4 2 2" xfId="16405" xr:uid="{00000000-0005-0000-0000-00000B400000}"/>
    <cellStyle name="SAPBEXaggItem 3 2 2 4 3" xfId="16406" xr:uid="{00000000-0005-0000-0000-00000C400000}"/>
    <cellStyle name="SAPBEXaggItem 3 2 2 4 3 2" xfId="16407" xr:uid="{00000000-0005-0000-0000-00000D400000}"/>
    <cellStyle name="SAPBEXaggItem 3 2 2 4 4" xfId="16408" xr:uid="{00000000-0005-0000-0000-00000E400000}"/>
    <cellStyle name="SAPBEXaggItem 3 2 2 4 4 2" xfId="16409" xr:uid="{00000000-0005-0000-0000-00000F400000}"/>
    <cellStyle name="SAPBEXaggItem 3 2 2 4 5" xfId="16410" xr:uid="{00000000-0005-0000-0000-000010400000}"/>
    <cellStyle name="SAPBEXaggItem 3 2 2 4 5 2" xfId="16411" xr:uid="{00000000-0005-0000-0000-000011400000}"/>
    <cellStyle name="SAPBEXaggItem 3 2 2 4 6" xfId="16412" xr:uid="{00000000-0005-0000-0000-000012400000}"/>
    <cellStyle name="SAPBEXaggItem 3 2 2 4 6 2" xfId="16413" xr:uid="{00000000-0005-0000-0000-000013400000}"/>
    <cellStyle name="SAPBEXaggItem 3 2 2 4 7" xfId="16414" xr:uid="{00000000-0005-0000-0000-000014400000}"/>
    <cellStyle name="SAPBEXaggItem 3 2 2 5" xfId="16415" xr:uid="{00000000-0005-0000-0000-000015400000}"/>
    <cellStyle name="SAPBEXaggItem 3 2 2 5 2" xfId="16416" xr:uid="{00000000-0005-0000-0000-000016400000}"/>
    <cellStyle name="SAPBEXaggItem 3 2 2 6" xfId="16417" xr:uid="{00000000-0005-0000-0000-000017400000}"/>
    <cellStyle name="SAPBEXaggItem 3 2 2 6 2" xfId="16418" xr:uid="{00000000-0005-0000-0000-000018400000}"/>
    <cellStyle name="SAPBEXaggItem 3 2 2 7" xfId="16419" xr:uid="{00000000-0005-0000-0000-000019400000}"/>
    <cellStyle name="SAPBEXaggItem 3 2 2 7 2" xfId="16420" xr:uid="{00000000-0005-0000-0000-00001A400000}"/>
    <cellStyle name="SAPBEXaggItem 3 2 2 8" xfId="16421" xr:uid="{00000000-0005-0000-0000-00001B400000}"/>
    <cellStyle name="SAPBEXaggItem 3 2 2 8 2" xfId="16422" xr:uid="{00000000-0005-0000-0000-00001C400000}"/>
    <cellStyle name="SAPBEXaggItem 3 2 2 9" xfId="16423" xr:uid="{00000000-0005-0000-0000-00001D400000}"/>
    <cellStyle name="SAPBEXaggItem 3 2 2 9 2" xfId="16424" xr:uid="{00000000-0005-0000-0000-00001E400000}"/>
    <cellStyle name="SAPBEXaggItem 3 2 3" xfId="16425" xr:uid="{00000000-0005-0000-0000-00001F400000}"/>
    <cellStyle name="SAPBEXaggItem 3 2 3 2" xfId="16426" xr:uid="{00000000-0005-0000-0000-000020400000}"/>
    <cellStyle name="SAPBEXaggItem 3 2 3 2 2" xfId="16427" xr:uid="{00000000-0005-0000-0000-000021400000}"/>
    <cellStyle name="SAPBEXaggItem 3 2 3 2 2 2" xfId="16428" xr:uid="{00000000-0005-0000-0000-000022400000}"/>
    <cellStyle name="SAPBEXaggItem 3 2 3 2 2 2 2" xfId="16429" xr:uid="{00000000-0005-0000-0000-000023400000}"/>
    <cellStyle name="SAPBEXaggItem 3 2 3 2 2 3" xfId="16430" xr:uid="{00000000-0005-0000-0000-000024400000}"/>
    <cellStyle name="SAPBEXaggItem 3 2 3 2 2 3 2" xfId="16431" xr:uid="{00000000-0005-0000-0000-000025400000}"/>
    <cellStyle name="SAPBEXaggItem 3 2 3 2 2 4" xfId="16432" xr:uid="{00000000-0005-0000-0000-000026400000}"/>
    <cellStyle name="SAPBEXaggItem 3 2 3 2 2 4 2" xfId="16433" xr:uid="{00000000-0005-0000-0000-000027400000}"/>
    <cellStyle name="SAPBEXaggItem 3 2 3 2 2 5" xfId="16434" xr:uid="{00000000-0005-0000-0000-000028400000}"/>
    <cellStyle name="SAPBEXaggItem 3 2 3 2 2 5 2" xfId="16435" xr:uid="{00000000-0005-0000-0000-000029400000}"/>
    <cellStyle name="SAPBEXaggItem 3 2 3 2 2 6" xfId="16436" xr:uid="{00000000-0005-0000-0000-00002A400000}"/>
    <cellStyle name="SAPBEXaggItem 3 2 3 2 2 6 2" xfId="16437" xr:uid="{00000000-0005-0000-0000-00002B400000}"/>
    <cellStyle name="SAPBEXaggItem 3 2 3 2 2 7" xfId="16438" xr:uid="{00000000-0005-0000-0000-00002C400000}"/>
    <cellStyle name="SAPBEXaggItem 3 2 3 2 3" xfId="16439" xr:uid="{00000000-0005-0000-0000-00002D400000}"/>
    <cellStyle name="SAPBEXaggItem 3 2 3 2 3 2" xfId="16440" xr:uid="{00000000-0005-0000-0000-00002E400000}"/>
    <cellStyle name="SAPBEXaggItem 3 2 3 2 4" xfId="16441" xr:uid="{00000000-0005-0000-0000-00002F400000}"/>
    <cellStyle name="SAPBEXaggItem 3 2 3 2 4 2" xfId="16442" xr:uid="{00000000-0005-0000-0000-000030400000}"/>
    <cellStyle name="SAPBEXaggItem 3 2 3 2 5" xfId="16443" xr:uid="{00000000-0005-0000-0000-000031400000}"/>
    <cellStyle name="SAPBEXaggItem 3 2 3 2 5 2" xfId="16444" xr:uid="{00000000-0005-0000-0000-000032400000}"/>
    <cellStyle name="SAPBEXaggItem 3 2 3 2 6" xfId="16445" xr:uid="{00000000-0005-0000-0000-000033400000}"/>
    <cellStyle name="SAPBEXaggItem 3 2 3 2 6 2" xfId="16446" xr:uid="{00000000-0005-0000-0000-000034400000}"/>
    <cellStyle name="SAPBEXaggItem 3 2 3 2 7" xfId="16447" xr:uid="{00000000-0005-0000-0000-000035400000}"/>
    <cellStyle name="SAPBEXaggItem 3 2 3 2 7 2" xfId="16448" xr:uid="{00000000-0005-0000-0000-000036400000}"/>
    <cellStyle name="SAPBEXaggItem 3 2 3 2 8" xfId="16449" xr:uid="{00000000-0005-0000-0000-000037400000}"/>
    <cellStyle name="SAPBEXaggItem 3 2 3 3" xfId="16450" xr:uid="{00000000-0005-0000-0000-000038400000}"/>
    <cellStyle name="SAPBEXaggItem 3 2 3 3 2" xfId="16451" xr:uid="{00000000-0005-0000-0000-000039400000}"/>
    <cellStyle name="SAPBEXaggItem 3 2 3 3 2 2" xfId="16452" xr:uid="{00000000-0005-0000-0000-00003A400000}"/>
    <cellStyle name="SAPBEXaggItem 3 2 3 3 3" xfId="16453" xr:uid="{00000000-0005-0000-0000-00003B400000}"/>
    <cellStyle name="SAPBEXaggItem 3 2 3 3 3 2" xfId="16454" xr:uid="{00000000-0005-0000-0000-00003C400000}"/>
    <cellStyle name="SAPBEXaggItem 3 2 3 3 4" xfId="16455" xr:uid="{00000000-0005-0000-0000-00003D400000}"/>
    <cellStyle name="SAPBEXaggItem 3 2 3 3 4 2" xfId="16456" xr:uid="{00000000-0005-0000-0000-00003E400000}"/>
    <cellStyle name="SAPBEXaggItem 3 2 3 3 5" xfId="16457" xr:uid="{00000000-0005-0000-0000-00003F400000}"/>
    <cellStyle name="SAPBEXaggItem 3 2 3 3 5 2" xfId="16458" xr:uid="{00000000-0005-0000-0000-000040400000}"/>
    <cellStyle name="SAPBEXaggItem 3 2 3 3 6" xfId="16459" xr:uid="{00000000-0005-0000-0000-000041400000}"/>
    <cellStyle name="SAPBEXaggItem 3 2 3 3 6 2" xfId="16460" xr:uid="{00000000-0005-0000-0000-000042400000}"/>
    <cellStyle name="SAPBEXaggItem 3 2 3 3 7" xfId="16461" xr:uid="{00000000-0005-0000-0000-000043400000}"/>
    <cellStyle name="SAPBEXaggItem 3 2 3 4" xfId="16462" xr:uid="{00000000-0005-0000-0000-000044400000}"/>
    <cellStyle name="SAPBEXaggItem 3 2 3 4 2" xfId="16463" xr:uid="{00000000-0005-0000-0000-000045400000}"/>
    <cellStyle name="SAPBEXaggItem 3 2 3 5" xfId="16464" xr:uid="{00000000-0005-0000-0000-000046400000}"/>
    <cellStyle name="SAPBEXaggItem 3 2 3 5 2" xfId="16465" xr:uid="{00000000-0005-0000-0000-000047400000}"/>
    <cellStyle name="SAPBEXaggItem 3 2 3 6" xfId="16466" xr:uid="{00000000-0005-0000-0000-000048400000}"/>
    <cellStyle name="SAPBEXaggItem 3 2 3 6 2" xfId="16467" xr:uid="{00000000-0005-0000-0000-000049400000}"/>
    <cellStyle name="SAPBEXaggItem 3 2 3 7" xfId="16468" xr:uid="{00000000-0005-0000-0000-00004A400000}"/>
    <cellStyle name="SAPBEXaggItem 3 2 3 7 2" xfId="16469" xr:uid="{00000000-0005-0000-0000-00004B400000}"/>
    <cellStyle name="SAPBEXaggItem 3 2 3 8" xfId="16470" xr:uid="{00000000-0005-0000-0000-00004C400000}"/>
    <cellStyle name="SAPBEXaggItem 3 2 3 8 2" xfId="16471" xr:uid="{00000000-0005-0000-0000-00004D400000}"/>
    <cellStyle name="SAPBEXaggItem 3 2 3 9" xfId="16472" xr:uid="{00000000-0005-0000-0000-00004E400000}"/>
    <cellStyle name="SAPBEXaggItem 3 2 4" xfId="16473" xr:uid="{00000000-0005-0000-0000-00004F400000}"/>
    <cellStyle name="SAPBEXaggItem 3 2 4 2" xfId="16474" xr:uid="{00000000-0005-0000-0000-000050400000}"/>
    <cellStyle name="SAPBEXaggItem 3 2 4 2 2" xfId="16475" xr:uid="{00000000-0005-0000-0000-000051400000}"/>
    <cellStyle name="SAPBEXaggItem 3 2 4 2 2 2" xfId="16476" xr:uid="{00000000-0005-0000-0000-000052400000}"/>
    <cellStyle name="SAPBEXaggItem 3 2 4 2 3" xfId="16477" xr:uid="{00000000-0005-0000-0000-000053400000}"/>
    <cellStyle name="SAPBEXaggItem 3 2 4 2 3 2" xfId="16478" xr:uid="{00000000-0005-0000-0000-000054400000}"/>
    <cellStyle name="SAPBEXaggItem 3 2 4 2 4" xfId="16479" xr:uid="{00000000-0005-0000-0000-000055400000}"/>
    <cellStyle name="SAPBEXaggItem 3 2 4 2 4 2" xfId="16480" xr:uid="{00000000-0005-0000-0000-000056400000}"/>
    <cellStyle name="SAPBEXaggItem 3 2 4 2 5" xfId="16481" xr:uid="{00000000-0005-0000-0000-000057400000}"/>
    <cellStyle name="SAPBEXaggItem 3 2 4 2 5 2" xfId="16482" xr:uid="{00000000-0005-0000-0000-000058400000}"/>
    <cellStyle name="SAPBEXaggItem 3 2 4 2 6" xfId="16483" xr:uid="{00000000-0005-0000-0000-000059400000}"/>
    <cellStyle name="SAPBEXaggItem 3 2 4 2 6 2" xfId="16484" xr:uid="{00000000-0005-0000-0000-00005A400000}"/>
    <cellStyle name="SAPBEXaggItem 3 2 4 2 7" xfId="16485" xr:uid="{00000000-0005-0000-0000-00005B400000}"/>
    <cellStyle name="SAPBEXaggItem 3 2 4 3" xfId="16486" xr:uid="{00000000-0005-0000-0000-00005C400000}"/>
    <cellStyle name="SAPBEXaggItem 3 2 4 3 2" xfId="16487" xr:uid="{00000000-0005-0000-0000-00005D400000}"/>
    <cellStyle name="SAPBEXaggItem 3 2 4 4" xfId="16488" xr:uid="{00000000-0005-0000-0000-00005E400000}"/>
    <cellStyle name="SAPBEXaggItem 3 2 4 4 2" xfId="16489" xr:uid="{00000000-0005-0000-0000-00005F400000}"/>
    <cellStyle name="SAPBEXaggItem 3 2 4 5" xfId="16490" xr:uid="{00000000-0005-0000-0000-000060400000}"/>
    <cellStyle name="SAPBEXaggItem 3 2 4 5 2" xfId="16491" xr:uid="{00000000-0005-0000-0000-000061400000}"/>
    <cellStyle name="SAPBEXaggItem 3 2 4 6" xfId="16492" xr:uid="{00000000-0005-0000-0000-000062400000}"/>
    <cellStyle name="SAPBEXaggItem 3 2 4 6 2" xfId="16493" xr:uid="{00000000-0005-0000-0000-000063400000}"/>
    <cellStyle name="SAPBEXaggItem 3 2 4 7" xfId="16494" xr:uid="{00000000-0005-0000-0000-000064400000}"/>
    <cellStyle name="SAPBEXaggItem 3 2 4 7 2" xfId="16495" xr:uid="{00000000-0005-0000-0000-000065400000}"/>
    <cellStyle name="SAPBEXaggItem 3 2 4 8" xfId="16496" xr:uid="{00000000-0005-0000-0000-000066400000}"/>
    <cellStyle name="SAPBEXaggItem 3 2 5" xfId="16497" xr:uid="{00000000-0005-0000-0000-000067400000}"/>
    <cellStyle name="SAPBEXaggItem 3 2 5 2" xfId="16498" xr:uid="{00000000-0005-0000-0000-000068400000}"/>
    <cellStyle name="SAPBEXaggItem 3 2 5 2 2" xfId="16499" xr:uid="{00000000-0005-0000-0000-000069400000}"/>
    <cellStyle name="SAPBEXaggItem 3 2 5 3" xfId="16500" xr:uid="{00000000-0005-0000-0000-00006A400000}"/>
    <cellStyle name="SAPBEXaggItem 3 2 5 3 2" xfId="16501" xr:uid="{00000000-0005-0000-0000-00006B400000}"/>
    <cellStyle name="SAPBEXaggItem 3 2 5 4" xfId="16502" xr:uid="{00000000-0005-0000-0000-00006C400000}"/>
    <cellStyle name="SAPBEXaggItem 3 2 5 4 2" xfId="16503" xr:uid="{00000000-0005-0000-0000-00006D400000}"/>
    <cellStyle name="SAPBEXaggItem 3 2 5 5" xfId="16504" xr:uid="{00000000-0005-0000-0000-00006E400000}"/>
    <cellStyle name="SAPBEXaggItem 3 2 5 5 2" xfId="16505" xr:uid="{00000000-0005-0000-0000-00006F400000}"/>
    <cellStyle name="SAPBEXaggItem 3 2 5 6" xfId="16506" xr:uid="{00000000-0005-0000-0000-000070400000}"/>
    <cellStyle name="SAPBEXaggItem 3 2 5 6 2" xfId="16507" xr:uid="{00000000-0005-0000-0000-000071400000}"/>
    <cellStyle name="SAPBEXaggItem 3 2 5 7" xfId="16508" xr:uid="{00000000-0005-0000-0000-000072400000}"/>
    <cellStyle name="SAPBEXaggItem 3 2 6" xfId="16509" xr:uid="{00000000-0005-0000-0000-000073400000}"/>
    <cellStyle name="SAPBEXaggItem 3 2 6 2" xfId="16510" xr:uid="{00000000-0005-0000-0000-000074400000}"/>
    <cellStyle name="SAPBEXaggItem 3 2 7" xfId="16511" xr:uid="{00000000-0005-0000-0000-000075400000}"/>
    <cellStyle name="SAPBEXaggItem 3 2 7 2" xfId="16512" xr:uid="{00000000-0005-0000-0000-000076400000}"/>
    <cellStyle name="SAPBEXaggItem 3 2 8" xfId="16513" xr:uid="{00000000-0005-0000-0000-000077400000}"/>
    <cellStyle name="SAPBEXaggItem 3 2 8 2" xfId="16514" xr:uid="{00000000-0005-0000-0000-000078400000}"/>
    <cellStyle name="SAPBEXaggItem 3 2 9" xfId="16515" xr:uid="{00000000-0005-0000-0000-000079400000}"/>
    <cellStyle name="SAPBEXaggItem 3 2 9 2" xfId="16516" xr:uid="{00000000-0005-0000-0000-00007A400000}"/>
    <cellStyle name="SAPBEXaggItem 3 3" xfId="16517" xr:uid="{00000000-0005-0000-0000-00007B400000}"/>
    <cellStyle name="SAPBEXaggItem 3 3 10" xfId="16518" xr:uid="{00000000-0005-0000-0000-00007C400000}"/>
    <cellStyle name="SAPBEXaggItem 3 3 2" xfId="16519" xr:uid="{00000000-0005-0000-0000-00007D400000}"/>
    <cellStyle name="SAPBEXaggItem 3 3 2 2" xfId="16520" xr:uid="{00000000-0005-0000-0000-00007E400000}"/>
    <cellStyle name="SAPBEXaggItem 3 3 2 2 2" xfId="16521" xr:uid="{00000000-0005-0000-0000-00007F400000}"/>
    <cellStyle name="SAPBEXaggItem 3 3 2 2 2 2" xfId="16522" xr:uid="{00000000-0005-0000-0000-000080400000}"/>
    <cellStyle name="SAPBEXaggItem 3 3 2 2 2 2 2" xfId="16523" xr:uid="{00000000-0005-0000-0000-000081400000}"/>
    <cellStyle name="SAPBEXaggItem 3 3 2 2 2 3" xfId="16524" xr:uid="{00000000-0005-0000-0000-000082400000}"/>
    <cellStyle name="SAPBEXaggItem 3 3 2 2 2 3 2" xfId="16525" xr:uid="{00000000-0005-0000-0000-000083400000}"/>
    <cellStyle name="SAPBEXaggItem 3 3 2 2 2 4" xfId="16526" xr:uid="{00000000-0005-0000-0000-000084400000}"/>
    <cellStyle name="SAPBEXaggItem 3 3 2 2 2 4 2" xfId="16527" xr:uid="{00000000-0005-0000-0000-000085400000}"/>
    <cellStyle name="SAPBEXaggItem 3 3 2 2 2 5" xfId="16528" xr:uid="{00000000-0005-0000-0000-000086400000}"/>
    <cellStyle name="SAPBEXaggItem 3 3 2 2 2 5 2" xfId="16529" xr:uid="{00000000-0005-0000-0000-000087400000}"/>
    <cellStyle name="SAPBEXaggItem 3 3 2 2 2 6" xfId="16530" xr:uid="{00000000-0005-0000-0000-000088400000}"/>
    <cellStyle name="SAPBEXaggItem 3 3 2 2 2 6 2" xfId="16531" xr:uid="{00000000-0005-0000-0000-000089400000}"/>
    <cellStyle name="SAPBEXaggItem 3 3 2 2 2 7" xfId="16532" xr:uid="{00000000-0005-0000-0000-00008A400000}"/>
    <cellStyle name="SAPBEXaggItem 3 3 2 2 3" xfId="16533" xr:uid="{00000000-0005-0000-0000-00008B400000}"/>
    <cellStyle name="SAPBEXaggItem 3 3 2 2 3 2" xfId="16534" xr:uid="{00000000-0005-0000-0000-00008C400000}"/>
    <cellStyle name="SAPBEXaggItem 3 3 2 2 4" xfId="16535" xr:uid="{00000000-0005-0000-0000-00008D400000}"/>
    <cellStyle name="SAPBEXaggItem 3 3 2 2 4 2" xfId="16536" xr:uid="{00000000-0005-0000-0000-00008E400000}"/>
    <cellStyle name="SAPBEXaggItem 3 3 2 2 5" xfId="16537" xr:uid="{00000000-0005-0000-0000-00008F400000}"/>
    <cellStyle name="SAPBEXaggItem 3 3 2 2 5 2" xfId="16538" xr:uid="{00000000-0005-0000-0000-000090400000}"/>
    <cellStyle name="SAPBEXaggItem 3 3 2 2 6" xfId="16539" xr:uid="{00000000-0005-0000-0000-000091400000}"/>
    <cellStyle name="SAPBEXaggItem 3 3 2 2 6 2" xfId="16540" xr:uid="{00000000-0005-0000-0000-000092400000}"/>
    <cellStyle name="SAPBEXaggItem 3 3 2 2 7" xfId="16541" xr:uid="{00000000-0005-0000-0000-000093400000}"/>
    <cellStyle name="SAPBEXaggItem 3 3 2 2 7 2" xfId="16542" xr:uid="{00000000-0005-0000-0000-000094400000}"/>
    <cellStyle name="SAPBEXaggItem 3 3 2 2 8" xfId="16543" xr:uid="{00000000-0005-0000-0000-000095400000}"/>
    <cellStyle name="SAPBEXaggItem 3 3 2 3" xfId="16544" xr:uid="{00000000-0005-0000-0000-000096400000}"/>
    <cellStyle name="SAPBEXaggItem 3 3 2 3 2" xfId="16545" xr:uid="{00000000-0005-0000-0000-000097400000}"/>
    <cellStyle name="SAPBEXaggItem 3 3 2 3 2 2" xfId="16546" xr:uid="{00000000-0005-0000-0000-000098400000}"/>
    <cellStyle name="SAPBEXaggItem 3 3 2 3 3" xfId="16547" xr:uid="{00000000-0005-0000-0000-000099400000}"/>
    <cellStyle name="SAPBEXaggItem 3 3 2 3 3 2" xfId="16548" xr:uid="{00000000-0005-0000-0000-00009A400000}"/>
    <cellStyle name="SAPBEXaggItem 3 3 2 3 4" xfId="16549" xr:uid="{00000000-0005-0000-0000-00009B400000}"/>
    <cellStyle name="SAPBEXaggItem 3 3 2 3 4 2" xfId="16550" xr:uid="{00000000-0005-0000-0000-00009C400000}"/>
    <cellStyle name="SAPBEXaggItem 3 3 2 3 5" xfId="16551" xr:uid="{00000000-0005-0000-0000-00009D400000}"/>
    <cellStyle name="SAPBEXaggItem 3 3 2 3 5 2" xfId="16552" xr:uid="{00000000-0005-0000-0000-00009E400000}"/>
    <cellStyle name="SAPBEXaggItem 3 3 2 3 6" xfId="16553" xr:uid="{00000000-0005-0000-0000-00009F400000}"/>
    <cellStyle name="SAPBEXaggItem 3 3 2 3 6 2" xfId="16554" xr:uid="{00000000-0005-0000-0000-0000A0400000}"/>
    <cellStyle name="SAPBEXaggItem 3 3 2 3 7" xfId="16555" xr:uid="{00000000-0005-0000-0000-0000A1400000}"/>
    <cellStyle name="SAPBEXaggItem 3 3 2 4" xfId="16556" xr:uid="{00000000-0005-0000-0000-0000A2400000}"/>
    <cellStyle name="SAPBEXaggItem 3 3 2 4 2" xfId="16557" xr:uid="{00000000-0005-0000-0000-0000A3400000}"/>
    <cellStyle name="SAPBEXaggItem 3 3 2 5" xfId="16558" xr:uid="{00000000-0005-0000-0000-0000A4400000}"/>
    <cellStyle name="SAPBEXaggItem 3 3 2 5 2" xfId="16559" xr:uid="{00000000-0005-0000-0000-0000A5400000}"/>
    <cellStyle name="SAPBEXaggItem 3 3 2 6" xfId="16560" xr:uid="{00000000-0005-0000-0000-0000A6400000}"/>
    <cellStyle name="SAPBEXaggItem 3 3 2 6 2" xfId="16561" xr:uid="{00000000-0005-0000-0000-0000A7400000}"/>
    <cellStyle name="SAPBEXaggItem 3 3 2 7" xfId="16562" xr:uid="{00000000-0005-0000-0000-0000A8400000}"/>
    <cellStyle name="SAPBEXaggItem 3 3 2 7 2" xfId="16563" xr:uid="{00000000-0005-0000-0000-0000A9400000}"/>
    <cellStyle name="SAPBEXaggItem 3 3 2 8" xfId="16564" xr:uid="{00000000-0005-0000-0000-0000AA400000}"/>
    <cellStyle name="SAPBEXaggItem 3 3 2 8 2" xfId="16565" xr:uid="{00000000-0005-0000-0000-0000AB400000}"/>
    <cellStyle name="SAPBEXaggItem 3 3 2 9" xfId="16566" xr:uid="{00000000-0005-0000-0000-0000AC400000}"/>
    <cellStyle name="SAPBEXaggItem 3 3 3" xfId="16567" xr:uid="{00000000-0005-0000-0000-0000AD400000}"/>
    <cellStyle name="SAPBEXaggItem 3 3 3 2" xfId="16568" xr:uid="{00000000-0005-0000-0000-0000AE400000}"/>
    <cellStyle name="SAPBEXaggItem 3 3 3 2 2" xfId="16569" xr:uid="{00000000-0005-0000-0000-0000AF400000}"/>
    <cellStyle name="SAPBEXaggItem 3 3 3 2 2 2" xfId="16570" xr:uid="{00000000-0005-0000-0000-0000B0400000}"/>
    <cellStyle name="SAPBEXaggItem 3 3 3 2 3" xfId="16571" xr:uid="{00000000-0005-0000-0000-0000B1400000}"/>
    <cellStyle name="SAPBEXaggItem 3 3 3 2 3 2" xfId="16572" xr:uid="{00000000-0005-0000-0000-0000B2400000}"/>
    <cellStyle name="SAPBEXaggItem 3 3 3 2 4" xfId="16573" xr:uid="{00000000-0005-0000-0000-0000B3400000}"/>
    <cellStyle name="SAPBEXaggItem 3 3 3 2 4 2" xfId="16574" xr:uid="{00000000-0005-0000-0000-0000B4400000}"/>
    <cellStyle name="SAPBEXaggItem 3 3 3 2 5" xfId="16575" xr:uid="{00000000-0005-0000-0000-0000B5400000}"/>
    <cellStyle name="SAPBEXaggItem 3 3 3 2 5 2" xfId="16576" xr:uid="{00000000-0005-0000-0000-0000B6400000}"/>
    <cellStyle name="SAPBEXaggItem 3 3 3 2 6" xfId="16577" xr:uid="{00000000-0005-0000-0000-0000B7400000}"/>
    <cellStyle name="SAPBEXaggItem 3 3 3 2 6 2" xfId="16578" xr:uid="{00000000-0005-0000-0000-0000B8400000}"/>
    <cellStyle name="SAPBEXaggItem 3 3 3 2 7" xfId="16579" xr:uid="{00000000-0005-0000-0000-0000B9400000}"/>
    <cellStyle name="SAPBEXaggItem 3 3 3 3" xfId="16580" xr:uid="{00000000-0005-0000-0000-0000BA400000}"/>
    <cellStyle name="SAPBEXaggItem 3 3 3 3 2" xfId="16581" xr:uid="{00000000-0005-0000-0000-0000BB400000}"/>
    <cellStyle name="SAPBEXaggItem 3 3 3 4" xfId="16582" xr:uid="{00000000-0005-0000-0000-0000BC400000}"/>
    <cellStyle name="SAPBEXaggItem 3 3 3 4 2" xfId="16583" xr:uid="{00000000-0005-0000-0000-0000BD400000}"/>
    <cellStyle name="SAPBEXaggItem 3 3 3 5" xfId="16584" xr:uid="{00000000-0005-0000-0000-0000BE400000}"/>
    <cellStyle name="SAPBEXaggItem 3 3 3 5 2" xfId="16585" xr:uid="{00000000-0005-0000-0000-0000BF400000}"/>
    <cellStyle name="SAPBEXaggItem 3 3 3 6" xfId="16586" xr:uid="{00000000-0005-0000-0000-0000C0400000}"/>
    <cellStyle name="SAPBEXaggItem 3 3 3 6 2" xfId="16587" xr:uid="{00000000-0005-0000-0000-0000C1400000}"/>
    <cellStyle name="SAPBEXaggItem 3 3 3 7" xfId="16588" xr:uid="{00000000-0005-0000-0000-0000C2400000}"/>
    <cellStyle name="SAPBEXaggItem 3 3 3 7 2" xfId="16589" xr:uid="{00000000-0005-0000-0000-0000C3400000}"/>
    <cellStyle name="SAPBEXaggItem 3 3 3 8" xfId="16590" xr:uid="{00000000-0005-0000-0000-0000C4400000}"/>
    <cellStyle name="SAPBEXaggItem 3 3 4" xfId="16591" xr:uid="{00000000-0005-0000-0000-0000C5400000}"/>
    <cellStyle name="SAPBEXaggItem 3 3 4 2" xfId="16592" xr:uid="{00000000-0005-0000-0000-0000C6400000}"/>
    <cellStyle name="SAPBEXaggItem 3 3 4 2 2" xfId="16593" xr:uid="{00000000-0005-0000-0000-0000C7400000}"/>
    <cellStyle name="SAPBEXaggItem 3 3 4 3" xfId="16594" xr:uid="{00000000-0005-0000-0000-0000C8400000}"/>
    <cellStyle name="SAPBEXaggItem 3 3 4 3 2" xfId="16595" xr:uid="{00000000-0005-0000-0000-0000C9400000}"/>
    <cellStyle name="SAPBEXaggItem 3 3 4 4" xfId="16596" xr:uid="{00000000-0005-0000-0000-0000CA400000}"/>
    <cellStyle name="SAPBEXaggItem 3 3 4 4 2" xfId="16597" xr:uid="{00000000-0005-0000-0000-0000CB400000}"/>
    <cellStyle name="SAPBEXaggItem 3 3 4 5" xfId="16598" xr:uid="{00000000-0005-0000-0000-0000CC400000}"/>
    <cellStyle name="SAPBEXaggItem 3 3 4 5 2" xfId="16599" xr:uid="{00000000-0005-0000-0000-0000CD400000}"/>
    <cellStyle name="SAPBEXaggItem 3 3 4 6" xfId="16600" xr:uid="{00000000-0005-0000-0000-0000CE400000}"/>
    <cellStyle name="SAPBEXaggItem 3 3 4 6 2" xfId="16601" xr:uid="{00000000-0005-0000-0000-0000CF400000}"/>
    <cellStyle name="SAPBEXaggItem 3 3 4 7" xfId="16602" xr:uid="{00000000-0005-0000-0000-0000D0400000}"/>
    <cellStyle name="SAPBEXaggItem 3 3 5" xfId="16603" xr:uid="{00000000-0005-0000-0000-0000D1400000}"/>
    <cellStyle name="SAPBEXaggItem 3 3 5 2" xfId="16604" xr:uid="{00000000-0005-0000-0000-0000D2400000}"/>
    <cellStyle name="SAPBEXaggItem 3 3 6" xfId="16605" xr:uid="{00000000-0005-0000-0000-0000D3400000}"/>
    <cellStyle name="SAPBEXaggItem 3 3 6 2" xfId="16606" xr:uid="{00000000-0005-0000-0000-0000D4400000}"/>
    <cellStyle name="SAPBEXaggItem 3 3 7" xfId="16607" xr:uid="{00000000-0005-0000-0000-0000D5400000}"/>
    <cellStyle name="SAPBEXaggItem 3 3 7 2" xfId="16608" xr:uid="{00000000-0005-0000-0000-0000D6400000}"/>
    <cellStyle name="SAPBEXaggItem 3 3 8" xfId="16609" xr:uid="{00000000-0005-0000-0000-0000D7400000}"/>
    <cellStyle name="SAPBEXaggItem 3 3 8 2" xfId="16610" xr:uid="{00000000-0005-0000-0000-0000D8400000}"/>
    <cellStyle name="SAPBEXaggItem 3 3 9" xfId="16611" xr:uid="{00000000-0005-0000-0000-0000D9400000}"/>
    <cellStyle name="SAPBEXaggItem 3 3 9 2" xfId="16612" xr:uid="{00000000-0005-0000-0000-0000DA400000}"/>
    <cellStyle name="SAPBEXaggItem 3 4" xfId="16613" xr:uid="{00000000-0005-0000-0000-0000DB400000}"/>
    <cellStyle name="SAPBEXaggItem 3 4 2" xfId="16614" xr:uid="{00000000-0005-0000-0000-0000DC400000}"/>
    <cellStyle name="SAPBEXaggItem 3 4 2 2" xfId="16615" xr:uid="{00000000-0005-0000-0000-0000DD400000}"/>
    <cellStyle name="SAPBEXaggItem 3 4 2 2 2" xfId="16616" xr:uid="{00000000-0005-0000-0000-0000DE400000}"/>
    <cellStyle name="SAPBEXaggItem 3 4 2 2 2 2" xfId="16617" xr:uid="{00000000-0005-0000-0000-0000DF400000}"/>
    <cellStyle name="SAPBEXaggItem 3 4 2 2 3" xfId="16618" xr:uid="{00000000-0005-0000-0000-0000E0400000}"/>
    <cellStyle name="SAPBEXaggItem 3 4 2 2 3 2" xfId="16619" xr:uid="{00000000-0005-0000-0000-0000E1400000}"/>
    <cellStyle name="SAPBEXaggItem 3 4 2 2 4" xfId="16620" xr:uid="{00000000-0005-0000-0000-0000E2400000}"/>
    <cellStyle name="SAPBEXaggItem 3 4 2 2 4 2" xfId="16621" xr:uid="{00000000-0005-0000-0000-0000E3400000}"/>
    <cellStyle name="SAPBEXaggItem 3 4 2 2 5" xfId="16622" xr:uid="{00000000-0005-0000-0000-0000E4400000}"/>
    <cellStyle name="SAPBEXaggItem 3 4 2 2 5 2" xfId="16623" xr:uid="{00000000-0005-0000-0000-0000E5400000}"/>
    <cellStyle name="SAPBEXaggItem 3 4 2 2 6" xfId="16624" xr:uid="{00000000-0005-0000-0000-0000E6400000}"/>
    <cellStyle name="SAPBEXaggItem 3 4 2 2 6 2" xfId="16625" xr:uid="{00000000-0005-0000-0000-0000E7400000}"/>
    <cellStyle name="SAPBEXaggItem 3 4 2 2 7" xfId="16626" xr:uid="{00000000-0005-0000-0000-0000E8400000}"/>
    <cellStyle name="SAPBEXaggItem 3 4 2 3" xfId="16627" xr:uid="{00000000-0005-0000-0000-0000E9400000}"/>
    <cellStyle name="SAPBEXaggItem 3 4 2 3 2" xfId="16628" xr:uid="{00000000-0005-0000-0000-0000EA400000}"/>
    <cellStyle name="SAPBEXaggItem 3 4 2 4" xfId="16629" xr:uid="{00000000-0005-0000-0000-0000EB400000}"/>
    <cellStyle name="SAPBEXaggItem 3 4 2 4 2" xfId="16630" xr:uid="{00000000-0005-0000-0000-0000EC400000}"/>
    <cellStyle name="SAPBEXaggItem 3 4 2 5" xfId="16631" xr:uid="{00000000-0005-0000-0000-0000ED400000}"/>
    <cellStyle name="SAPBEXaggItem 3 4 2 5 2" xfId="16632" xr:uid="{00000000-0005-0000-0000-0000EE400000}"/>
    <cellStyle name="SAPBEXaggItem 3 4 2 6" xfId="16633" xr:uid="{00000000-0005-0000-0000-0000EF400000}"/>
    <cellStyle name="SAPBEXaggItem 3 4 2 6 2" xfId="16634" xr:uid="{00000000-0005-0000-0000-0000F0400000}"/>
    <cellStyle name="SAPBEXaggItem 3 4 2 7" xfId="16635" xr:uid="{00000000-0005-0000-0000-0000F1400000}"/>
    <cellStyle name="SAPBEXaggItem 3 4 2 7 2" xfId="16636" xr:uid="{00000000-0005-0000-0000-0000F2400000}"/>
    <cellStyle name="SAPBEXaggItem 3 4 2 8" xfId="16637" xr:uid="{00000000-0005-0000-0000-0000F3400000}"/>
    <cellStyle name="SAPBEXaggItem 3 4 3" xfId="16638" xr:uid="{00000000-0005-0000-0000-0000F4400000}"/>
    <cellStyle name="SAPBEXaggItem 3 4 3 2" xfId="16639" xr:uid="{00000000-0005-0000-0000-0000F5400000}"/>
    <cellStyle name="SAPBEXaggItem 3 4 3 2 2" xfId="16640" xr:uid="{00000000-0005-0000-0000-0000F6400000}"/>
    <cellStyle name="SAPBEXaggItem 3 4 3 3" xfId="16641" xr:uid="{00000000-0005-0000-0000-0000F7400000}"/>
    <cellStyle name="SAPBEXaggItem 3 4 3 3 2" xfId="16642" xr:uid="{00000000-0005-0000-0000-0000F8400000}"/>
    <cellStyle name="SAPBEXaggItem 3 4 3 4" xfId="16643" xr:uid="{00000000-0005-0000-0000-0000F9400000}"/>
    <cellStyle name="SAPBEXaggItem 3 4 3 4 2" xfId="16644" xr:uid="{00000000-0005-0000-0000-0000FA400000}"/>
    <cellStyle name="SAPBEXaggItem 3 4 3 5" xfId="16645" xr:uid="{00000000-0005-0000-0000-0000FB400000}"/>
    <cellStyle name="SAPBEXaggItem 3 4 3 5 2" xfId="16646" xr:uid="{00000000-0005-0000-0000-0000FC400000}"/>
    <cellStyle name="SAPBEXaggItem 3 4 3 6" xfId="16647" xr:uid="{00000000-0005-0000-0000-0000FD400000}"/>
    <cellStyle name="SAPBEXaggItem 3 4 3 6 2" xfId="16648" xr:uid="{00000000-0005-0000-0000-0000FE400000}"/>
    <cellStyle name="SAPBEXaggItem 3 4 3 7" xfId="16649" xr:uid="{00000000-0005-0000-0000-0000FF400000}"/>
    <cellStyle name="SAPBEXaggItem 3 4 4" xfId="16650" xr:uid="{00000000-0005-0000-0000-000000410000}"/>
    <cellStyle name="SAPBEXaggItem 3 4 4 2" xfId="16651" xr:uid="{00000000-0005-0000-0000-000001410000}"/>
    <cellStyle name="SAPBEXaggItem 3 4 5" xfId="16652" xr:uid="{00000000-0005-0000-0000-000002410000}"/>
    <cellStyle name="SAPBEXaggItem 3 4 5 2" xfId="16653" xr:uid="{00000000-0005-0000-0000-000003410000}"/>
    <cellStyle name="SAPBEXaggItem 3 4 6" xfId="16654" xr:uid="{00000000-0005-0000-0000-000004410000}"/>
    <cellStyle name="SAPBEXaggItem 3 4 6 2" xfId="16655" xr:uid="{00000000-0005-0000-0000-000005410000}"/>
    <cellStyle name="SAPBEXaggItem 3 4 7" xfId="16656" xr:uid="{00000000-0005-0000-0000-000006410000}"/>
    <cellStyle name="SAPBEXaggItem 3 4 7 2" xfId="16657" xr:uid="{00000000-0005-0000-0000-000007410000}"/>
    <cellStyle name="SAPBEXaggItem 3 4 8" xfId="16658" xr:uid="{00000000-0005-0000-0000-000008410000}"/>
    <cellStyle name="SAPBEXaggItem 3 4 8 2" xfId="16659" xr:uid="{00000000-0005-0000-0000-000009410000}"/>
    <cellStyle name="SAPBEXaggItem 3 4 9" xfId="16660" xr:uid="{00000000-0005-0000-0000-00000A410000}"/>
    <cellStyle name="SAPBEXaggItem 3 5" xfId="16661" xr:uid="{00000000-0005-0000-0000-00000B410000}"/>
    <cellStyle name="SAPBEXaggItem 3 5 2" xfId="16662" xr:uid="{00000000-0005-0000-0000-00000C410000}"/>
    <cellStyle name="SAPBEXaggItem 3 5 2 2" xfId="16663" xr:uid="{00000000-0005-0000-0000-00000D410000}"/>
    <cellStyle name="SAPBEXaggItem 3 5 2 2 2" xfId="16664" xr:uid="{00000000-0005-0000-0000-00000E410000}"/>
    <cellStyle name="SAPBEXaggItem 3 5 2 3" xfId="16665" xr:uid="{00000000-0005-0000-0000-00000F410000}"/>
    <cellStyle name="SAPBEXaggItem 3 5 2 3 2" xfId="16666" xr:uid="{00000000-0005-0000-0000-000010410000}"/>
    <cellStyle name="SAPBEXaggItem 3 5 2 4" xfId="16667" xr:uid="{00000000-0005-0000-0000-000011410000}"/>
    <cellStyle name="SAPBEXaggItem 3 5 2 4 2" xfId="16668" xr:uid="{00000000-0005-0000-0000-000012410000}"/>
    <cellStyle name="SAPBEXaggItem 3 5 2 5" xfId="16669" xr:uid="{00000000-0005-0000-0000-000013410000}"/>
    <cellStyle name="SAPBEXaggItem 3 5 2 5 2" xfId="16670" xr:uid="{00000000-0005-0000-0000-000014410000}"/>
    <cellStyle name="SAPBEXaggItem 3 5 2 6" xfId="16671" xr:uid="{00000000-0005-0000-0000-000015410000}"/>
    <cellStyle name="SAPBEXaggItem 3 5 2 6 2" xfId="16672" xr:uid="{00000000-0005-0000-0000-000016410000}"/>
    <cellStyle name="SAPBEXaggItem 3 5 2 7" xfId="16673" xr:uid="{00000000-0005-0000-0000-000017410000}"/>
    <cellStyle name="SAPBEXaggItem 3 5 3" xfId="16674" xr:uid="{00000000-0005-0000-0000-000018410000}"/>
    <cellStyle name="SAPBEXaggItem 3 5 3 2" xfId="16675" xr:uid="{00000000-0005-0000-0000-000019410000}"/>
    <cellStyle name="SAPBEXaggItem 3 5 4" xfId="16676" xr:uid="{00000000-0005-0000-0000-00001A410000}"/>
    <cellStyle name="SAPBEXaggItem 3 5 4 2" xfId="16677" xr:uid="{00000000-0005-0000-0000-00001B410000}"/>
    <cellStyle name="SAPBEXaggItem 3 5 5" xfId="16678" xr:uid="{00000000-0005-0000-0000-00001C410000}"/>
    <cellStyle name="SAPBEXaggItem 3 5 5 2" xfId="16679" xr:uid="{00000000-0005-0000-0000-00001D410000}"/>
    <cellStyle name="SAPBEXaggItem 3 5 6" xfId="16680" xr:uid="{00000000-0005-0000-0000-00001E410000}"/>
    <cellStyle name="SAPBEXaggItem 3 5 6 2" xfId="16681" xr:uid="{00000000-0005-0000-0000-00001F410000}"/>
    <cellStyle name="SAPBEXaggItem 3 5 7" xfId="16682" xr:uid="{00000000-0005-0000-0000-000020410000}"/>
    <cellStyle name="SAPBEXaggItem 3 5 7 2" xfId="16683" xr:uid="{00000000-0005-0000-0000-000021410000}"/>
    <cellStyle name="SAPBEXaggItem 3 5 8" xfId="16684" xr:uid="{00000000-0005-0000-0000-000022410000}"/>
    <cellStyle name="SAPBEXaggItem 3 6" xfId="16685" xr:uid="{00000000-0005-0000-0000-000023410000}"/>
    <cellStyle name="SAPBEXaggItem 3 6 2" xfId="16686" xr:uid="{00000000-0005-0000-0000-000024410000}"/>
    <cellStyle name="SAPBEXaggItem 3 6 2 2" xfId="16687" xr:uid="{00000000-0005-0000-0000-000025410000}"/>
    <cellStyle name="SAPBEXaggItem 3 6 3" xfId="16688" xr:uid="{00000000-0005-0000-0000-000026410000}"/>
    <cellStyle name="SAPBEXaggItem 3 6 3 2" xfId="16689" xr:uid="{00000000-0005-0000-0000-000027410000}"/>
    <cellStyle name="SAPBEXaggItem 3 6 4" xfId="16690" xr:uid="{00000000-0005-0000-0000-000028410000}"/>
    <cellStyle name="SAPBEXaggItem 3 6 4 2" xfId="16691" xr:uid="{00000000-0005-0000-0000-000029410000}"/>
    <cellStyle name="SAPBEXaggItem 3 6 5" xfId="16692" xr:uid="{00000000-0005-0000-0000-00002A410000}"/>
    <cellStyle name="SAPBEXaggItem 3 6 5 2" xfId="16693" xr:uid="{00000000-0005-0000-0000-00002B410000}"/>
    <cellStyle name="SAPBEXaggItem 3 6 6" xfId="16694" xr:uid="{00000000-0005-0000-0000-00002C410000}"/>
    <cellStyle name="SAPBEXaggItem 3 6 6 2" xfId="16695" xr:uid="{00000000-0005-0000-0000-00002D410000}"/>
    <cellStyle name="SAPBEXaggItem 3 6 7" xfId="16696" xr:uid="{00000000-0005-0000-0000-00002E410000}"/>
    <cellStyle name="SAPBEXaggItem 3 7" xfId="16697" xr:uid="{00000000-0005-0000-0000-00002F410000}"/>
    <cellStyle name="SAPBEXaggItem 3 7 2" xfId="16698" xr:uid="{00000000-0005-0000-0000-000030410000}"/>
    <cellStyle name="SAPBEXaggItem 3 8" xfId="16699" xr:uid="{00000000-0005-0000-0000-000031410000}"/>
    <cellStyle name="SAPBEXaggItem 3 8 2" xfId="16700" xr:uid="{00000000-0005-0000-0000-000032410000}"/>
    <cellStyle name="SAPBEXaggItem 3 9" xfId="16701" xr:uid="{00000000-0005-0000-0000-000033410000}"/>
    <cellStyle name="SAPBEXaggItem 3 9 2" xfId="16702" xr:uid="{00000000-0005-0000-0000-000034410000}"/>
    <cellStyle name="SAPBEXaggItem 4" xfId="16703" xr:uid="{00000000-0005-0000-0000-000035410000}"/>
    <cellStyle name="SAPBEXaggItem 4 10" xfId="16704" xr:uid="{00000000-0005-0000-0000-000036410000}"/>
    <cellStyle name="SAPBEXaggItem 4 10 2" xfId="16705" xr:uid="{00000000-0005-0000-0000-000037410000}"/>
    <cellStyle name="SAPBEXaggItem 4 11" xfId="16706" xr:uid="{00000000-0005-0000-0000-000038410000}"/>
    <cellStyle name="SAPBEXaggItem 4 2" xfId="16707" xr:uid="{00000000-0005-0000-0000-000039410000}"/>
    <cellStyle name="SAPBEXaggItem 4 2 10" xfId="16708" xr:uid="{00000000-0005-0000-0000-00003A410000}"/>
    <cellStyle name="SAPBEXaggItem 4 2 2" xfId="16709" xr:uid="{00000000-0005-0000-0000-00003B410000}"/>
    <cellStyle name="SAPBEXaggItem 4 2 2 2" xfId="16710" xr:uid="{00000000-0005-0000-0000-00003C410000}"/>
    <cellStyle name="SAPBEXaggItem 4 2 2 2 2" xfId="16711" xr:uid="{00000000-0005-0000-0000-00003D410000}"/>
    <cellStyle name="SAPBEXaggItem 4 2 2 2 2 2" xfId="16712" xr:uid="{00000000-0005-0000-0000-00003E410000}"/>
    <cellStyle name="SAPBEXaggItem 4 2 2 2 2 2 2" xfId="16713" xr:uid="{00000000-0005-0000-0000-00003F410000}"/>
    <cellStyle name="SAPBEXaggItem 4 2 2 2 2 3" xfId="16714" xr:uid="{00000000-0005-0000-0000-000040410000}"/>
    <cellStyle name="SAPBEXaggItem 4 2 2 2 2 3 2" xfId="16715" xr:uid="{00000000-0005-0000-0000-000041410000}"/>
    <cellStyle name="SAPBEXaggItem 4 2 2 2 2 4" xfId="16716" xr:uid="{00000000-0005-0000-0000-000042410000}"/>
    <cellStyle name="SAPBEXaggItem 4 2 2 2 2 4 2" xfId="16717" xr:uid="{00000000-0005-0000-0000-000043410000}"/>
    <cellStyle name="SAPBEXaggItem 4 2 2 2 2 5" xfId="16718" xr:uid="{00000000-0005-0000-0000-000044410000}"/>
    <cellStyle name="SAPBEXaggItem 4 2 2 2 2 5 2" xfId="16719" xr:uid="{00000000-0005-0000-0000-000045410000}"/>
    <cellStyle name="SAPBEXaggItem 4 2 2 2 2 6" xfId="16720" xr:uid="{00000000-0005-0000-0000-000046410000}"/>
    <cellStyle name="SAPBEXaggItem 4 2 2 2 2 6 2" xfId="16721" xr:uid="{00000000-0005-0000-0000-000047410000}"/>
    <cellStyle name="SAPBEXaggItem 4 2 2 2 2 7" xfId="16722" xr:uid="{00000000-0005-0000-0000-000048410000}"/>
    <cellStyle name="SAPBEXaggItem 4 2 2 2 3" xfId="16723" xr:uid="{00000000-0005-0000-0000-000049410000}"/>
    <cellStyle name="SAPBEXaggItem 4 2 2 2 3 2" xfId="16724" xr:uid="{00000000-0005-0000-0000-00004A410000}"/>
    <cellStyle name="SAPBEXaggItem 4 2 2 2 4" xfId="16725" xr:uid="{00000000-0005-0000-0000-00004B410000}"/>
    <cellStyle name="SAPBEXaggItem 4 2 2 2 4 2" xfId="16726" xr:uid="{00000000-0005-0000-0000-00004C410000}"/>
    <cellStyle name="SAPBEXaggItem 4 2 2 2 5" xfId="16727" xr:uid="{00000000-0005-0000-0000-00004D410000}"/>
    <cellStyle name="SAPBEXaggItem 4 2 2 2 5 2" xfId="16728" xr:uid="{00000000-0005-0000-0000-00004E410000}"/>
    <cellStyle name="SAPBEXaggItem 4 2 2 2 6" xfId="16729" xr:uid="{00000000-0005-0000-0000-00004F410000}"/>
    <cellStyle name="SAPBEXaggItem 4 2 2 2 6 2" xfId="16730" xr:uid="{00000000-0005-0000-0000-000050410000}"/>
    <cellStyle name="SAPBEXaggItem 4 2 2 2 7" xfId="16731" xr:uid="{00000000-0005-0000-0000-000051410000}"/>
    <cellStyle name="SAPBEXaggItem 4 2 2 2 7 2" xfId="16732" xr:uid="{00000000-0005-0000-0000-000052410000}"/>
    <cellStyle name="SAPBEXaggItem 4 2 2 2 8" xfId="16733" xr:uid="{00000000-0005-0000-0000-000053410000}"/>
    <cellStyle name="SAPBEXaggItem 4 2 2 3" xfId="16734" xr:uid="{00000000-0005-0000-0000-000054410000}"/>
    <cellStyle name="SAPBEXaggItem 4 2 2 3 2" xfId="16735" xr:uid="{00000000-0005-0000-0000-000055410000}"/>
    <cellStyle name="SAPBEXaggItem 4 2 2 3 2 2" xfId="16736" xr:uid="{00000000-0005-0000-0000-000056410000}"/>
    <cellStyle name="SAPBEXaggItem 4 2 2 3 3" xfId="16737" xr:uid="{00000000-0005-0000-0000-000057410000}"/>
    <cellStyle name="SAPBEXaggItem 4 2 2 3 3 2" xfId="16738" xr:uid="{00000000-0005-0000-0000-000058410000}"/>
    <cellStyle name="SAPBEXaggItem 4 2 2 3 4" xfId="16739" xr:uid="{00000000-0005-0000-0000-000059410000}"/>
    <cellStyle name="SAPBEXaggItem 4 2 2 3 4 2" xfId="16740" xr:uid="{00000000-0005-0000-0000-00005A410000}"/>
    <cellStyle name="SAPBEXaggItem 4 2 2 3 5" xfId="16741" xr:uid="{00000000-0005-0000-0000-00005B410000}"/>
    <cellStyle name="SAPBEXaggItem 4 2 2 3 5 2" xfId="16742" xr:uid="{00000000-0005-0000-0000-00005C410000}"/>
    <cellStyle name="SAPBEXaggItem 4 2 2 3 6" xfId="16743" xr:uid="{00000000-0005-0000-0000-00005D410000}"/>
    <cellStyle name="SAPBEXaggItem 4 2 2 3 6 2" xfId="16744" xr:uid="{00000000-0005-0000-0000-00005E410000}"/>
    <cellStyle name="SAPBEXaggItem 4 2 2 3 7" xfId="16745" xr:uid="{00000000-0005-0000-0000-00005F410000}"/>
    <cellStyle name="SAPBEXaggItem 4 2 2 4" xfId="16746" xr:uid="{00000000-0005-0000-0000-000060410000}"/>
    <cellStyle name="SAPBEXaggItem 4 2 2 4 2" xfId="16747" xr:uid="{00000000-0005-0000-0000-000061410000}"/>
    <cellStyle name="SAPBEXaggItem 4 2 2 5" xfId="16748" xr:uid="{00000000-0005-0000-0000-000062410000}"/>
    <cellStyle name="SAPBEXaggItem 4 2 2 5 2" xfId="16749" xr:uid="{00000000-0005-0000-0000-000063410000}"/>
    <cellStyle name="SAPBEXaggItem 4 2 2 6" xfId="16750" xr:uid="{00000000-0005-0000-0000-000064410000}"/>
    <cellStyle name="SAPBEXaggItem 4 2 2 6 2" xfId="16751" xr:uid="{00000000-0005-0000-0000-000065410000}"/>
    <cellStyle name="SAPBEXaggItem 4 2 2 7" xfId="16752" xr:uid="{00000000-0005-0000-0000-000066410000}"/>
    <cellStyle name="SAPBEXaggItem 4 2 2 7 2" xfId="16753" xr:uid="{00000000-0005-0000-0000-000067410000}"/>
    <cellStyle name="SAPBEXaggItem 4 2 2 8" xfId="16754" xr:uid="{00000000-0005-0000-0000-000068410000}"/>
    <cellStyle name="SAPBEXaggItem 4 2 2 8 2" xfId="16755" xr:uid="{00000000-0005-0000-0000-000069410000}"/>
    <cellStyle name="SAPBEXaggItem 4 2 2 9" xfId="16756" xr:uid="{00000000-0005-0000-0000-00006A410000}"/>
    <cellStyle name="SAPBEXaggItem 4 2 3" xfId="16757" xr:uid="{00000000-0005-0000-0000-00006B410000}"/>
    <cellStyle name="SAPBEXaggItem 4 2 3 2" xfId="16758" xr:uid="{00000000-0005-0000-0000-00006C410000}"/>
    <cellStyle name="SAPBEXaggItem 4 2 3 2 2" xfId="16759" xr:uid="{00000000-0005-0000-0000-00006D410000}"/>
    <cellStyle name="SAPBEXaggItem 4 2 3 2 2 2" xfId="16760" xr:uid="{00000000-0005-0000-0000-00006E410000}"/>
    <cellStyle name="SAPBEXaggItem 4 2 3 2 3" xfId="16761" xr:uid="{00000000-0005-0000-0000-00006F410000}"/>
    <cellStyle name="SAPBEXaggItem 4 2 3 2 3 2" xfId="16762" xr:uid="{00000000-0005-0000-0000-000070410000}"/>
    <cellStyle name="SAPBEXaggItem 4 2 3 2 4" xfId="16763" xr:uid="{00000000-0005-0000-0000-000071410000}"/>
    <cellStyle name="SAPBEXaggItem 4 2 3 2 4 2" xfId="16764" xr:uid="{00000000-0005-0000-0000-000072410000}"/>
    <cellStyle name="SAPBEXaggItem 4 2 3 2 5" xfId="16765" xr:uid="{00000000-0005-0000-0000-000073410000}"/>
    <cellStyle name="SAPBEXaggItem 4 2 3 2 5 2" xfId="16766" xr:uid="{00000000-0005-0000-0000-000074410000}"/>
    <cellStyle name="SAPBEXaggItem 4 2 3 2 6" xfId="16767" xr:uid="{00000000-0005-0000-0000-000075410000}"/>
    <cellStyle name="SAPBEXaggItem 4 2 3 2 6 2" xfId="16768" xr:uid="{00000000-0005-0000-0000-000076410000}"/>
    <cellStyle name="SAPBEXaggItem 4 2 3 2 7" xfId="16769" xr:uid="{00000000-0005-0000-0000-000077410000}"/>
    <cellStyle name="SAPBEXaggItem 4 2 3 3" xfId="16770" xr:uid="{00000000-0005-0000-0000-000078410000}"/>
    <cellStyle name="SAPBEXaggItem 4 2 3 3 2" xfId="16771" xr:uid="{00000000-0005-0000-0000-000079410000}"/>
    <cellStyle name="SAPBEXaggItem 4 2 3 4" xfId="16772" xr:uid="{00000000-0005-0000-0000-00007A410000}"/>
    <cellStyle name="SAPBEXaggItem 4 2 3 4 2" xfId="16773" xr:uid="{00000000-0005-0000-0000-00007B410000}"/>
    <cellStyle name="SAPBEXaggItem 4 2 3 5" xfId="16774" xr:uid="{00000000-0005-0000-0000-00007C410000}"/>
    <cellStyle name="SAPBEXaggItem 4 2 3 5 2" xfId="16775" xr:uid="{00000000-0005-0000-0000-00007D410000}"/>
    <cellStyle name="SAPBEXaggItem 4 2 3 6" xfId="16776" xr:uid="{00000000-0005-0000-0000-00007E410000}"/>
    <cellStyle name="SAPBEXaggItem 4 2 3 6 2" xfId="16777" xr:uid="{00000000-0005-0000-0000-00007F410000}"/>
    <cellStyle name="SAPBEXaggItem 4 2 3 7" xfId="16778" xr:uid="{00000000-0005-0000-0000-000080410000}"/>
    <cellStyle name="SAPBEXaggItem 4 2 3 7 2" xfId="16779" xr:uid="{00000000-0005-0000-0000-000081410000}"/>
    <cellStyle name="SAPBEXaggItem 4 2 3 8" xfId="16780" xr:uid="{00000000-0005-0000-0000-000082410000}"/>
    <cellStyle name="SAPBEXaggItem 4 2 4" xfId="16781" xr:uid="{00000000-0005-0000-0000-000083410000}"/>
    <cellStyle name="SAPBEXaggItem 4 2 4 2" xfId="16782" xr:uid="{00000000-0005-0000-0000-000084410000}"/>
    <cellStyle name="SAPBEXaggItem 4 2 4 2 2" xfId="16783" xr:uid="{00000000-0005-0000-0000-000085410000}"/>
    <cellStyle name="SAPBEXaggItem 4 2 4 3" xfId="16784" xr:uid="{00000000-0005-0000-0000-000086410000}"/>
    <cellStyle name="SAPBEXaggItem 4 2 4 3 2" xfId="16785" xr:uid="{00000000-0005-0000-0000-000087410000}"/>
    <cellStyle name="SAPBEXaggItem 4 2 4 4" xfId="16786" xr:uid="{00000000-0005-0000-0000-000088410000}"/>
    <cellStyle name="SAPBEXaggItem 4 2 4 4 2" xfId="16787" xr:uid="{00000000-0005-0000-0000-000089410000}"/>
    <cellStyle name="SAPBEXaggItem 4 2 4 5" xfId="16788" xr:uid="{00000000-0005-0000-0000-00008A410000}"/>
    <cellStyle name="SAPBEXaggItem 4 2 4 5 2" xfId="16789" xr:uid="{00000000-0005-0000-0000-00008B410000}"/>
    <cellStyle name="SAPBEXaggItem 4 2 4 6" xfId="16790" xr:uid="{00000000-0005-0000-0000-00008C410000}"/>
    <cellStyle name="SAPBEXaggItem 4 2 4 6 2" xfId="16791" xr:uid="{00000000-0005-0000-0000-00008D410000}"/>
    <cellStyle name="SAPBEXaggItem 4 2 4 7" xfId="16792" xr:uid="{00000000-0005-0000-0000-00008E410000}"/>
    <cellStyle name="SAPBEXaggItem 4 2 5" xfId="16793" xr:uid="{00000000-0005-0000-0000-00008F410000}"/>
    <cellStyle name="SAPBEXaggItem 4 2 5 2" xfId="16794" xr:uid="{00000000-0005-0000-0000-000090410000}"/>
    <cellStyle name="SAPBEXaggItem 4 2 6" xfId="16795" xr:uid="{00000000-0005-0000-0000-000091410000}"/>
    <cellStyle name="SAPBEXaggItem 4 2 6 2" xfId="16796" xr:uid="{00000000-0005-0000-0000-000092410000}"/>
    <cellStyle name="SAPBEXaggItem 4 2 7" xfId="16797" xr:uid="{00000000-0005-0000-0000-000093410000}"/>
    <cellStyle name="SAPBEXaggItem 4 2 7 2" xfId="16798" xr:uid="{00000000-0005-0000-0000-000094410000}"/>
    <cellStyle name="SAPBEXaggItem 4 2 8" xfId="16799" xr:uid="{00000000-0005-0000-0000-000095410000}"/>
    <cellStyle name="SAPBEXaggItem 4 2 8 2" xfId="16800" xr:uid="{00000000-0005-0000-0000-000096410000}"/>
    <cellStyle name="SAPBEXaggItem 4 2 9" xfId="16801" xr:uid="{00000000-0005-0000-0000-000097410000}"/>
    <cellStyle name="SAPBEXaggItem 4 2 9 2" xfId="16802" xr:uid="{00000000-0005-0000-0000-000098410000}"/>
    <cellStyle name="SAPBEXaggItem 4 3" xfId="16803" xr:uid="{00000000-0005-0000-0000-000099410000}"/>
    <cellStyle name="SAPBEXaggItem 4 3 2" xfId="16804" xr:uid="{00000000-0005-0000-0000-00009A410000}"/>
    <cellStyle name="SAPBEXaggItem 4 3 2 2" xfId="16805" xr:uid="{00000000-0005-0000-0000-00009B410000}"/>
    <cellStyle name="SAPBEXaggItem 4 3 2 2 2" xfId="16806" xr:uid="{00000000-0005-0000-0000-00009C410000}"/>
    <cellStyle name="SAPBEXaggItem 4 3 2 2 2 2" xfId="16807" xr:uid="{00000000-0005-0000-0000-00009D410000}"/>
    <cellStyle name="SAPBEXaggItem 4 3 2 2 3" xfId="16808" xr:uid="{00000000-0005-0000-0000-00009E410000}"/>
    <cellStyle name="SAPBEXaggItem 4 3 2 2 3 2" xfId="16809" xr:uid="{00000000-0005-0000-0000-00009F410000}"/>
    <cellStyle name="SAPBEXaggItem 4 3 2 2 4" xfId="16810" xr:uid="{00000000-0005-0000-0000-0000A0410000}"/>
    <cellStyle name="SAPBEXaggItem 4 3 2 2 4 2" xfId="16811" xr:uid="{00000000-0005-0000-0000-0000A1410000}"/>
    <cellStyle name="SAPBEXaggItem 4 3 2 2 5" xfId="16812" xr:uid="{00000000-0005-0000-0000-0000A2410000}"/>
    <cellStyle name="SAPBEXaggItem 4 3 2 2 5 2" xfId="16813" xr:uid="{00000000-0005-0000-0000-0000A3410000}"/>
    <cellStyle name="SAPBEXaggItem 4 3 2 2 6" xfId="16814" xr:uid="{00000000-0005-0000-0000-0000A4410000}"/>
    <cellStyle name="SAPBEXaggItem 4 3 2 2 6 2" xfId="16815" xr:uid="{00000000-0005-0000-0000-0000A5410000}"/>
    <cellStyle name="SAPBEXaggItem 4 3 2 2 7" xfId="16816" xr:uid="{00000000-0005-0000-0000-0000A6410000}"/>
    <cellStyle name="SAPBEXaggItem 4 3 2 3" xfId="16817" xr:uid="{00000000-0005-0000-0000-0000A7410000}"/>
    <cellStyle name="SAPBEXaggItem 4 3 2 3 2" xfId="16818" xr:uid="{00000000-0005-0000-0000-0000A8410000}"/>
    <cellStyle name="SAPBEXaggItem 4 3 2 4" xfId="16819" xr:uid="{00000000-0005-0000-0000-0000A9410000}"/>
    <cellStyle name="SAPBEXaggItem 4 3 2 4 2" xfId="16820" xr:uid="{00000000-0005-0000-0000-0000AA410000}"/>
    <cellStyle name="SAPBEXaggItem 4 3 2 5" xfId="16821" xr:uid="{00000000-0005-0000-0000-0000AB410000}"/>
    <cellStyle name="SAPBEXaggItem 4 3 2 5 2" xfId="16822" xr:uid="{00000000-0005-0000-0000-0000AC410000}"/>
    <cellStyle name="SAPBEXaggItem 4 3 2 6" xfId="16823" xr:uid="{00000000-0005-0000-0000-0000AD410000}"/>
    <cellStyle name="SAPBEXaggItem 4 3 2 6 2" xfId="16824" xr:uid="{00000000-0005-0000-0000-0000AE410000}"/>
    <cellStyle name="SAPBEXaggItem 4 3 2 7" xfId="16825" xr:uid="{00000000-0005-0000-0000-0000AF410000}"/>
    <cellStyle name="SAPBEXaggItem 4 3 2 7 2" xfId="16826" xr:uid="{00000000-0005-0000-0000-0000B0410000}"/>
    <cellStyle name="SAPBEXaggItem 4 3 2 8" xfId="16827" xr:uid="{00000000-0005-0000-0000-0000B1410000}"/>
    <cellStyle name="SAPBEXaggItem 4 3 3" xfId="16828" xr:uid="{00000000-0005-0000-0000-0000B2410000}"/>
    <cellStyle name="SAPBEXaggItem 4 3 3 2" xfId="16829" xr:uid="{00000000-0005-0000-0000-0000B3410000}"/>
    <cellStyle name="SAPBEXaggItem 4 3 3 2 2" xfId="16830" xr:uid="{00000000-0005-0000-0000-0000B4410000}"/>
    <cellStyle name="SAPBEXaggItem 4 3 3 3" xfId="16831" xr:uid="{00000000-0005-0000-0000-0000B5410000}"/>
    <cellStyle name="SAPBEXaggItem 4 3 3 3 2" xfId="16832" xr:uid="{00000000-0005-0000-0000-0000B6410000}"/>
    <cellStyle name="SAPBEXaggItem 4 3 3 4" xfId="16833" xr:uid="{00000000-0005-0000-0000-0000B7410000}"/>
    <cellStyle name="SAPBEXaggItem 4 3 3 4 2" xfId="16834" xr:uid="{00000000-0005-0000-0000-0000B8410000}"/>
    <cellStyle name="SAPBEXaggItem 4 3 3 5" xfId="16835" xr:uid="{00000000-0005-0000-0000-0000B9410000}"/>
    <cellStyle name="SAPBEXaggItem 4 3 3 5 2" xfId="16836" xr:uid="{00000000-0005-0000-0000-0000BA410000}"/>
    <cellStyle name="SAPBEXaggItem 4 3 3 6" xfId="16837" xr:uid="{00000000-0005-0000-0000-0000BB410000}"/>
    <cellStyle name="SAPBEXaggItem 4 3 3 6 2" xfId="16838" xr:uid="{00000000-0005-0000-0000-0000BC410000}"/>
    <cellStyle name="SAPBEXaggItem 4 3 3 7" xfId="16839" xr:uid="{00000000-0005-0000-0000-0000BD410000}"/>
    <cellStyle name="SAPBEXaggItem 4 3 4" xfId="16840" xr:uid="{00000000-0005-0000-0000-0000BE410000}"/>
    <cellStyle name="SAPBEXaggItem 4 3 4 2" xfId="16841" xr:uid="{00000000-0005-0000-0000-0000BF410000}"/>
    <cellStyle name="SAPBEXaggItem 4 3 5" xfId="16842" xr:uid="{00000000-0005-0000-0000-0000C0410000}"/>
    <cellStyle name="SAPBEXaggItem 4 3 5 2" xfId="16843" xr:uid="{00000000-0005-0000-0000-0000C1410000}"/>
    <cellStyle name="SAPBEXaggItem 4 3 6" xfId="16844" xr:uid="{00000000-0005-0000-0000-0000C2410000}"/>
    <cellStyle name="SAPBEXaggItem 4 3 6 2" xfId="16845" xr:uid="{00000000-0005-0000-0000-0000C3410000}"/>
    <cellStyle name="SAPBEXaggItem 4 3 7" xfId="16846" xr:uid="{00000000-0005-0000-0000-0000C4410000}"/>
    <cellStyle name="SAPBEXaggItem 4 3 7 2" xfId="16847" xr:uid="{00000000-0005-0000-0000-0000C5410000}"/>
    <cellStyle name="SAPBEXaggItem 4 3 8" xfId="16848" xr:uid="{00000000-0005-0000-0000-0000C6410000}"/>
    <cellStyle name="SAPBEXaggItem 4 3 8 2" xfId="16849" xr:uid="{00000000-0005-0000-0000-0000C7410000}"/>
    <cellStyle name="SAPBEXaggItem 4 3 9" xfId="16850" xr:uid="{00000000-0005-0000-0000-0000C8410000}"/>
    <cellStyle name="SAPBEXaggItem 4 4" xfId="16851" xr:uid="{00000000-0005-0000-0000-0000C9410000}"/>
    <cellStyle name="SAPBEXaggItem 4 4 2" xfId="16852" xr:uid="{00000000-0005-0000-0000-0000CA410000}"/>
    <cellStyle name="SAPBEXaggItem 4 4 2 2" xfId="16853" xr:uid="{00000000-0005-0000-0000-0000CB410000}"/>
    <cellStyle name="SAPBEXaggItem 4 4 2 2 2" xfId="16854" xr:uid="{00000000-0005-0000-0000-0000CC410000}"/>
    <cellStyle name="SAPBEXaggItem 4 4 2 3" xfId="16855" xr:uid="{00000000-0005-0000-0000-0000CD410000}"/>
    <cellStyle name="SAPBEXaggItem 4 4 2 3 2" xfId="16856" xr:uid="{00000000-0005-0000-0000-0000CE410000}"/>
    <cellStyle name="SAPBEXaggItem 4 4 2 4" xfId="16857" xr:uid="{00000000-0005-0000-0000-0000CF410000}"/>
    <cellStyle name="SAPBEXaggItem 4 4 2 4 2" xfId="16858" xr:uid="{00000000-0005-0000-0000-0000D0410000}"/>
    <cellStyle name="SAPBEXaggItem 4 4 2 5" xfId="16859" xr:uid="{00000000-0005-0000-0000-0000D1410000}"/>
    <cellStyle name="SAPBEXaggItem 4 4 2 5 2" xfId="16860" xr:uid="{00000000-0005-0000-0000-0000D2410000}"/>
    <cellStyle name="SAPBEXaggItem 4 4 2 6" xfId="16861" xr:uid="{00000000-0005-0000-0000-0000D3410000}"/>
    <cellStyle name="SAPBEXaggItem 4 4 2 6 2" xfId="16862" xr:uid="{00000000-0005-0000-0000-0000D4410000}"/>
    <cellStyle name="SAPBEXaggItem 4 4 2 7" xfId="16863" xr:uid="{00000000-0005-0000-0000-0000D5410000}"/>
    <cellStyle name="SAPBEXaggItem 4 4 3" xfId="16864" xr:uid="{00000000-0005-0000-0000-0000D6410000}"/>
    <cellStyle name="SAPBEXaggItem 4 4 3 2" xfId="16865" xr:uid="{00000000-0005-0000-0000-0000D7410000}"/>
    <cellStyle name="SAPBEXaggItem 4 4 4" xfId="16866" xr:uid="{00000000-0005-0000-0000-0000D8410000}"/>
    <cellStyle name="SAPBEXaggItem 4 4 4 2" xfId="16867" xr:uid="{00000000-0005-0000-0000-0000D9410000}"/>
    <cellStyle name="SAPBEXaggItem 4 4 5" xfId="16868" xr:uid="{00000000-0005-0000-0000-0000DA410000}"/>
    <cellStyle name="SAPBEXaggItem 4 4 5 2" xfId="16869" xr:uid="{00000000-0005-0000-0000-0000DB410000}"/>
    <cellStyle name="SAPBEXaggItem 4 4 6" xfId="16870" xr:uid="{00000000-0005-0000-0000-0000DC410000}"/>
    <cellStyle name="SAPBEXaggItem 4 4 6 2" xfId="16871" xr:uid="{00000000-0005-0000-0000-0000DD410000}"/>
    <cellStyle name="SAPBEXaggItem 4 4 7" xfId="16872" xr:uid="{00000000-0005-0000-0000-0000DE410000}"/>
    <cellStyle name="SAPBEXaggItem 4 4 7 2" xfId="16873" xr:uid="{00000000-0005-0000-0000-0000DF410000}"/>
    <cellStyle name="SAPBEXaggItem 4 4 8" xfId="16874" xr:uid="{00000000-0005-0000-0000-0000E0410000}"/>
    <cellStyle name="SAPBEXaggItem 4 5" xfId="16875" xr:uid="{00000000-0005-0000-0000-0000E1410000}"/>
    <cellStyle name="SAPBEXaggItem 4 5 2" xfId="16876" xr:uid="{00000000-0005-0000-0000-0000E2410000}"/>
    <cellStyle name="SAPBEXaggItem 4 5 2 2" xfId="16877" xr:uid="{00000000-0005-0000-0000-0000E3410000}"/>
    <cellStyle name="SAPBEXaggItem 4 5 3" xfId="16878" xr:uid="{00000000-0005-0000-0000-0000E4410000}"/>
    <cellStyle name="SAPBEXaggItem 4 5 3 2" xfId="16879" xr:uid="{00000000-0005-0000-0000-0000E5410000}"/>
    <cellStyle name="SAPBEXaggItem 4 5 4" xfId="16880" xr:uid="{00000000-0005-0000-0000-0000E6410000}"/>
    <cellStyle name="SAPBEXaggItem 4 5 4 2" xfId="16881" xr:uid="{00000000-0005-0000-0000-0000E7410000}"/>
    <cellStyle name="SAPBEXaggItem 4 5 5" xfId="16882" xr:uid="{00000000-0005-0000-0000-0000E8410000}"/>
    <cellStyle name="SAPBEXaggItem 4 5 5 2" xfId="16883" xr:uid="{00000000-0005-0000-0000-0000E9410000}"/>
    <cellStyle name="SAPBEXaggItem 4 5 6" xfId="16884" xr:uid="{00000000-0005-0000-0000-0000EA410000}"/>
    <cellStyle name="SAPBEXaggItem 4 5 6 2" xfId="16885" xr:uid="{00000000-0005-0000-0000-0000EB410000}"/>
    <cellStyle name="SAPBEXaggItem 4 5 7" xfId="16886" xr:uid="{00000000-0005-0000-0000-0000EC410000}"/>
    <cellStyle name="SAPBEXaggItem 4 6" xfId="16887" xr:uid="{00000000-0005-0000-0000-0000ED410000}"/>
    <cellStyle name="SAPBEXaggItem 4 6 2" xfId="16888" xr:uid="{00000000-0005-0000-0000-0000EE410000}"/>
    <cellStyle name="SAPBEXaggItem 4 7" xfId="16889" xr:uid="{00000000-0005-0000-0000-0000EF410000}"/>
    <cellStyle name="SAPBEXaggItem 4 7 2" xfId="16890" xr:uid="{00000000-0005-0000-0000-0000F0410000}"/>
    <cellStyle name="SAPBEXaggItem 4 8" xfId="16891" xr:uid="{00000000-0005-0000-0000-0000F1410000}"/>
    <cellStyle name="SAPBEXaggItem 4 8 2" xfId="16892" xr:uid="{00000000-0005-0000-0000-0000F2410000}"/>
    <cellStyle name="SAPBEXaggItem 4 9" xfId="16893" xr:uid="{00000000-0005-0000-0000-0000F3410000}"/>
    <cellStyle name="SAPBEXaggItem 4 9 2" xfId="16894" xr:uid="{00000000-0005-0000-0000-0000F4410000}"/>
    <cellStyle name="SAPBEXaggItem 5" xfId="16895" xr:uid="{00000000-0005-0000-0000-0000F5410000}"/>
    <cellStyle name="SAPBEXaggItem 5 10" xfId="16896" xr:uid="{00000000-0005-0000-0000-0000F6410000}"/>
    <cellStyle name="SAPBEXaggItem 5 2" xfId="16897" xr:uid="{00000000-0005-0000-0000-0000F7410000}"/>
    <cellStyle name="SAPBEXaggItem 5 2 2" xfId="16898" xr:uid="{00000000-0005-0000-0000-0000F8410000}"/>
    <cellStyle name="SAPBEXaggItem 5 2 2 2" xfId="16899" xr:uid="{00000000-0005-0000-0000-0000F9410000}"/>
    <cellStyle name="SAPBEXaggItem 5 2 2 2 2" xfId="16900" xr:uid="{00000000-0005-0000-0000-0000FA410000}"/>
    <cellStyle name="SAPBEXaggItem 5 2 2 2 2 2" xfId="16901" xr:uid="{00000000-0005-0000-0000-0000FB410000}"/>
    <cellStyle name="SAPBEXaggItem 5 2 2 2 3" xfId="16902" xr:uid="{00000000-0005-0000-0000-0000FC410000}"/>
    <cellStyle name="SAPBEXaggItem 5 2 2 2 3 2" xfId="16903" xr:uid="{00000000-0005-0000-0000-0000FD410000}"/>
    <cellStyle name="SAPBEXaggItem 5 2 2 2 4" xfId="16904" xr:uid="{00000000-0005-0000-0000-0000FE410000}"/>
    <cellStyle name="SAPBEXaggItem 5 2 2 2 4 2" xfId="16905" xr:uid="{00000000-0005-0000-0000-0000FF410000}"/>
    <cellStyle name="SAPBEXaggItem 5 2 2 2 5" xfId="16906" xr:uid="{00000000-0005-0000-0000-000000420000}"/>
    <cellStyle name="SAPBEXaggItem 5 2 2 2 5 2" xfId="16907" xr:uid="{00000000-0005-0000-0000-000001420000}"/>
    <cellStyle name="SAPBEXaggItem 5 2 2 2 6" xfId="16908" xr:uid="{00000000-0005-0000-0000-000002420000}"/>
    <cellStyle name="SAPBEXaggItem 5 2 2 2 6 2" xfId="16909" xr:uid="{00000000-0005-0000-0000-000003420000}"/>
    <cellStyle name="SAPBEXaggItem 5 2 2 2 7" xfId="16910" xr:uid="{00000000-0005-0000-0000-000004420000}"/>
    <cellStyle name="SAPBEXaggItem 5 2 2 3" xfId="16911" xr:uid="{00000000-0005-0000-0000-000005420000}"/>
    <cellStyle name="SAPBEXaggItem 5 2 2 3 2" xfId="16912" xr:uid="{00000000-0005-0000-0000-000006420000}"/>
    <cellStyle name="SAPBEXaggItem 5 2 2 4" xfId="16913" xr:uid="{00000000-0005-0000-0000-000007420000}"/>
    <cellStyle name="SAPBEXaggItem 5 2 2 4 2" xfId="16914" xr:uid="{00000000-0005-0000-0000-000008420000}"/>
    <cellStyle name="SAPBEXaggItem 5 2 2 5" xfId="16915" xr:uid="{00000000-0005-0000-0000-000009420000}"/>
    <cellStyle name="SAPBEXaggItem 5 2 2 5 2" xfId="16916" xr:uid="{00000000-0005-0000-0000-00000A420000}"/>
    <cellStyle name="SAPBEXaggItem 5 2 2 6" xfId="16917" xr:uid="{00000000-0005-0000-0000-00000B420000}"/>
    <cellStyle name="SAPBEXaggItem 5 2 2 6 2" xfId="16918" xr:uid="{00000000-0005-0000-0000-00000C420000}"/>
    <cellStyle name="SAPBEXaggItem 5 2 2 7" xfId="16919" xr:uid="{00000000-0005-0000-0000-00000D420000}"/>
    <cellStyle name="SAPBEXaggItem 5 2 2 7 2" xfId="16920" xr:uid="{00000000-0005-0000-0000-00000E420000}"/>
    <cellStyle name="SAPBEXaggItem 5 2 2 8" xfId="16921" xr:uid="{00000000-0005-0000-0000-00000F420000}"/>
    <cellStyle name="SAPBEXaggItem 5 2 3" xfId="16922" xr:uid="{00000000-0005-0000-0000-000010420000}"/>
    <cellStyle name="SAPBEXaggItem 5 2 3 2" xfId="16923" xr:uid="{00000000-0005-0000-0000-000011420000}"/>
    <cellStyle name="SAPBEXaggItem 5 2 3 2 2" xfId="16924" xr:uid="{00000000-0005-0000-0000-000012420000}"/>
    <cellStyle name="SAPBEXaggItem 5 2 3 3" xfId="16925" xr:uid="{00000000-0005-0000-0000-000013420000}"/>
    <cellStyle name="SAPBEXaggItem 5 2 3 3 2" xfId="16926" xr:uid="{00000000-0005-0000-0000-000014420000}"/>
    <cellStyle name="SAPBEXaggItem 5 2 3 4" xfId="16927" xr:uid="{00000000-0005-0000-0000-000015420000}"/>
    <cellStyle name="SAPBEXaggItem 5 2 3 4 2" xfId="16928" xr:uid="{00000000-0005-0000-0000-000016420000}"/>
    <cellStyle name="SAPBEXaggItem 5 2 3 5" xfId="16929" xr:uid="{00000000-0005-0000-0000-000017420000}"/>
    <cellStyle name="SAPBEXaggItem 5 2 3 5 2" xfId="16930" xr:uid="{00000000-0005-0000-0000-000018420000}"/>
    <cellStyle name="SAPBEXaggItem 5 2 3 6" xfId="16931" xr:uid="{00000000-0005-0000-0000-000019420000}"/>
    <cellStyle name="SAPBEXaggItem 5 2 3 6 2" xfId="16932" xr:uid="{00000000-0005-0000-0000-00001A420000}"/>
    <cellStyle name="SAPBEXaggItem 5 2 3 7" xfId="16933" xr:uid="{00000000-0005-0000-0000-00001B420000}"/>
    <cellStyle name="SAPBEXaggItem 5 2 4" xfId="16934" xr:uid="{00000000-0005-0000-0000-00001C420000}"/>
    <cellStyle name="SAPBEXaggItem 5 2 4 2" xfId="16935" xr:uid="{00000000-0005-0000-0000-00001D420000}"/>
    <cellStyle name="SAPBEXaggItem 5 2 5" xfId="16936" xr:uid="{00000000-0005-0000-0000-00001E420000}"/>
    <cellStyle name="SAPBEXaggItem 5 2 5 2" xfId="16937" xr:uid="{00000000-0005-0000-0000-00001F420000}"/>
    <cellStyle name="SAPBEXaggItem 5 2 6" xfId="16938" xr:uid="{00000000-0005-0000-0000-000020420000}"/>
    <cellStyle name="SAPBEXaggItem 5 2 6 2" xfId="16939" xr:uid="{00000000-0005-0000-0000-000021420000}"/>
    <cellStyle name="SAPBEXaggItem 5 2 7" xfId="16940" xr:uid="{00000000-0005-0000-0000-000022420000}"/>
    <cellStyle name="SAPBEXaggItem 5 2 7 2" xfId="16941" xr:uid="{00000000-0005-0000-0000-000023420000}"/>
    <cellStyle name="SAPBEXaggItem 5 2 8" xfId="16942" xr:uid="{00000000-0005-0000-0000-000024420000}"/>
    <cellStyle name="SAPBEXaggItem 5 2 8 2" xfId="16943" xr:uid="{00000000-0005-0000-0000-000025420000}"/>
    <cellStyle name="SAPBEXaggItem 5 2 9" xfId="16944" xr:uid="{00000000-0005-0000-0000-000026420000}"/>
    <cellStyle name="SAPBEXaggItem 5 3" xfId="16945" xr:uid="{00000000-0005-0000-0000-000027420000}"/>
    <cellStyle name="SAPBEXaggItem 5 3 2" xfId="16946" xr:uid="{00000000-0005-0000-0000-000028420000}"/>
    <cellStyle name="SAPBEXaggItem 5 3 2 2" xfId="16947" xr:uid="{00000000-0005-0000-0000-000029420000}"/>
    <cellStyle name="SAPBEXaggItem 5 3 2 2 2" xfId="16948" xr:uid="{00000000-0005-0000-0000-00002A420000}"/>
    <cellStyle name="SAPBEXaggItem 5 3 2 3" xfId="16949" xr:uid="{00000000-0005-0000-0000-00002B420000}"/>
    <cellStyle name="SAPBEXaggItem 5 3 2 3 2" xfId="16950" xr:uid="{00000000-0005-0000-0000-00002C420000}"/>
    <cellStyle name="SAPBEXaggItem 5 3 2 4" xfId="16951" xr:uid="{00000000-0005-0000-0000-00002D420000}"/>
    <cellStyle name="SAPBEXaggItem 5 3 2 4 2" xfId="16952" xr:uid="{00000000-0005-0000-0000-00002E420000}"/>
    <cellStyle name="SAPBEXaggItem 5 3 2 5" xfId="16953" xr:uid="{00000000-0005-0000-0000-00002F420000}"/>
    <cellStyle name="SAPBEXaggItem 5 3 2 5 2" xfId="16954" xr:uid="{00000000-0005-0000-0000-000030420000}"/>
    <cellStyle name="SAPBEXaggItem 5 3 2 6" xfId="16955" xr:uid="{00000000-0005-0000-0000-000031420000}"/>
    <cellStyle name="SAPBEXaggItem 5 3 2 6 2" xfId="16956" xr:uid="{00000000-0005-0000-0000-000032420000}"/>
    <cellStyle name="SAPBEXaggItem 5 3 2 7" xfId="16957" xr:uid="{00000000-0005-0000-0000-000033420000}"/>
    <cellStyle name="SAPBEXaggItem 5 3 3" xfId="16958" xr:uid="{00000000-0005-0000-0000-000034420000}"/>
    <cellStyle name="SAPBEXaggItem 5 3 3 2" xfId="16959" xr:uid="{00000000-0005-0000-0000-000035420000}"/>
    <cellStyle name="SAPBEXaggItem 5 3 4" xfId="16960" xr:uid="{00000000-0005-0000-0000-000036420000}"/>
    <cellStyle name="SAPBEXaggItem 5 3 4 2" xfId="16961" xr:uid="{00000000-0005-0000-0000-000037420000}"/>
    <cellStyle name="SAPBEXaggItem 5 3 5" xfId="16962" xr:uid="{00000000-0005-0000-0000-000038420000}"/>
    <cellStyle name="SAPBEXaggItem 5 3 5 2" xfId="16963" xr:uid="{00000000-0005-0000-0000-000039420000}"/>
    <cellStyle name="SAPBEXaggItem 5 3 6" xfId="16964" xr:uid="{00000000-0005-0000-0000-00003A420000}"/>
    <cellStyle name="SAPBEXaggItem 5 3 6 2" xfId="16965" xr:uid="{00000000-0005-0000-0000-00003B420000}"/>
    <cellStyle name="SAPBEXaggItem 5 3 7" xfId="16966" xr:uid="{00000000-0005-0000-0000-00003C420000}"/>
    <cellStyle name="SAPBEXaggItem 5 3 7 2" xfId="16967" xr:uid="{00000000-0005-0000-0000-00003D420000}"/>
    <cellStyle name="SAPBEXaggItem 5 3 8" xfId="16968" xr:uid="{00000000-0005-0000-0000-00003E420000}"/>
    <cellStyle name="SAPBEXaggItem 5 4" xfId="16969" xr:uid="{00000000-0005-0000-0000-00003F420000}"/>
    <cellStyle name="SAPBEXaggItem 5 4 2" xfId="16970" xr:uid="{00000000-0005-0000-0000-000040420000}"/>
    <cellStyle name="SAPBEXaggItem 5 4 2 2" xfId="16971" xr:uid="{00000000-0005-0000-0000-000041420000}"/>
    <cellStyle name="SAPBEXaggItem 5 4 3" xfId="16972" xr:uid="{00000000-0005-0000-0000-000042420000}"/>
    <cellStyle name="SAPBEXaggItem 5 4 3 2" xfId="16973" xr:uid="{00000000-0005-0000-0000-000043420000}"/>
    <cellStyle name="SAPBEXaggItem 5 4 4" xfId="16974" xr:uid="{00000000-0005-0000-0000-000044420000}"/>
    <cellStyle name="SAPBEXaggItem 5 4 4 2" xfId="16975" xr:uid="{00000000-0005-0000-0000-000045420000}"/>
    <cellStyle name="SAPBEXaggItem 5 4 5" xfId="16976" xr:uid="{00000000-0005-0000-0000-000046420000}"/>
    <cellStyle name="SAPBEXaggItem 5 4 5 2" xfId="16977" xr:uid="{00000000-0005-0000-0000-000047420000}"/>
    <cellStyle name="SAPBEXaggItem 5 4 6" xfId="16978" xr:uid="{00000000-0005-0000-0000-000048420000}"/>
    <cellStyle name="SAPBEXaggItem 5 4 6 2" xfId="16979" xr:uid="{00000000-0005-0000-0000-000049420000}"/>
    <cellStyle name="SAPBEXaggItem 5 4 7" xfId="16980" xr:uid="{00000000-0005-0000-0000-00004A420000}"/>
    <cellStyle name="SAPBEXaggItem 5 5" xfId="16981" xr:uid="{00000000-0005-0000-0000-00004B420000}"/>
    <cellStyle name="SAPBEXaggItem 5 5 2" xfId="16982" xr:uid="{00000000-0005-0000-0000-00004C420000}"/>
    <cellStyle name="SAPBEXaggItem 5 6" xfId="16983" xr:uid="{00000000-0005-0000-0000-00004D420000}"/>
    <cellStyle name="SAPBEXaggItem 5 6 2" xfId="16984" xr:uid="{00000000-0005-0000-0000-00004E420000}"/>
    <cellStyle name="SAPBEXaggItem 5 7" xfId="16985" xr:uid="{00000000-0005-0000-0000-00004F420000}"/>
    <cellStyle name="SAPBEXaggItem 5 7 2" xfId="16986" xr:uid="{00000000-0005-0000-0000-000050420000}"/>
    <cellStyle name="SAPBEXaggItem 5 8" xfId="16987" xr:uid="{00000000-0005-0000-0000-000051420000}"/>
    <cellStyle name="SAPBEXaggItem 5 8 2" xfId="16988" xr:uid="{00000000-0005-0000-0000-000052420000}"/>
    <cellStyle name="SAPBEXaggItem 5 9" xfId="16989" xr:uid="{00000000-0005-0000-0000-000053420000}"/>
    <cellStyle name="SAPBEXaggItem 5 9 2" xfId="16990" xr:uid="{00000000-0005-0000-0000-000054420000}"/>
    <cellStyle name="SAPBEXaggItem 6" xfId="16991" xr:uid="{00000000-0005-0000-0000-000055420000}"/>
    <cellStyle name="SAPBEXaggItem 6 10" xfId="16992" xr:uid="{00000000-0005-0000-0000-000056420000}"/>
    <cellStyle name="SAPBEXaggItem 6 2" xfId="16993" xr:uid="{00000000-0005-0000-0000-000057420000}"/>
    <cellStyle name="SAPBEXaggItem 6 2 2" xfId="16994" xr:uid="{00000000-0005-0000-0000-000058420000}"/>
    <cellStyle name="SAPBEXaggItem 6 2 2 2" xfId="16995" xr:uid="{00000000-0005-0000-0000-000059420000}"/>
    <cellStyle name="SAPBEXaggItem 6 2 2 2 2" xfId="16996" xr:uid="{00000000-0005-0000-0000-00005A420000}"/>
    <cellStyle name="SAPBEXaggItem 6 2 2 2 2 2" xfId="16997" xr:uid="{00000000-0005-0000-0000-00005B420000}"/>
    <cellStyle name="SAPBEXaggItem 6 2 2 2 3" xfId="16998" xr:uid="{00000000-0005-0000-0000-00005C420000}"/>
    <cellStyle name="SAPBEXaggItem 6 2 2 2 3 2" xfId="16999" xr:uid="{00000000-0005-0000-0000-00005D420000}"/>
    <cellStyle name="SAPBEXaggItem 6 2 2 2 4" xfId="17000" xr:uid="{00000000-0005-0000-0000-00005E420000}"/>
    <cellStyle name="SAPBEXaggItem 6 2 2 2 4 2" xfId="17001" xr:uid="{00000000-0005-0000-0000-00005F420000}"/>
    <cellStyle name="SAPBEXaggItem 6 2 2 2 5" xfId="17002" xr:uid="{00000000-0005-0000-0000-000060420000}"/>
    <cellStyle name="SAPBEXaggItem 6 2 2 2 5 2" xfId="17003" xr:uid="{00000000-0005-0000-0000-000061420000}"/>
    <cellStyle name="SAPBEXaggItem 6 2 2 2 6" xfId="17004" xr:uid="{00000000-0005-0000-0000-000062420000}"/>
    <cellStyle name="SAPBEXaggItem 6 2 2 2 6 2" xfId="17005" xr:uid="{00000000-0005-0000-0000-000063420000}"/>
    <cellStyle name="SAPBEXaggItem 6 2 2 2 7" xfId="17006" xr:uid="{00000000-0005-0000-0000-000064420000}"/>
    <cellStyle name="SAPBEXaggItem 6 2 2 3" xfId="17007" xr:uid="{00000000-0005-0000-0000-000065420000}"/>
    <cellStyle name="SAPBEXaggItem 6 2 2 3 2" xfId="17008" xr:uid="{00000000-0005-0000-0000-000066420000}"/>
    <cellStyle name="SAPBEXaggItem 6 2 2 4" xfId="17009" xr:uid="{00000000-0005-0000-0000-000067420000}"/>
    <cellStyle name="SAPBEXaggItem 6 2 2 4 2" xfId="17010" xr:uid="{00000000-0005-0000-0000-000068420000}"/>
    <cellStyle name="SAPBEXaggItem 6 2 2 5" xfId="17011" xr:uid="{00000000-0005-0000-0000-000069420000}"/>
    <cellStyle name="SAPBEXaggItem 6 2 2 5 2" xfId="17012" xr:uid="{00000000-0005-0000-0000-00006A420000}"/>
    <cellStyle name="SAPBEXaggItem 6 2 2 6" xfId="17013" xr:uid="{00000000-0005-0000-0000-00006B420000}"/>
    <cellStyle name="SAPBEXaggItem 6 2 2 6 2" xfId="17014" xr:uid="{00000000-0005-0000-0000-00006C420000}"/>
    <cellStyle name="SAPBEXaggItem 6 2 2 7" xfId="17015" xr:uid="{00000000-0005-0000-0000-00006D420000}"/>
    <cellStyle name="SAPBEXaggItem 6 2 2 7 2" xfId="17016" xr:uid="{00000000-0005-0000-0000-00006E420000}"/>
    <cellStyle name="SAPBEXaggItem 6 2 2 8" xfId="17017" xr:uid="{00000000-0005-0000-0000-00006F420000}"/>
    <cellStyle name="SAPBEXaggItem 6 2 3" xfId="17018" xr:uid="{00000000-0005-0000-0000-000070420000}"/>
    <cellStyle name="SAPBEXaggItem 6 2 3 2" xfId="17019" xr:uid="{00000000-0005-0000-0000-000071420000}"/>
    <cellStyle name="SAPBEXaggItem 6 2 3 2 2" xfId="17020" xr:uid="{00000000-0005-0000-0000-000072420000}"/>
    <cellStyle name="SAPBEXaggItem 6 2 3 3" xfId="17021" xr:uid="{00000000-0005-0000-0000-000073420000}"/>
    <cellStyle name="SAPBEXaggItem 6 2 3 3 2" xfId="17022" xr:uid="{00000000-0005-0000-0000-000074420000}"/>
    <cellStyle name="SAPBEXaggItem 6 2 3 4" xfId="17023" xr:uid="{00000000-0005-0000-0000-000075420000}"/>
    <cellStyle name="SAPBEXaggItem 6 2 3 4 2" xfId="17024" xr:uid="{00000000-0005-0000-0000-000076420000}"/>
    <cellStyle name="SAPBEXaggItem 6 2 3 5" xfId="17025" xr:uid="{00000000-0005-0000-0000-000077420000}"/>
    <cellStyle name="SAPBEXaggItem 6 2 3 5 2" xfId="17026" xr:uid="{00000000-0005-0000-0000-000078420000}"/>
    <cellStyle name="SAPBEXaggItem 6 2 3 6" xfId="17027" xr:uid="{00000000-0005-0000-0000-000079420000}"/>
    <cellStyle name="SAPBEXaggItem 6 2 3 6 2" xfId="17028" xr:uid="{00000000-0005-0000-0000-00007A420000}"/>
    <cellStyle name="SAPBEXaggItem 6 2 3 7" xfId="17029" xr:uid="{00000000-0005-0000-0000-00007B420000}"/>
    <cellStyle name="SAPBEXaggItem 6 2 4" xfId="17030" xr:uid="{00000000-0005-0000-0000-00007C420000}"/>
    <cellStyle name="SAPBEXaggItem 6 2 4 2" xfId="17031" xr:uid="{00000000-0005-0000-0000-00007D420000}"/>
    <cellStyle name="SAPBEXaggItem 6 2 5" xfId="17032" xr:uid="{00000000-0005-0000-0000-00007E420000}"/>
    <cellStyle name="SAPBEXaggItem 6 2 5 2" xfId="17033" xr:uid="{00000000-0005-0000-0000-00007F420000}"/>
    <cellStyle name="SAPBEXaggItem 6 2 6" xfId="17034" xr:uid="{00000000-0005-0000-0000-000080420000}"/>
    <cellStyle name="SAPBEXaggItem 6 2 6 2" xfId="17035" xr:uid="{00000000-0005-0000-0000-000081420000}"/>
    <cellStyle name="SAPBEXaggItem 6 2 7" xfId="17036" xr:uid="{00000000-0005-0000-0000-000082420000}"/>
    <cellStyle name="SAPBEXaggItem 6 2 7 2" xfId="17037" xr:uid="{00000000-0005-0000-0000-000083420000}"/>
    <cellStyle name="SAPBEXaggItem 6 2 8" xfId="17038" xr:uid="{00000000-0005-0000-0000-000084420000}"/>
    <cellStyle name="SAPBEXaggItem 6 2 8 2" xfId="17039" xr:uid="{00000000-0005-0000-0000-000085420000}"/>
    <cellStyle name="SAPBEXaggItem 6 2 9" xfId="17040" xr:uid="{00000000-0005-0000-0000-000086420000}"/>
    <cellStyle name="SAPBEXaggItem 6 3" xfId="17041" xr:uid="{00000000-0005-0000-0000-000087420000}"/>
    <cellStyle name="SAPBEXaggItem 6 3 2" xfId="17042" xr:uid="{00000000-0005-0000-0000-000088420000}"/>
    <cellStyle name="SAPBEXaggItem 6 3 2 2" xfId="17043" xr:uid="{00000000-0005-0000-0000-000089420000}"/>
    <cellStyle name="SAPBEXaggItem 6 3 2 2 2" xfId="17044" xr:uid="{00000000-0005-0000-0000-00008A420000}"/>
    <cellStyle name="SAPBEXaggItem 6 3 2 3" xfId="17045" xr:uid="{00000000-0005-0000-0000-00008B420000}"/>
    <cellStyle name="SAPBEXaggItem 6 3 2 3 2" xfId="17046" xr:uid="{00000000-0005-0000-0000-00008C420000}"/>
    <cellStyle name="SAPBEXaggItem 6 3 2 4" xfId="17047" xr:uid="{00000000-0005-0000-0000-00008D420000}"/>
    <cellStyle name="SAPBEXaggItem 6 3 2 4 2" xfId="17048" xr:uid="{00000000-0005-0000-0000-00008E420000}"/>
    <cellStyle name="SAPBEXaggItem 6 3 2 5" xfId="17049" xr:uid="{00000000-0005-0000-0000-00008F420000}"/>
    <cellStyle name="SAPBEXaggItem 6 3 2 5 2" xfId="17050" xr:uid="{00000000-0005-0000-0000-000090420000}"/>
    <cellStyle name="SAPBEXaggItem 6 3 2 6" xfId="17051" xr:uid="{00000000-0005-0000-0000-000091420000}"/>
    <cellStyle name="SAPBEXaggItem 6 3 2 6 2" xfId="17052" xr:uid="{00000000-0005-0000-0000-000092420000}"/>
    <cellStyle name="SAPBEXaggItem 6 3 2 7" xfId="17053" xr:uid="{00000000-0005-0000-0000-000093420000}"/>
    <cellStyle name="SAPBEXaggItem 6 3 3" xfId="17054" xr:uid="{00000000-0005-0000-0000-000094420000}"/>
    <cellStyle name="SAPBEXaggItem 6 3 3 2" xfId="17055" xr:uid="{00000000-0005-0000-0000-000095420000}"/>
    <cellStyle name="SAPBEXaggItem 6 3 4" xfId="17056" xr:uid="{00000000-0005-0000-0000-000096420000}"/>
    <cellStyle name="SAPBEXaggItem 6 3 4 2" xfId="17057" xr:uid="{00000000-0005-0000-0000-000097420000}"/>
    <cellStyle name="SAPBEXaggItem 6 3 5" xfId="17058" xr:uid="{00000000-0005-0000-0000-000098420000}"/>
    <cellStyle name="SAPBEXaggItem 6 3 5 2" xfId="17059" xr:uid="{00000000-0005-0000-0000-000099420000}"/>
    <cellStyle name="SAPBEXaggItem 6 3 6" xfId="17060" xr:uid="{00000000-0005-0000-0000-00009A420000}"/>
    <cellStyle name="SAPBEXaggItem 6 3 6 2" xfId="17061" xr:uid="{00000000-0005-0000-0000-00009B420000}"/>
    <cellStyle name="SAPBEXaggItem 6 3 7" xfId="17062" xr:uid="{00000000-0005-0000-0000-00009C420000}"/>
    <cellStyle name="SAPBEXaggItem 6 3 7 2" xfId="17063" xr:uid="{00000000-0005-0000-0000-00009D420000}"/>
    <cellStyle name="SAPBEXaggItem 6 3 8" xfId="17064" xr:uid="{00000000-0005-0000-0000-00009E420000}"/>
    <cellStyle name="SAPBEXaggItem 6 4" xfId="17065" xr:uid="{00000000-0005-0000-0000-00009F420000}"/>
    <cellStyle name="SAPBEXaggItem 6 4 2" xfId="17066" xr:uid="{00000000-0005-0000-0000-0000A0420000}"/>
    <cellStyle name="SAPBEXaggItem 6 4 2 2" xfId="17067" xr:uid="{00000000-0005-0000-0000-0000A1420000}"/>
    <cellStyle name="SAPBEXaggItem 6 4 3" xfId="17068" xr:uid="{00000000-0005-0000-0000-0000A2420000}"/>
    <cellStyle name="SAPBEXaggItem 6 4 3 2" xfId="17069" xr:uid="{00000000-0005-0000-0000-0000A3420000}"/>
    <cellStyle name="SAPBEXaggItem 6 4 4" xfId="17070" xr:uid="{00000000-0005-0000-0000-0000A4420000}"/>
    <cellStyle name="SAPBEXaggItem 6 4 4 2" xfId="17071" xr:uid="{00000000-0005-0000-0000-0000A5420000}"/>
    <cellStyle name="SAPBEXaggItem 6 4 5" xfId="17072" xr:uid="{00000000-0005-0000-0000-0000A6420000}"/>
    <cellStyle name="SAPBEXaggItem 6 4 5 2" xfId="17073" xr:uid="{00000000-0005-0000-0000-0000A7420000}"/>
    <cellStyle name="SAPBEXaggItem 6 4 6" xfId="17074" xr:uid="{00000000-0005-0000-0000-0000A8420000}"/>
    <cellStyle name="SAPBEXaggItem 6 4 6 2" xfId="17075" xr:uid="{00000000-0005-0000-0000-0000A9420000}"/>
    <cellStyle name="SAPBEXaggItem 6 4 7" xfId="17076" xr:uid="{00000000-0005-0000-0000-0000AA420000}"/>
    <cellStyle name="SAPBEXaggItem 6 5" xfId="17077" xr:uid="{00000000-0005-0000-0000-0000AB420000}"/>
    <cellStyle name="SAPBEXaggItem 6 5 2" xfId="17078" xr:uid="{00000000-0005-0000-0000-0000AC420000}"/>
    <cellStyle name="SAPBEXaggItem 6 6" xfId="17079" xr:uid="{00000000-0005-0000-0000-0000AD420000}"/>
    <cellStyle name="SAPBEXaggItem 6 6 2" xfId="17080" xr:uid="{00000000-0005-0000-0000-0000AE420000}"/>
    <cellStyle name="SAPBEXaggItem 6 7" xfId="17081" xr:uid="{00000000-0005-0000-0000-0000AF420000}"/>
    <cellStyle name="SAPBEXaggItem 6 7 2" xfId="17082" xr:uid="{00000000-0005-0000-0000-0000B0420000}"/>
    <cellStyle name="SAPBEXaggItem 6 8" xfId="17083" xr:uid="{00000000-0005-0000-0000-0000B1420000}"/>
    <cellStyle name="SAPBEXaggItem 6 8 2" xfId="17084" xr:uid="{00000000-0005-0000-0000-0000B2420000}"/>
    <cellStyle name="SAPBEXaggItem 6 9" xfId="17085" xr:uid="{00000000-0005-0000-0000-0000B3420000}"/>
    <cellStyle name="SAPBEXaggItem 6 9 2" xfId="17086" xr:uid="{00000000-0005-0000-0000-0000B4420000}"/>
    <cellStyle name="SAPBEXaggItem 7" xfId="17087" xr:uid="{00000000-0005-0000-0000-0000B5420000}"/>
    <cellStyle name="SAPBEXaggItem 7 10" xfId="17088" xr:uid="{00000000-0005-0000-0000-0000B6420000}"/>
    <cellStyle name="SAPBEXaggItem 7 2" xfId="17089" xr:uid="{00000000-0005-0000-0000-0000B7420000}"/>
    <cellStyle name="SAPBEXaggItem 7 2 2" xfId="17090" xr:uid="{00000000-0005-0000-0000-0000B8420000}"/>
    <cellStyle name="SAPBEXaggItem 7 2 2 2" xfId="17091" xr:uid="{00000000-0005-0000-0000-0000B9420000}"/>
    <cellStyle name="SAPBEXaggItem 7 2 2 2 2" xfId="17092" xr:uid="{00000000-0005-0000-0000-0000BA420000}"/>
    <cellStyle name="SAPBEXaggItem 7 2 2 2 2 2" xfId="17093" xr:uid="{00000000-0005-0000-0000-0000BB420000}"/>
    <cellStyle name="SAPBEXaggItem 7 2 2 2 3" xfId="17094" xr:uid="{00000000-0005-0000-0000-0000BC420000}"/>
    <cellStyle name="SAPBEXaggItem 7 2 2 2 3 2" xfId="17095" xr:uid="{00000000-0005-0000-0000-0000BD420000}"/>
    <cellStyle name="SAPBEXaggItem 7 2 2 2 4" xfId="17096" xr:uid="{00000000-0005-0000-0000-0000BE420000}"/>
    <cellStyle name="SAPBEXaggItem 7 2 2 2 4 2" xfId="17097" xr:uid="{00000000-0005-0000-0000-0000BF420000}"/>
    <cellStyle name="SAPBEXaggItem 7 2 2 2 5" xfId="17098" xr:uid="{00000000-0005-0000-0000-0000C0420000}"/>
    <cellStyle name="SAPBEXaggItem 7 2 2 2 5 2" xfId="17099" xr:uid="{00000000-0005-0000-0000-0000C1420000}"/>
    <cellStyle name="SAPBEXaggItem 7 2 2 2 6" xfId="17100" xr:uid="{00000000-0005-0000-0000-0000C2420000}"/>
    <cellStyle name="SAPBEXaggItem 7 2 2 2 6 2" xfId="17101" xr:uid="{00000000-0005-0000-0000-0000C3420000}"/>
    <cellStyle name="SAPBEXaggItem 7 2 2 2 7" xfId="17102" xr:uid="{00000000-0005-0000-0000-0000C4420000}"/>
    <cellStyle name="SAPBEXaggItem 7 2 2 3" xfId="17103" xr:uid="{00000000-0005-0000-0000-0000C5420000}"/>
    <cellStyle name="SAPBEXaggItem 7 2 2 3 2" xfId="17104" xr:uid="{00000000-0005-0000-0000-0000C6420000}"/>
    <cellStyle name="SAPBEXaggItem 7 2 2 4" xfId="17105" xr:uid="{00000000-0005-0000-0000-0000C7420000}"/>
    <cellStyle name="SAPBEXaggItem 7 2 2 4 2" xfId="17106" xr:uid="{00000000-0005-0000-0000-0000C8420000}"/>
    <cellStyle name="SAPBEXaggItem 7 2 2 5" xfId="17107" xr:uid="{00000000-0005-0000-0000-0000C9420000}"/>
    <cellStyle name="SAPBEXaggItem 7 2 2 5 2" xfId="17108" xr:uid="{00000000-0005-0000-0000-0000CA420000}"/>
    <cellStyle name="SAPBEXaggItem 7 2 2 6" xfId="17109" xr:uid="{00000000-0005-0000-0000-0000CB420000}"/>
    <cellStyle name="SAPBEXaggItem 7 2 2 6 2" xfId="17110" xr:uid="{00000000-0005-0000-0000-0000CC420000}"/>
    <cellStyle name="SAPBEXaggItem 7 2 2 7" xfId="17111" xr:uid="{00000000-0005-0000-0000-0000CD420000}"/>
    <cellStyle name="SAPBEXaggItem 7 2 2 7 2" xfId="17112" xr:uid="{00000000-0005-0000-0000-0000CE420000}"/>
    <cellStyle name="SAPBEXaggItem 7 2 2 8" xfId="17113" xr:uid="{00000000-0005-0000-0000-0000CF420000}"/>
    <cellStyle name="SAPBEXaggItem 7 2 3" xfId="17114" xr:uid="{00000000-0005-0000-0000-0000D0420000}"/>
    <cellStyle name="SAPBEXaggItem 7 2 3 2" xfId="17115" xr:uid="{00000000-0005-0000-0000-0000D1420000}"/>
    <cellStyle name="SAPBEXaggItem 7 2 3 2 2" xfId="17116" xr:uid="{00000000-0005-0000-0000-0000D2420000}"/>
    <cellStyle name="SAPBEXaggItem 7 2 3 3" xfId="17117" xr:uid="{00000000-0005-0000-0000-0000D3420000}"/>
    <cellStyle name="SAPBEXaggItem 7 2 3 3 2" xfId="17118" xr:uid="{00000000-0005-0000-0000-0000D4420000}"/>
    <cellStyle name="SAPBEXaggItem 7 2 3 4" xfId="17119" xr:uid="{00000000-0005-0000-0000-0000D5420000}"/>
    <cellStyle name="SAPBEXaggItem 7 2 3 4 2" xfId="17120" xr:uid="{00000000-0005-0000-0000-0000D6420000}"/>
    <cellStyle name="SAPBEXaggItem 7 2 3 5" xfId="17121" xr:uid="{00000000-0005-0000-0000-0000D7420000}"/>
    <cellStyle name="SAPBEXaggItem 7 2 3 5 2" xfId="17122" xr:uid="{00000000-0005-0000-0000-0000D8420000}"/>
    <cellStyle name="SAPBEXaggItem 7 2 3 6" xfId="17123" xr:uid="{00000000-0005-0000-0000-0000D9420000}"/>
    <cellStyle name="SAPBEXaggItem 7 2 3 6 2" xfId="17124" xr:uid="{00000000-0005-0000-0000-0000DA420000}"/>
    <cellStyle name="SAPBEXaggItem 7 2 3 7" xfId="17125" xr:uid="{00000000-0005-0000-0000-0000DB420000}"/>
    <cellStyle name="SAPBEXaggItem 7 2 4" xfId="17126" xr:uid="{00000000-0005-0000-0000-0000DC420000}"/>
    <cellStyle name="SAPBEXaggItem 7 2 4 2" xfId="17127" xr:uid="{00000000-0005-0000-0000-0000DD420000}"/>
    <cellStyle name="SAPBEXaggItem 7 2 5" xfId="17128" xr:uid="{00000000-0005-0000-0000-0000DE420000}"/>
    <cellStyle name="SAPBEXaggItem 7 2 5 2" xfId="17129" xr:uid="{00000000-0005-0000-0000-0000DF420000}"/>
    <cellStyle name="SAPBEXaggItem 7 2 6" xfId="17130" xr:uid="{00000000-0005-0000-0000-0000E0420000}"/>
    <cellStyle name="SAPBEXaggItem 7 2 6 2" xfId="17131" xr:uid="{00000000-0005-0000-0000-0000E1420000}"/>
    <cellStyle name="SAPBEXaggItem 7 2 7" xfId="17132" xr:uid="{00000000-0005-0000-0000-0000E2420000}"/>
    <cellStyle name="SAPBEXaggItem 7 2 7 2" xfId="17133" xr:uid="{00000000-0005-0000-0000-0000E3420000}"/>
    <cellStyle name="SAPBEXaggItem 7 2 8" xfId="17134" xr:uid="{00000000-0005-0000-0000-0000E4420000}"/>
    <cellStyle name="SAPBEXaggItem 7 2 8 2" xfId="17135" xr:uid="{00000000-0005-0000-0000-0000E5420000}"/>
    <cellStyle name="SAPBEXaggItem 7 2 9" xfId="17136" xr:uid="{00000000-0005-0000-0000-0000E6420000}"/>
    <cellStyle name="SAPBEXaggItem 7 3" xfId="17137" xr:uid="{00000000-0005-0000-0000-0000E7420000}"/>
    <cellStyle name="SAPBEXaggItem 7 3 2" xfId="17138" xr:uid="{00000000-0005-0000-0000-0000E8420000}"/>
    <cellStyle name="SAPBEXaggItem 7 3 2 2" xfId="17139" xr:uid="{00000000-0005-0000-0000-0000E9420000}"/>
    <cellStyle name="SAPBEXaggItem 7 3 2 2 2" xfId="17140" xr:uid="{00000000-0005-0000-0000-0000EA420000}"/>
    <cellStyle name="SAPBEXaggItem 7 3 2 3" xfId="17141" xr:uid="{00000000-0005-0000-0000-0000EB420000}"/>
    <cellStyle name="SAPBEXaggItem 7 3 2 3 2" xfId="17142" xr:uid="{00000000-0005-0000-0000-0000EC420000}"/>
    <cellStyle name="SAPBEXaggItem 7 3 2 4" xfId="17143" xr:uid="{00000000-0005-0000-0000-0000ED420000}"/>
    <cellStyle name="SAPBEXaggItem 7 3 2 4 2" xfId="17144" xr:uid="{00000000-0005-0000-0000-0000EE420000}"/>
    <cellStyle name="SAPBEXaggItem 7 3 2 5" xfId="17145" xr:uid="{00000000-0005-0000-0000-0000EF420000}"/>
    <cellStyle name="SAPBEXaggItem 7 3 2 5 2" xfId="17146" xr:uid="{00000000-0005-0000-0000-0000F0420000}"/>
    <cellStyle name="SAPBEXaggItem 7 3 2 6" xfId="17147" xr:uid="{00000000-0005-0000-0000-0000F1420000}"/>
    <cellStyle name="SAPBEXaggItem 7 3 2 6 2" xfId="17148" xr:uid="{00000000-0005-0000-0000-0000F2420000}"/>
    <cellStyle name="SAPBEXaggItem 7 3 2 7" xfId="17149" xr:uid="{00000000-0005-0000-0000-0000F3420000}"/>
    <cellStyle name="SAPBEXaggItem 7 3 3" xfId="17150" xr:uid="{00000000-0005-0000-0000-0000F4420000}"/>
    <cellStyle name="SAPBEXaggItem 7 3 3 2" xfId="17151" xr:uid="{00000000-0005-0000-0000-0000F5420000}"/>
    <cellStyle name="SAPBEXaggItem 7 3 4" xfId="17152" xr:uid="{00000000-0005-0000-0000-0000F6420000}"/>
    <cellStyle name="SAPBEXaggItem 7 3 4 2" xfId="17153" xr:uid="{00000000-0005-0000-0000-0000F7420000}"/>
    <cellStyle name="SAPBEXaggItem 7 3 5" xfId="17154" xr:uid="{00000000-0005-0000-0000-0000F8420000}"/>
    <cellStyle name="SAPBEXaggItem 7 3 5 2" xfId="17155" xr:uid="{00000000-0005-0000-0000-0000F9420000}"/>
    <cellStyle name="SAPBEXaggItem 7 3 6" xfId="17156" xr:uid="{00000000-0005-0000-0000-0000FA420000}"/>
    <cellStyle name="SAPBEXaggItem 7 3 6 2" xfId="17157" xr:uid="{00000000-0005-0000-0000-0000FB420000}"/>
    <cellStyle name="SAPBEXaggItem 7 3 7" xfId="17158" xr:uid="{00000000-0005-0000-0000-0000FC420000}"/>
    <cellStyle name="SAPBEXaggItem 7 3 7 2" xfId="17159" xr:uid="{00000000-0005-0000-0000-0000FD420000}"/>
    <cellStyle name="SAPBEXaggItem 7 3 8" xfId="17160" xr:uid="{00000000-0005-0000-0000-0000FE420000}"/>
    <cellStyle name="SAPBEXaggItem 7 4" xfId="17161" xr:uid="{00000000-0005-0000-0000-0000FF420000}"/>
    <cellStyle name="SAPBEXaggItem 7 4 2" xfId="17162" xr:uid="{00000000-0005-0000-0000-000000430000}"/>
    <cellStyle name="SAPBEXaggItem 7 4 2 2" xfId="17163" xr:uid="{00000000-0005-0000-0000-000001430000}"/>
    <cellStyle name="SAPBEXaggItem 7 4 3" xfId="17164" xr:uid="{00000000-0005-0000-0000-000002430000}"/>
    <cellStyle name="SAPBEXaggItem 7 4 3 2" xfId="17165" xr:uid="{00000000-0005-0000-0000-000003430000}"/>
    <cellStyle name="SAPBEXaggItem 7 4 4" xfId="17166" xr:uid="{00000000-0005-0000-0000-000004430000}"/>
    <cellStyle name="SAPBEXaggItem 7 4 4 2" xfId="17167" xr:uid="{00000000-0005-0000-0000-000005430000}"/>
    <cellStyle name="SAPBEXaggItem 7 4 5" xfId="17168" xr:uid="{00000000-0005-0000-0000-000006430000}"/>
    <cellStyle name="SAPBEXaggItem 7 4 5 2" xfId="17169" xr:uid="{00000000-0005-0000-0000-000007430000}"/>
    <cellStyle name="SAPBEXaggItem 7 4 6" xfId="17170" xr:uid="{00000000-0005-0000-0000-000008430000}"/>
    <cellStyle name="SAPBEXaggItem 7 4 6 2" xfId="17171" xr:uid="{00000000-0005-0000-0000-000009430000}"/>
    <cellStyle name="SAPBEXaggItem 7 4 7" xfId="17172" xr:uid="{00000000-0005-0000-0000-00000A430000}"/>
    <cellStyle name="SAPBEXaggItem 7 5" xfId="17173" xr:uid="{00000000-0005-0000-0000-00000B430000}"/>
    <cellStyle name="SAPBEXaggItem 7 5 2" xfId="17174" xr:uid="{00000000-0005-0000-0000-00000C430000}"/>
    <cellStyle name="SAPBEXaggItem 7 6" xfId="17175" xr:uid="{00000000-0005-0000-0000-00000D430000}"/>
    <cellStyle name="SAPBEXaggItem 7 6 2" xfId="17176" xr:uid="{00000000-0005-0000-0000-00000E430000}"/>
    <cellStyle name="SAPBEXaggItem 7 7" xfId="17177" xr:uid="{00000000-0005-0000-0000-00000F430000}"/>
    <cellStyle name="SAPBEXaggItem 7 7 2" xfId="17178" xr:uid="{00000000-0005-0000-0000-000010430000}"/>
    <cellStyle name="SAPBEXaggItem 7 8" xfId="17179" xr:uid="{00000000-0005-0000-0000-000011430000}"/>
    <cellStyle name="SAPBEXaggItem 7 8 2" xfId="17180" xr:uid="{00000000-0005-0000-0000-000012430000}"/>
    <cellStyle name="SAPBEXaggItem 7 9" xfId="17181" xr:uid="{00000000-0005-0000-0000-000013430000}"/>
    <cellStyle name="SAPBEXaggItem 7 9 2" xfId="17182" xr:uid="{00000000-0005-0000-0000-000014430000}"/>
    <cellStyle name="SAPBEXaggItem 8" xfId="17183" xr:uid="{00000000-0005-0000-0000-000015430000}"/>
    <cellStyle name="SAPBEXaggItem 8 2" xfId="17184" xr:uid="{00000000-0005-0000-0000-000016430000}"/>
    <cellStyle name="SAPBEXaggItem 8 2 2" xfId="17185" xr:uid="{00000000-0005-0000-0000-000017430000}"/>
    <cellStyle name="SAPBEXaggItem 8 2 2 2" xfId="17186" xr:uid="{00000000-0005-0000-0000-000018430000}"/>
    <cellStyle name="SAPBEXaggItem 8 2 2 2 2" xfId="17187" xr:uid="{00000000-0005-0000-0000-000019430000}"/>
    <cellStyle name="SAPBEXaggItem 8 2 2 3" xfId="17188" xr:uid="{00000000-0005-0000-0000-00001A430000}"/>
    <cellStyle name="SAPBEXaggItem 8 2 2 3 2" xfId="17189" xr:uid="{00000000-0005-0000-0000-00001B430000}"/>
    <cellStyle name="SAPBEXaggItem 8 2 2 4" xfId="17190" xr:uid="{00000000-0005-0000-0000-00001C430000}"/>
    <cellStyle name="SAPBEXaggItem 8 2 2 4 2" xfId="17191" xr:uid="{00000000-0005-0000-0000-00001D430000}"/>
    <cellStyle name="SAPBEXaggItem 8 2 2 5" xfId="17192" xr:uid="{00000000-0005-0000-0000-00001E430000}"/>
    <cellStyle name="SAPBEXaggItem 8 2 2 5 2" xfId="17193" xr:uid="{00000000-0005-0000-0000-00001F430000}"/>
    <cellStyle name="SAPBEXaggItem 8 2 2 6" xfId="17194" xr:uid="{00000000-0005-0000-0000-000020430000}"/>
    <cellStyle name="SAPBEXaggItem 8 2 2 6 2" xfId="17195" xr:uid="{00000000-0005-0000-0000-000021430000}"/>
    <cellStyle name="SAPBEXaggItem 8 2 2 7" xfId="17196" xr:uid="{00000000-0005-0000-0000-000022430000}"/>
    <cellStyle name="SAPBEXaggItem 8 2 3" xfId="17197" xr:uid="{00000000-0005-0000-0000-000023430000}"/>
    <cellStyle name="SAPBEXaggItem 8 2 3 2" xfId="17198" xr:uid="{00000000-0005-0000-0000-000024430000}"/>
    <cellStyle name="SAPBEXaggItem 8 2 4" xfId="17199" xr:uid="{00000000-0005-0000-0000-000025430000}"/>
    <cellStyle name="SAPBEXaggItem 8 2 4 2" xfId="17200" xr:uid="{00000000-0005-0000-0000-000026430000}"/>
    <cellStyle name="SAPBEXaggItem 8 2 5" xfId="17201" xr:uid="{00000000-0005-0000-0000-000027430000}"/>
    <cellStyle name="SAPBEXaggItem 8 2 5 2" xfId="17202" xr:uid="{00000000-0005-0000-0000-000028430000}"/>
    <cellStyle name="SAPBEXaggItem 8 2 6" xfId="17203" xr:uid="{00000000-0005-0000-0000-000029430000}"/>
    <cellStyle name="SAPBEXaggItem 8 2 6 2" xfId="17204" xr:uid="{00000000-0005-0000-0000-00002A430000}"/>
    <cellStyle name="SAPBEXaggItem 8 2 7" xfId="17205" xr:uid="{00000000-0005-0000-0000-00002B430000}"/>
    <cellStyle name="SAPBEXaggItem 8 2 7 2" xfId="17206" xr:uid="{00000000-0005-0000-0000-00002C430000}"/>
    <cellStyle name="SAPBEXaggItem 8 2 8" xfId="17207" xr:uid="{00000000-0005-0000-0000-00002D430000}"/>
    <cellStyle name="SAPBEXaggItem 8 3" xfId="17208" xr:uid="{00000000-0005-0000-0000-00002E430000}"/>
    <cellStyle name="SAPBEXaggItem 8 3 2" xfId="17209" xr:uid="{00000000-0005-0000-0000-00002F430000}"/>
    <cellStyle name="SAPBEXaggItem 8 3 2 2" xfId="17210" xr:uid="{00000000-0005-0000-0000-000030430000}"/>
    <cellStyle name="SAPBEXaggItem 8 3 3" xfId="17211" xr:uid="{00000000-0005-0000-0000-000031430000}"/>
    <cellStyle name="SAPBEXaggItem 8 3 3 2" xfId="17212" xr:uid="{00000000-0005-0000-0000-000032430000}"/>
    <cellStyle name="SAPBEXaggItem 8 3 4" xfId="17213" xr:uid="{00000000-0005-0000-0000-000033430000}"/>
    <cellStyle name="SAPBEXaggItem 8 3 4 2" xfId="17214" xr:uid="{00000000-0005-0000-0000-000034430000}"/>
    <cellStyle name="SAPBEXaggItem 8 3 5" xfId="17215" xr:uid="{00000000-0005-0000-0000-000035430000}"/>
    <cellStyle name="SAPBEXaggItem 8 3 5 2" xfId="17216" xr:uid="{00000000-0005-0000-0000-000036430000}"/>
    <cellStyle name="SAPBEXaggItem 8 3 6" xfId="17217" xr:uid="{00000000-0005-0000-0000-000037430000}"/>
    <cellStyle name="SAPBEXaggItem 8 3 6 2" xfId="17218" xr:uid="{00000000-0005-0000-0000-000038430000}"/>
    <cellStyle name="SAPBEXaggItem 8 3 7" xfId="17219" xr:uid="{00000000-0005-0000-0000-000039430000}"/>
    <cellStyle name="SAPBEXaggItem 8 4" xfId="17220" xr:uid="{00000000-0005-0000-0000-00003A430000}"/>
    <cellStyle name="SAPBEXaggItem 8 4 2" xfId="17221" xr:uid="{00000000-0005-0000-0000-00003B430000}"/>
    <cellStyle name="SAPBEXaggItem 8 5" xfId="17222" xr:uid="{00000000-0005-0000-0000-00003C430000}"/>
    <cellStyle name="SAPBEXaggItem 8 5 2" xfId="17223" xr:uid="{00000000-0005-0000-0000-00003D430000}"/>
    <cellStyle name="SAPBEXaggItem 8 6" xfId="17224" xr:uid="{00000000-0005-0000-0000-00003E430000}"/>
    <cellStyle name="SAPBEXaggItem 8 6 2" xfId="17225" xr:uid="{00000000-0005-0000-0000-00003F430000}"/>
    <cellStyle name="SAPBEXaggItem 8 7" xfId="17226" xr:uid="{00000000-0005-0000-0000-000040430000}"/>
    <cellStyle name="SAPBEXaggItem 8 7 2" xfId="17227" xr:uid="{00000000-0005-0000-0000-000041430000}"/>
    <cellStyle name="SAPBEXaggItem 8 8" xfId="17228" xr:uid="{00000000-0005-0000-0000-000042430000}"/>
    <cellStyle name="SAPBEXaggItem 8 8 2" xfId="17229" xr:uid="{00000000-0005-0000-0000-000043430000}"/>
    <cellStyle name="SAPBEXaggItem 8 9" xfId="17230" xr:uid="{00000000-0005-0000-0000-000044430000}"/>
    <cellStyle name="SAPBEXaggItem 9" xfId="17231" xr:uid="{00000000-0005-0000-0000-000045430000}"/>
    <cellStyle name="SAPBEXaggItem 9 2" xfId="17232" xr:uid="{00000000-0005-0000-0000-000046430000}"/>
    <cellStyle name="SAPBEXaggItem 9 2 2" xfId="17233" xr:uid="{00000000-0005-0000-0000-000047430000}"/>
    <cellStyle name="SAPBEXaggItem 9 2 2 2" xfId="17234" xr:uid="{00000000-0005-0000-0000-000048430000}"/>
    <cellStyle name="SAPBEXaggItem 9 2 3" xfId="17235" xr:uid="{00000000-0005-0000-0000-000049430000}"/>
    <cellStyle name="SAPBEXaggItem 9 2 3 2" xfId="17236" xr:uid="{00000000-0005-0000-0000-00004A430000}"/>
    <cellStyle name="SAPBEXaggItem 9 2 4" xfId="17237" xr:uid="{00000000-0005-0000-0000-00004B430000}"/>
    <cellStyle name="SAPBEXaggItem 9 2 4 2" xfId="17238" xr:uid="{00000000-0005-0000-0000-00004C430000}"/>
    <cellStyle name="SAPBEXaggItem 9 2 5" xfId="17239" xr:uid="{00000000-0005-0000-0000-00004D430000}"/>
    <cellStyle name="SAPBEXaggItem 9 2 5 2" xfId="17240" xr:uid="{00000000-0005-0000-0000-00004E430000}"/>
    <cellStyle name="SAPBEXaggItem 9 2 6" xfId="17241" xr:uid="{00000000-0005-0000-0000-00004F430000}"/>
    <cellStyle name="SAPBEXaggItem 9 2 6 2" xfId="17242" xr:uid="{00000000-0005-0000-0000-000050430000}"/>
    <cellStyle name="SAPBEXaggItem 9 2 7" xfId="17243" xr:uid="{00000000-0005-0000-0000-000051430000}"/>
    <cellStyle name="SAPBEXaggItem 9 3" xfId="17244" xr:uid="{00000000-0005-0000-0000-000052430000}"/>
    <cellStyle name="SAPBEXaggItem 9 3 2" xfId="17245" xr:uid="{00000000-0005-0000-0000-000053430000}"/>
    <cellStyle name="SAPBEXaggItem 9 4" xfId="17246" xr:uid="{00000000-0005-0000-0000-000054430000}"/>
    <cellStyle name="SAPBEXaggItem 9 4 2" xfId="17247" xr:uid="{00000000-0005-0000-0000-000055430000}"/>
    <cellStyle name="SAPBEXaggItem 9 5" xfId="17248" xr:uid="{00000000-0005-0000-0000-000056430000}"/>
    <cellStyle name="SAPBEXaggItem 9 5 2" xfId="17249" xr:uid="{00000000-0005-0000-0000-000057430000}"/>
    <cellStyle name="SAPBEXaggItem 9 6" xfId="17250" xr:uid="{00000000-0005-0000-0000-000058430000}"/>
    <cellStyle name="SAPBEXaggItem 9 6 2" xfId="17251" xr:uid="{00000000-0005-0000-0000-000059430000}"/>
    <cellStyle name="SAPBEXaggItem 9 7" xfId="17252" xr:uid="{00000000-0005-0000-0000-00005A430000}"/>
    <cellStyle name="SAPBEXaggItem 9 7 2" xfId="17253" xr:uid="{00000000-0005-0000-0000-00005B430000}"/>
    <cellStyle name="SAPBEXaggItem 9 8" xfId="17254" xr:uid="{00000000-0005-0000-0000-00005C430000}"/>
    <cellStyle name="SAPBEXaggItemX" xfId="17255" xr:uid="{00000000-0005-0000-0000-00005D430000}"/>
    <cellStyle name="SAPBEXaggItemX 10" xfId="17256" xr:uid="{00000000-0005-0000-0000-00005E430000}"/>
    <cellStyle name="SAPBEXaggItemX 2" xfId="17257" xr:uid="{00000000-0005-0000-0000-00005F430000}"/>
    <cellStyle name="SAPBEXaggItemX 2 2" xfId="17258" xr:uid="{00000000-0005-0000-0000-000060430000}"/>
    <cellStyle name="SAPBEXaggItemX 2 2 2" xfId="17259" xr:uid="{00000000-0005-0000-0000-000061430000}"/>
    <cellStyle name="SAPBEXaggItemX 2 2 2 2" xfId="17260" xr:uid="{00000000-0005-0000-0000-000062430000}"/>
    <cellStyle name="SAPBEXaggItemX 2 2 3" xfId="17261" xr:uid="{00000000-0005-0000-0000-000063430000}"/>
    <cellStyle name="SAPBEXaggItemX 2 2 3 2" xfId="17262" xr:uid="{00000000-0005-0000-0000-000064430000}"/>
    <cellStyle name="SAPBEXaggItemX 2 2 4" xfId="17263" xr:uid="{00000000-0005-0000-0000-000065430000}"/>
    <cellStyle name="SAPBEXaggItemX 2 2 4 2" xfId="17264" xr:uid="{00000000-0005-0000-0000-000066430000}"/>
    <cellStyle name="SAPBEXaggItemX 2 2 5" xfId="17265" xr:uid="{00000000-0005-0000-0000-000067430000}"/>
    <cellStyle name="SAPBEXaggItemX 2 2 5 2" xfId="17266" xr:uid="{00000000-0005-0000-0000-000068430000}"/>
    <cellStyle name="SAPBEXaggItemX 2 2 6" xfId="17267" xr:uid="{00000000-0005-0000-0000-000069430000}"/>
    <cellStyle name="SAPBEXaggItemX 2 2 6 2" xfId="17268" xr:uid="{00000000-0005-0000-0000-00006A430000}"/>
    <cellStyle name="SAPBEXaggItemX 2 2 7" xfId="17269" xr:uid="{00000000-0005-0000-0000-00006B430000}"/>
    <cellStyle name="SAPBEXaggItemX 2 3" xfId="17270" xr:uid="{00000000-0005-0000-0000-00006C430000}"/>
    <cellStyle name="SAPBEXaggItemX 2 3 2" xfId="17271" xr:uid="{00000000-0005-0000-0000-00006D430000}"/>
    <cellStyle name="SAPBEXaggItemX 2 4" xfId="17272" xr:uid="{00000000-0005-0000-0000-00006E430000}"/>
    <cellStyle name="SAPBEXaggItemX 2 4 2" xfId="17273" xr:uid="{00000000-0005-0000-0000-00006F430000}"/>
    <cellStyle name="SAPBEXaggItemX 2 5" xfId="17274" xr:uid="{00000000-0005-0000-0000-000070430000}"/>
    <cellStyle name="SAPBEXaggItemX 2 5 2" xfId="17275" xr:uid="{00000000-0005-0000-0000-000071430000}"/>
    <cellStyle name="SAPBEXaggItemX 2 6" xfId="17276" xr:uid="{00000000-0005-0000-0000-000072430000}"/>
    <cellStyle name="SAPBEXaggItemX 2 6 2" xfId="17277" xr:uid="{00000000-0005-0000-0000-000073430000}"/>
    <cellStyle name="SAPBEXaggItemX 2 7" xfId="17278" xr:uid="{00000000-0005-0000-0000-000074430000}"/>
    <cellStyle name="SAPBEXaggItemX 2 7 2" xfId="17279" xr:uid="{00000000-0005-0000-0000-000075430000}"/>
    <cellStyle name="SAPBEXaggItemX 2 8" xfId="17280" xr:uid="{00000000-0005-0000-0000-000076430000}"/>
    <cellStyle name="SAPBEXaggItemX 3" xfId="17281" xr:uid="{00000000-0005-0000-0000-000077430000}"/>
    <cellStyle name="SAPBEXaggItemX 3 2" xfId="17282" xr:uid="{00000000-0005-0000-0000-000078430000}"/>
    <cellStyle name="SAPBEXaggItemX 3 2 2" xfId="17283" xr:uid="{00000000-0005-0000-0000-000079430000}"/>
    <cellStyle name="SAPBEXaggItemX 3 2 2 2" xfId="17284" xr:uid="{00000000-0005-0000-0000-00007A430000}"/>
    <cellStyle name="SAPBEXaggItemX 3 2 3" xfId="17285" xr:uid="{00000000-0005-0000-0000-00007B430000}"/>
    <cellStyle name="SAPBEXaggItemX 3 2 3 2" xfId="17286" xr:uid="{00000000-0005-0000-0000-00007C430000}"/>
    <cellStyle name="SAPBEXaggItemX 3 2 4" xfId="17287" xr:uid="{00000000-0005-0000-0000-00007D430000}"/>
    <cellStyle name="SAPBEXaggItemX 3 2 4 2" xfId="17288" xr:uid="{00000000-0005-0000-0000-00007E430000}"/>
    <cellStyle name="SAPBEXaggItemX 3 2 5" xfId="17289" xr:uid="{00000000-0005-0000-0000-00007F430000}"/>
    <cellStyle name="SAPBEXaggItemX 3 2 5 2" xfId="17290" xr:uid="{00000000-0005-0000-0000-000080430000}"/>
    <cellStyle name="SAPBEXaggItemX 3 2 6" xfId="17291" xr:uid="{00000000-0005-0000-0000-000081430000}"/>
    <cellStyle name="SAPBEXaggItemX 3 2 6 2" xfId="17292" xr:uid="{00000000-0005-0000-0000-000082430000}"/>
    <cellStyle name="SAPBEXaggItemX 3 2 7" xfId="17293" xr:uid="{00000000-0005-0000-0000-000083430000}"/>
    <cellStyle name="SAPBEXaggItemX 3 3" xfId="17294" xr:uid="{00000000-0005-0000-0000-000084430000}"/>
    <cellStyle name="SAPBEXaggItemX 3 3 2" xfId="17295" xr:uid="{00000000-0005-0000-0000-000085430000}"/>
    <cellStyle name="SAPBEXaggItemX 3 4" xfId="17296" xr:uid="{00000000-0005-0000-0000-000086430000}"/>
    <cellStyle name="SAPBEXaggItemX 3 4 2" xfId="17297" xr:uid="{00000000-0005-0000-0000-000087430000}"/>
    <cellStyle name="SAPBEXaggItemX 3 5" xfId="17298" xr:uid="{00000000-0005-0000-0000-000088430000}"/>
    <cellStyle name="SAPBEXaggItemX 3 5 2" xfId="17299" xr:uid="{00000000-0005-0000-0000-000089430000}"/>
    <cellStyle name="SAPBEXaggItemX 3 6" xfId="17300" xr:uid="{00000000-0005-0000-0000-00008A430000}"/>
    <cellStyle name="SAPBEXaggItemX 3 6 2" xfId="17301" xr:uid="{00000000-0005-0000-0000-00008B430000}"/>
    <cellStyle name="SAPBEXaggItemX 3 7" xfId="17302" xr:uid="{00000000-0005-0000-0000-00008C430000}"/>
    <cellStyle name="SAPBEXaggItemX 3 7 2" xfId="17303" xr:uid="{00000000-0005-0000-0000-00008D430000}"/>
    <cellStyle name="SAPBEXaggItemX 3 8" xfId="17304" xr:uid="{00000000-0005-0000-0000-00008E430000}"/>
    <cellStyle name="SAPBEXaggItemX 4" xfId="17305" xr:uid="{00000000-0005-0000-0000-00008F430000}"/>
    <cellStyle name="SAPBEXaggItemX 4 2" xfId="17306" xr:uid="{00000000-0005-0000-0000-000090430000}"/>
    <cellStyle name="SAPBEXaggItemX 4 2 2" xfId="17307" xr:uid="{00000000-0005-0000-0000-000091430000}"/>
    <cellStyle name="SAPBEXaggItemX 4 3" xfId="17308" xr:uid="{00000000-0005-0000-0000-000092430000}"/>
    <cellStyle name="SAPBEXaggItemX 4 3 2" xfId="17309" xr:uid="{00000000-0005-0000-0000-000093430000}"/>
    <cellStyle name="SAPBEXaggItemX 4 4" xfId="17310" xr:uid="{00000000-0005-0000-0000-000094430000}"/>
    <cellStyle name="SAPBEXaggItemX 4 4 2" xfId="17311" xr:uid="{00000000-0005-0000-0000-000095430000}"/>
    <cellStyle name="SAPBEXaggItemX 4 5" xfId="17312" xr:uid="{00000000-0005-0000-0000-000096430000}"/>
    <cellStyle name="SAPBEXaggItemX 4 5 2" xfId="17313" xr:uid="{00000000-0005-0000-0000-000097430000}"/>
    <cellStyle name="SAPBEXaggItemX 4 6" xfId="17314" xr:uid="{00000000-0005-0000-0000-000098430000}"/>
    <cellStyle name="SAPBEXaggItemX 4 6 2" xfId="17315" xr:uid="{00000000-0005-0000-0000-000099430000}"/>
    <cellStyle name="SAPBEXaggItemX 4 7" xfId="17316" xr:uid="{00000000-0005-0000-0000-00009A430000}"/>
    <cellStyle name="SAPBEXaggItemX 5" xfId="17317" xr:uid="{00000000-0005-0000-0000-00009B430000}"/>
    <cellStyle name="SAPBEXaggItemX 5 2" xfId="17318" xr:uid="{00000000-0005-0000-0000-00009C430000}"/>
    <cellStyle name="SAPBEXaggItemX 6" xfId="17319" xr:uid="{00000000-0005-0000-0000-00009D430000}"/>
    <cellStyle name="SAPBEXaggItemX 6 2" xfId="17320" xr:uid="{00000000-0005-0000-0000-00009E430000}"/>
    <cellStyle name="SAPBEXaggItemX 7" xfId="17321" xr:uid="{00000000-0005-0000-0000-00009F430000}"/>
    <cellStyle name="SAPBEXaggItemX 7 2" xfId="17322" xr:uid="{00000000-0005-0000-0000-0000A0430000}"/>
    <cellStyle name="SAPBEXaggItemX 8" xfId="17323" xr:uid="{00000000-0005-0000-0000-0000A1430000}"/>
    <cellStyle name="SAPBEXaggItemX 8 2" xfId="17324" xr:uid="{00000000-0005-0000-0000-0000A2430000}"/>
    <cellStyle name="SAPBEXaggItemX 9" xfId="17325" xr:uid="{00000000-0005-0000-0000-0000A3430000}"/>
    <cellStyle name="SAPBEXaggItemX 9 2" xfId="17326" xr:uid="{00000000-0005-0000-0000-0000A4430000}"/>
    <cellStyle name="SAPBEXchaText" xfId="17327" xr:uid="{00000000-0005-0000-0000-0000A5430000}"/>
    <cellStyle name="SAPBEXchaText 10" xfId="17328" xr:uid="{00000000-0005-0000-0000-0000A6430000}"/>
    <cellStyle name="SAPBEXchaText 10 2" xfId="17329" xr:uid="{00000000-0005-0000-0000-0000A7430000}"/>
    <cellStyle name="SAPBEXchaText 10 2 2" xfId="17330" xr:uid="{00000000-0005-0000-0000-0000A8430000}"/>
    <cellStyle name="SAPBEXchaText 10 3" xfId="17331" xr:uid="{00000000-0005-0000-0000-0000A9430000}"/>
    <cellStyle name="SAPBEXchaText 10 3 2" xfId="17332" xr:uid="{00000000-0005-0000-0000-0000AA430000}"/>
    <cellStyle name="SAPBEXchaText 10 4" xfId="17333" xr:uid="{00000000-0005-0000-0000-0000AB430000}"/>
    <cellStyle name="SAPBEXchaText 10 4 2" xfId="17334" xr:uid="{00000000-0005-0000-0000-0000AC430000}"/>
    <cellStyle name="SAPBEXchaText 10 5" xfId="17335" xr:uid="{00000000-0005-0000-0000-0000AD430000}"/>
    <cellStyle name="SAPBEXchaText 10 5 2" xfId="17336" xr:uid="{00000000-0005-0000-0000-0000AE430000}"/>
    <cellStyle name="SAPBEXchaText 10 6" xfId="17337" xr:uid="{00000000-0005-0000-0000-0000AF430000}"/>
    <cellStyle name="SAPBEXchaText 10 6 2" xfId="17338" xr:uid="{00000000-0005-0000-0000-0000B0430000}"/>
    <cellStyle name="SAPBEXchaText 10 7" xfId="17339" xr:uid="{00000000-0005-0000-0000-0000B1430000}"/>
    <cellStyle name="SAPBEXchaText 11" xfId="17340" xr:uid="{00000000-0005-0000-0000-0000B2430000}"/>
    <cellStyle name="SAPBEXchaText 11 2" xfId="17341" xr:uid="{00000000-0005-0000-0000-0000B3430000}"/>
    <cellStyle name="SAPBEXchaText 12" xfId="17342" xr:uid="{00000000-0005-0000-0000-0000B4430000}"/>
    <cellStyle name="SAPBEXchaText 12 2" xfId="17343" xr:uid="{00000000-0005-0000-0000-0000B5430000}"/>
    <cellStyle name="SAPBEXchaText 13" xfId="17344" xr:uid="{00000000-0005-0000-0000-0000B6430000}"/>
    <cellStyle name="SAPBEXchaText 13 2" xfId="17345" xr:uid="{00000000-0005-0000-0000-0000B7430000}"/>
    <cellStyle name="SAPBEXchaText 14" xfId="17346" xr:uid="{00000000-0005-0000-0000-0000B8430000}"/>
    <cellStyle name="SAPBEXchaText 14 2" xfId="17347" xr:uid="{00000000-0005-0000-0000-0000B9430000}"/>
    <cellStyle name="SAPBEXchaText 15" xfId="17348" xr:uid="{00000000-0005-0000-0000-0000BA430000}"/>
    <cellStyle name="SAPBEXchaText 15 2" xfId="17349" xr:uid="{00000000-0005-0000-0000-0000BB430000}"/>
    <cellStyle name="SAPBEXchaText 16" xfId="17350" xr:uid="{00000000-0005-0000-0000-0000BC430000}"/>
    <cellStyle name="SAPBEXchaText 2" xfId="17351" xr:uid="{00000000-0005-0000-0000-0000BD430000}"/>
    <cellStyle name="SAPBEXchaText 2 10" xfId="17352" xr:uid="{00000000-0005-0000-0000-0000BE430000}"/>
    <cellStyle name="SAPBEXchaText 2 10 2" xfId="17353" xr:uid="{00000000-0005-0000-0000-0000BF430000}"/>
    <cellStyle name="SAPBEXchaText 2 11" xfId="17354" xr:uid="{00000000-0005-0000-0000-0000C0430000}"/>
    <cellStyle name="SAPBEXchaText 2 11 2" xfId="17355" xr:uid="{00000000-0005-0000-0000-0000C1430000}"/>
    <cellStyle name="SAPBEXchaText 2 12" xfId="17356" xr:uid="{00000000-0005-0000-0000-0000C2430000}"/>
    <cellStyle name="SAPBEXchaText 2 12 2" xfId="17357" xr:uid="{00000000-0005-0000-0000-0000C3430000}"/>
    <cellStyle name="SAPBEXchaText 2 13" xfId="17358" xr:uid="{00000000-0005-0000-0000-0000C4430000}"/>
    <cellStyle name="SAPBEXchaText 2 13 2" xfId="17359" xr:uid="{00000000-0005-0000-0000-0000C5430000}"/>
    <cellStyle name="SAPBEXchaText 2 14" xfId="17360" xr:uid="{00000000-0005-0000-0000-0000C6430000}"/>
    <cellStyle name="SAPBEXchaText 2 14 2" xfId="17361" xr:uid="{00000000-0005-0000-0000-0000C7430000}"/>
    <cellStyle name="SAPBEXchaText 2 15" xfId="17362" xr:uid="{00000000-0005-0000-0000-0000C8430000}"/>
    <cellStyle name="SAPBEXchaText 2 2" xfId="17363" xr:uid="{00000000-0005-0000-0000-0000C9430000}"/>
    <cellStyle name="SAPBEXchaText 2 2 10" xfId="17364" xr:uid="{00000000-0005-0000-0000-0000CA430000}"/>
    <cellStyle name="SAPBEXchaText 2 2 10 2" xfId="17365" xr:uid="{00000000-0005-0000-0000-0000CB430000}"/>
    <cellStyle name="SAPBEXchaText 2 2 11" xfId="17366" xr:uid="{00000000-0005-0000-0000-0000CC430000}"/>
    <cellStyle name="SAPBEXchaText 2 2 11 2" xfId="17367" xr:uid="{00000000-0005-0000-0000-0000CD430000}"/>
    <cellStyle name="SAPBEXchaText 2 2 12" xfId="17368" xr:uid="{00000000-0005-0000-0000-0000CE430000}"/>
    <cellStyle name="SAPBEXchaText 2 2 2" xfId="17369" xr:uid="{00000000-0005-0000-0000-0000CF430000}"/>
    <cellStyle name="SAPBEXchaText 2 2 2 10" xfId="17370" xr:uid="{00000000-0005-0000-0000-0000D0430000}"/>
    <cellStyle name="SAPBEXchaText 2 2 2 2" xfId="17371" xr:uid="{00000000-0005-0000-0000-0000D1430000}"/>
    <cellStyle name="SAPBEXchaText 2 2 2 2 2" xfId="17372" xr:uid="{00000000-0005-0000-0000-0000D2430000}"/>
    <cellStyle name="SAPBEXchaText 2 2 2 2 2 2" xfId="17373" xr:uid="{00000000-0005-0000-0000-0000D3430000}"/>
    <cellStyle name="SAPBEXchaText 2 2 2 2 2 2 2" xfId="17374" xr:uid="{00000000-0005-0000-0000-0000D4430000}"/>
    <cellStyle name="SAPBEXchaText 2 2 2 2 2 2 2 2" xfId="17375" xr:uid="{00000000-0005-0000-0000-0000D5430000}"/>
    <cellStyle name="SAPBEXchaText 2 2 2 2 2 2 3" xfId="17376" xr:uid="{00000000-0005-0000-0000-0000D6430000}"/>
    <cellStyle name="SAPBEXchaText 2 2 2 2 2 2 3 2" xfId="17377" xr:uid="{00000000-0005-0000-0000-0000D7430000}"/>
    <cellStyle name="SAPBEXchaText 2 2 2 2 2 2 4" xfId="17378" xr:uid="{00000000-0005-0000-0000-0000D8430000}"/>
    <cellStyle name="SAPBEXchaText 2 2 2 2 2 2 4 2" xfId="17379" xr:uid="{00000000-0005-0000-0000-0000D9430000}"/>
    <cellStyle name="SAPBEXchaText 2 2 2 2 2 2 5" xfId="17380" xr:uid="{00000000-0005-0000-0000-0000DA430000}"/>
    <cellStyle name="SAPBEXchaText 2 2 2 2 2 2 5 2" xfId="17381" xr:uid="{00000000-0005-0000-0000-0000DB430000}"/>
    <cellStyle name="SAPBEXchaText 2 2 2 2 2 2 6" xfId="17382" xr:uid="{00000000-0005-0000-0000-0000DC430000}"/>
    <cellStyle name="SAPBEXchaText 2 2 2 2 2 2 6 2" xfId="17383" xr:uid="{00000000-0005-0000-0000-0000DD430000}"/>
    <cellStyle name="SAPBEXchaText 2 2 2 2 2 2 7" xfId="17384" xr:uid="{00000000-0005-0000-0000-0000DE430000}"/>
    <cellStyle name="SAPBEXchaText 2 2 2 2 2 3" xfId="17385" xr:uid="{00000000-0005-0000-0000-0000DF430000}"/>
    <cellStyle name="SAPBEXchaText 2 2 2 2 2 3 2" xfId="17386" xr:uid="{00000000-0005-0000-0000-0000E0430000}"/>
    <cellStyle name="SAPBEXchaText 2 2 2 2 2 4" xfId="17387" xr:uid="{00000000-0005-0000-0000-0000E1430000}"/>
    <cellStyle name="SAPBEXchaText 2 2 2 2 2 4 2" xfId="17388" xr:uid="{00000000-0005-0000-0000-0000E2430000}"/>
    <cellStyle name="SAPBEXchaText 2 2 2 2 2 5" xfId="17389" xr:uid="{00000000-0005-0000-0000-0000E3430000}"/>
    <cellStyle name="SAPBEXchaText 2 2 2 2 2 5 2" xfId="17390" xr:uid="{00000000-0005-0000-0000-0000E4430000}"/>
    <cellStyle name="SAPBEXchaText 2 2 2 2 2 6" xfId="17391" xr:uid="{00000000-0005-0000-0000-0000E5430000}"/>
    <cellStyle name="SAPBEXchaText 2 2 2 2 2 6 2" xfId="17392" xr:uid="{00000000-0005-0000-0000-0000E6430000}"/>
    <cellStyle name="SAPBEXchaText 2 2 2 2 2 7" xfId="17393" xr:uid="{00000000-0005-0000-0000-0000E7430000}"/>
    <cellStyle name="SAPBEXchaText 2 2 2 2 2 7 2" xfId="17394" xr:uid="{00000000-0005-0000-0000-0000E8430000}"/>
    <cellStyle name="SAPBEXchaText 2 2 2 2 2 8" xfId="17395" xr:uid="{00000000-0005-0000-0000-0000E9430000}"/>
    <cellStyle name="SAPBEXchaText 2 2 2 2 3" xfId="17396" xr:uid="{00000000-0005-0000-0000-0000EA430000}"/>
    <cellStyle name="SAPBEXchaText 2 2 2 2 3 2" xfId="17397" xr:uid="{00000000-0005-0000-0000-0000EB430000}"/>
    <cellStyle name="SAPBEXchaText 2 2 2 2 3 2 2" xfId="17398" xr:uid="{00000000-0005-0000-0000-0000EC430000}"/>
    <cellStyle name="SAPBEXchaText 2 2 2 2 3 3" xfId="17399" xr:uid="{00000000-0005-0000-0000-0000ED430000}"/>
    <cellStyle name="SAPBEXchaText 2 2 2 2 3 3 2" xfId="17400" xr:uid="{00000000-0005-0000-0000-0000EE430000}"/>
    <cellStyle name="SAPBEXchaText 2 2 2 2 3 4" xfId="17401" xr:uid="{00000000-0005-0000-0000-0000EF430000}"/>
    <cellStyle name="SAPBEXchaText 2 2 2 2 3 4 2" xfId="17402" xr:uid="{00000000-0005-0000-0000-0000F0430000}"/>
    <cellStyle name="SAPBEXchaText 2 2 2 2 3 5" xfId="17403" xr:uid="{00000000-0005-0000-0000-0000F1430000}"/>
    <cellStyle name="SAPBEXchaText 2 2 2 2 3 5 2" xfId="17404" xr:uid="{00000000-0005-0000-0000-0000F2430000}"/>
    <cellStyle name="SAPBEXchaText 2 2 2 2 3 6" xfId="17405" xr:uid="{00000000-0005-0000-0000-0000F3430000}"/>
    <cellStyle name="SAPBEXchaText 2 2 2 2 3 6 2" xfId="17406" xr:uid="{00000000-0005-0000-0000-0000F4430000}"/>
    <cellStyle name="SAPBEXchaText 2 2 2 2 3 7" xfId="17407" xr:uid="{00000000-0005-0000-0000-0000F5430000}"/>
    <cellStyle name="SAPBEXchaText 2 2 2 2 4" xfId="17408" xr:uid="{00000000-0005-0000-0000-0000F6430000}"/>
    <cellStyle name="SAPBEXchaText 2 2 2 2 4 2" xfId="17409" xr:uid="{00000000-0005-0000-0000-0000F7430000}"/>
    <cellStyle name="SAPBEXchaText 2 2 2 2 5" xfId="17410" xr:uid="{00000000-0005-0000-0000-0000F8430000}"/>
    <cellStyle name="SAPBEXchaText 2 2 2 2 5 2" xfId="17411" xr:uid="{00000000-0005-0000-0000-0000F9430000}"/>
    <cellStyle name="SAPBEXchaText 2 2 2 2 6" xfId="17412" xr:uid="{00000000-0005-0000-0000-0000FA430000}"/>
    <cellStyle name="SAPBEXchaText 2 2 2 2 6 2" xfId="17413" xr:uid="{00000000-0005-0000-0000-0000FB430000}"/>
    <cellStyle name="SAPBEXchaText 2 2 2 2 7" xfId="17414" xr:uid="{00000000-0005-0000-0000-0000FC430000}"/>
    <cellStyle name="SAPBEXchaText 2 2 2 2 7 2" xfId="17415" xr:uid="{00000000-0005-0000-0000-0000FD430000}"/>
    <cellStyle name="SAPBEXchaText 2 2 2 2 8" xfId="17416" xr:uid="{00000000-0005-0000-0000-0000FE430000}"/>
    <cellStyle name="SAPBEXchaText 2 2 2 2 8 2" xfId="17417" xr:uid="{00000000-0005-0000-0000-0000FF430000}"/>
    <cellStyle name="SAPBEXchaText 2 2 2 2 9" xfId="17418" xr:uid="{00000000-0005-0000-0000-000000440000}"/>
    <cellStyle name="SAPBEXchaText 2 2 2 3" xfId="17419" xr:uid="{00000000-0005-0000-0000-000001440000}"/>
    <cellStyle name="SAPBEXchaText 2 2 2 3 2" xfId="17420" xr:uid="{00000000-0005-0000-0000-000002440000}"/>
    <cellStyle name="SAPBEXchaText 2 2 2 3 2 2" xfId="17421" xr:uid="{00000000-0005-0000-0000-000003440000}"/>
    <cellStyle name="SAPBEXchaText 2 2 2 3 2 2 2" xfId="17422" xr:uid="{00000000-0005-0000-0000-000004440000}"/>
    <cellStyle name="SAPBEXchaText 2 2 2 3 2 3" xfId="17423" xr:uid="{00000000-0005-0000-0000-000005440000}"/>
    <cellStyle name="SAPBEXchaText 2 2 2 3 2 3 2" xfId="17424" xr:uid="{00000000-0005-0000-0000-000006440000}"/>
    <cellStyle name="SAPBEXchaText 2 2 2 3 2 4" xfId="17425" xr:uid="{00000000-0005-0000-0000-000007440000}"/>
    <cellStyle name="SAPBEXchaText 2 2 2 3 2 4 2" xfId="17426" xr:uid="{00000000-0005-0000-0000-000008440000}"/>
    <cellStyle name="SAPBEXchaText 2 2 2 3 2 5" xfId="17427" xr:uid="{00000000-0005-0000-0000-000009440000}"/>
    <cellStyle name="SAPBEXchaText 2 2 2 3 2 5 2" xfId="17428" xr:uid="{00000000-0005-0000-0000-00000A440000}"/>
    <cellStyle name="SAPBEXchaText 2 2 2 3 2 6" xfId="17429" xr:uid="{00000000-0005-0000-0000-00000B440000}"/>
    <cellStyle name="SAPBEXchaText 2 2 2 3 2 6 2" xfId="17430" xr:uid="{00000000-0005-0000-0000-00000C440000}"/>
    <cellStyle name="SAPBEXchaText 2 2 2 3 2 7" xfId="17431" xr:uid="{00000000-0005-0000-0000-00000D440000}"/>
    <cellStyle name="SAPBEXchaText 2 2 2 3 3" xfId="17432" xr:uid="{00000000-0005-0000-0000-00000E440000}"/>
    <cellStyle name="SAPBEXchaText 2 2 2 3 3 2" xfId="17433" xr:uid="{00000000-0005-0000-0000-00000F440000}"/>
    <cellStyle name="SAPBEXchaText 2 2 2 3 4" xfId="17434" xr:uid="{00000000-0005-0000-0000-000010440000}"/>
    <cellStyle name="SAPBEXchaText 2 2 2 3 4 2" xfId="17435" xr:uid="{00000000-0005-0000-0000-000011440000}"/>
    <cellStyle name="SAPBEXchaText 2 2 2 3 5" xfId="17436" xr:uid="{00000000-0005-0000-0000-000012440000}"/>
    <cellStyle name="SAPBEXchaText 2 2 2 3 5 2" xfId="17437" xr:uid="{00000000-0005-0000-0000-000013440000}"/>
    <cellStyle name="SAPBEXchaText 2 2 2 3 6" xfId="17438" xr:uid="{00000000-0005-0000-0000-000014440000}"/>
    <cellStyle name="SAPBEXchaText 2 2 2 3 6 2" xfId="17439" xr:uid="{00000000-0005-0000-0000-000015440000}"/>
    <cellStyle name="SAPBEXchaText 2 2 2 3 7" xfId="17440" xr:uid="{00000000-0005-0000-0000-000016440000}"/>
    <cellStyle name="SAPBEXchaText 2 2 2 3 7 2" xfId="17441" xr:uid="{00000000-0005-0000-0000-000017440000}"/>
    <cellStyle name="SAPBEXchaText 2 2 2 3 8" xfId="17442" xr:uid="{00000000-0005-0000-0000-000018440000}"/>
    <cellStyle name="SAPBEXchaText 2 2 2 4" xfId="17443" xr:uid="{00000000-0005-0000-0000-000019440000}"/>
    <cellStyle name="SAPBEXchaText 2 2 2 4 2" xfId="17444" xr:uid="{00000000-0005-0000-0000-00001A440000}"/>
    <cellStyle name="SAPBEXchaText 2 2 2 4 2 2" xfId="17445" xr:uid="{00000000-0005-0000-0000-00001B440000}"/>
    <cellStyle name="SAPBEXchaText 2 2 2 4 3" xfId="17446" xr:uid="{00000000-0005-0000-0000-00001C440000}"/>
    <cellStyle name="SAPBEXchaText 2 2 2 4 3 2" xfId="17447" xr:uid="{00000000-0005-0000-0000-00001D440000}"/>
    <cellStyle name="SAPBEXchaText 2 2 2 4 4" xfId="17448" xr:uid="{00000000-0005-0000-0000-00001E440000}"/>
    <cellStyle name="SAPBEXchaText 2 2 2 4 4 2" xfId="17449" xr:uid="{00000000-0005-0000-0000-00001F440000}"/>
    <cellStyle name="SAPBEXchaText 2 2 2 4 5" xfId="17450" xr:uid="{00000000-0005-0000-0000-000020440000}"/>
    <cellStyle name="SAPBEXchaText 2 2 2 4 5 2" xfId="17451" xr:uid="{00000000-0005-0000-0000-000021440000}"/>
    <cellStyle name="SAPBEXchaText 2 2 2 4 6" xfId="17452" xr:uid="{00000000-0005-0000-0000-000022440000}"/>
    <cellStyle name="SAPBEXchaText 2 2 2 4 6 2" xfId="17453" xr:uid="{00000000-0005-0000-0000-000023440000}"/>
    <cellStyle name="SAPBEXchaText 2 2 2 4 7" xfId="17454" xr:uid="{00000000-0005-0000-0000-000024440000}"/>
    <cellStyle name="SAPBEXchaText 2 2 2 5" xfId="17455" xr:uid="{00000000-0005-0000-0000-000025440000}"/>
    <cellStyle name="SAPBEXchaText 2 2 2 5 2" xfId="17456" xr:uid="{00000000-0005-0000-0000-000026440000}"/>
    <cellStyle name="SAPBEXchaText 2 2 2 6" xfId="17457" xr:uid="{00000000-0005-0000-0000-000027440000}"/>
    <cellStyle name="SAPBEXchaText 2 2 2 6 2" xfId="17458" xr:uid="{00000000-0005-0000-0000-000028440000}"/>
    <cellStyle name="SAPBEXchaText 2 2 2 7" xfId="17459" xr:uid="{00000000-0005-0000-0000-000029440000}"/>
    <cellStyle name="SAPBEXchaText 2 2 2 7 2" xfId="17460" xr:uid="{00000000-0005-0000-0000-00002A440000}"/>
    <cellStyle name="SAPBEXchaText 2 2 2 8" xfId="17461" xr:uid="{00000000-0005-0000-0000-00002B440000}"/>
    <cellStyle name="SAPBEXchaText 2 2 2 8 2" xfId="17462" xr:uid="{00000000-0005-0000-0000-00002C440000}"/>
    <cellStyle name="SAPBEXchaText 2 2 2 9" xfId="17463" xr:uid="{00000000-0005-0000-0000-00002D440000}"/>
    <cellStyle name="SAPBEXchaText 2 2 2 9 2" xfId="17464" xr:uid="{00000000-0005-0000-0000-00002E440000}"/>
    <cellStyle name="SAPBEXchaText 2 2 3" xfId="17465" xr:uid="{00000000-0005-0000-0000-00002F440000}"/>
    <cellStyle name="SAPBEXchaText 2 2 3 10" xfId="17466" xr:uid="{00000000-0005-0000-0000-000030440000}"/>
    <cellStyle name="SAPBEXchaText 2 2 3 2" xfId="17467" xr:uid="{00000000-0005-0000-0000-000031440000}"/>
    <cellStyle name="SAPBEXchaText 2 2 3 2 2" xfId="17468" xr:uid="{00000000-0005-0000-0000-000032440000}"/>
    <cellStyle name="SAPBEXchaText 2 2 3 2 2 2" xfId="17469" xr:uid="{00000000-0005-0000-0000-000033440000}"/>
    <cellStyle name="SAPBEXchaText 2 2 3 2 2 2 2" xfId="17470" xr:uid="{00000000-0005-0000-0000-000034440000}"/>
    <cellStyle name="SAPBEXchaText 2 2 3 2 2 2 2 2" xfId="17471" xr:uid="{00000000-0005-0000-0000-000035440000}"/>
    <cellStyle name="SAPBEXchaText 2 2 3 2 2 2 3" xfId="17472" xr:uid="{00000000-0005-0000-0000-000036440000}"/>
    <cellStyle name="SAPBEXchaText 2 2 3 2 2 2 3 2" xfId="17473" xr:uid="{00000000-0005-0000-0000-000037440000}"/>
    <cellStyle name="SAPBEXchaText 2 2 3 2 2 2 4" xfId="17474" xr:uid="{00000000-0005-0000-0000-000038440000}"/>
    <cellStyle name="SAPBEXchaText 2 2 3 2 2 2 4 2" xfId="17475" xr:uid="{00000000-0005-0000-0000-000039440000}"/>
    <cellStyle name="SAPBEXchaText 2 2 3 2 2 2 5" xfId="17476" xr:uid="{00000000-0005-0000-0000-00003A440000}"/>
    <cellStyle name="SAPBEXchaText 2 2 3 2 2 2 5 2" xfId="17477" xr:uid="{00000000-0005-0000-0000-00003B440000}"/>
    <cellStyle name="SAPBEXchaText 2 2 3 2 2 2 6" xfId="17478" xr:uid="{00000000-0005-0000-0000-00003C440000}"/>
    <cellStyle name="SAPBEXchaText 2 2 3 2 2 2 6 2" xfId="17479" xr:uid="{00000000-0005-0000-0000-00003D440000}"/>
    <cellStyle name="SAPBEXchaText 2 2 3 2 2 2 7" xfId="17480" xr:uid="{00000000-0005-0000-0000-00003E440000}"/>
    <cellStyle name="SAPBEXchaText 2 2 3 2 2 3" xfId="17481" xr:uid="{00000000-0005-0000-0000-00003F440000}"/>
    <cellStyle name="SAPBEXchaText 2 2 3 2 2 3 2" xfId="17482" xr:uid="{00000000-0005-0000-0000-000040440000}"/>
    <cellStyle name="SAPBEXchaText 2 2 3 2 2 4" xfId="17483" xr:uid="{00000000-0005-0000-0000-000041440000}"/>
    <cellStyle name="SAPBEXchaText 2 2 3 2 2 4 2" xfId="17484" xr:uid="{00000000-0005-0000-0000-000042440000}"/>
    <cellStyle name="SAPBEXchaText 2 2 3 2 2 5" xfId="17485" xr:uid="{00000000-0005-0000-0000-000043440000}"/>
    <cellStyle name="SAPBEXchaText 2 2 3 2 2 5 2" xfId="17486" xr:uid="{00000000-0005-0000-0000-000044440000}"/>
    <cellStyle name="SAPBEXchaText 2 2 3 2 2 6" xfId="17487" xr:uid="{00000000-0005-0000-0000-000045440000}"/>
    <cellStyle name="SAPBEXchaText 2 2 3 2 2 6 2" xfId="17488" xr:uid="{00000000-0005-0000-0000-000046440000}"/>
    <cellStyle name="SAPBEXchaText 2 2 3 2 2 7" xfId="17489" xr:uid="{00000000-0005-0000-0000-000047440000}"/>
    <cellStyle name="SAPBEXchaText 2 2 3 2 2 7 2" xfId="17490" xr:uid="{00000000-0005-0000-0000-000048440000}"/>
    <cellStyle name="SAPBEXchaText 2 2 3 2 2 8" xfId="17491" xr:uid="{00000000-0005-0000-0000-000049440000}"/>
    <cellStyle name="SAPBEXchaText 2 2 3 2 3" xfId="17492" xr:uid="{00000000-0005-0000-0000-00004A440000}"/>
    <cellStyle name="SAPBEXchaText 2 2 3 2 3 2" xfId="17493" xr:uid="{00000000-0005-0000-0000-00004B440000}"/>
    <cellStyle name="SAPBEXchaText 2 2 3 2 3 2 2" xfId="17494" xr:uid="{00000000-0005-0000-0000-00004C440000}"/>
    <cellStyle name="SAPBEXchaText 2 2 3 2 3 3" xfId="17495" xr:uid="{00000000-0005-0000-0000-00004D440000}"/>
    <cellStyle name="SAPBEXchaText 2 2 3 2 3 3 2" xfId="17496" xr:uid="{00000000-0005-0000-0000-00004E440000}"/>
    <cellStyle name="SAPBEXchaText 2 2 3 2 3 4" xfId="17497" xr:uid="{00000000-0005-0000-0000-00004F440000}"/>
    <cellStyle name="SAPBEXchaText 2 2 3 2 3 4 2" xfId="17498" xr:uid="{00000000-0005-0000-0000-000050440000}"/>
    <cellStyle name="SAPBEXchaText 2 2 3 2 3 5" xfId="17499" xr:uid="{00000000-0005-0000-0000-000051440000}"/>
    <cellStyle name="SAPBEXchaText 2 2 3 2 3 5 2" xfId="17500" xr:uid="{00000000-0005-0000-0000-000052440000}"/>
    <cellStyle name="SAPBEXchaText 2 2 3 2 3 6" xfId="17501" xr:uid="{00000000-0005-0000-0000-000053440000}"/>
    <cellStyle name="SAPBEXchaText 2 2 3 2 3 6 2" xfId="17502" xr:uid="{00000000-0005-0000-0000-000054440000}"/>
    <cellStyle name="SAPBEXchaText 2 2 3 2 3 7" xfId="17503" xr:uid="{00000000-0005-0000-0000-000055440000}"/>
    <cellStyle name="SAPBEXchaText 2 2 3 2 4" xfId="17504" xr:uid="{00000000-0005-0000-0000-000056440000}"/>
    <cellStyle name="SAPBEXchaText 2 2 3 2 4 2" xfId="17505" xr:uid="{00000000-0005-0000-0000-000057440000}"/>
    <cellStyle name="SAPBEXchaText 2 2 3 2 5" xfId="17506" xr:uid="{00000000-0005-0000-0000-000058440000}"/>
    <cellStyle name="SAPBEXchaText 2 2 3 2 5 2" xfId="17507" xr:uid="{00000000-0005-0000-0000-000059440000}"/>
    <cellStyle name="SAPBEXchaText 2 2 3 2 6" xfId="17508" xr:uid="{00000000-0005-0000-0000-00005A440000}"/>
    <cellStyle name="SAPBEXchaText 2 2 3 2 6 2" xfId="17509" xr:uid="{00000000-0005-0000-0000-00005B440000}"/>
    <cellStyle name="SAPBEXchaText 2 2 3 2 7" xfId="17510" xr:uid="{00000000-0005-0000-0000-00005C440000}"/>
    <cellStyle name="SAPBEXchaText 2 2 3 2 7 2" xfId="17511" xr:uid="{00000000-0005-0000-0000-00005D440000}"/>
    <cellStyle name="SAPBEXchaText 2 2 3 2 8" xfId="17512" xr:uid="{00000000-0005-0000-0000-00005E440000}"/>
    <cellStyle name="SAPBEXchaText 2 2 3 2 8 2" xfId="17513" xr:uid="{00000000-0005-0000-0000-00005F440000}"/>
    <cellStyle name="SAPBEXchaText 2 2 3 2 9" xfId="17514" xr:uid="{00000000-0005-0000-0000-000060440000}"/>
    <cellStyle name="SAPBEXchaText 2 2 3 3" xfId="17515" xr:uid="{00000000-0005-0000-0000-000061440000}"/>
    <cellStyle name="SAPBEXchaText 2 2 3 3 2" xfId="17516" xr:uid="{00000000-0005-0000-0000-000062440000}"/>
    <cellStyle name="SAPBEXchaText 2 2 3 3 2 2" xfId="17517" xr:uid="{00000000-0005-0000-0000-000063440000}"/>
    <cellStyle name="SAPBEXchaText 2 2 3 3 2 2 2" xfId="17518" xr:uid="{00000000-0005-0000-0000-000064440000}"/>
    <cellStyle name="SAPBEXchaText 2 2 3 3 2 3" xfId="17519" xr:uid="{00000000-0005-0000-0000-000065440000}"/>
    <cellStyle name="SAPBEXchaText 2 2 3 3 2 3 2" xfId="17520" xr:uid="{00000000-0005-0000-0000-000066440000}"/>
    <cellStyle name="SAPBEXchaText 2 2 3 3 2 4" xfId="17521" xr:uid="{00000000-0005-0000-0000-000067440000}"/>
    <cellStyle name="SAPBEXchaText 2 2 3 3 2 4 2" xfId="17522" xr:uid="{00000000-0005-0000-0000-000068440000}"/>
    <cellStyle name="SAPBEXchaText 2 2 3 3 2 5" xfId="17523" xr:uid="{00000000-0005-0000-0000-000069440000}"/>
    <cellStyle name="SAPBEXchaText 2 2 3 3 2 5 2" xfId="17524" xr:uid="{00000000-0005-0000-0000-00006A440000}"/>
    <cellStyle name="SAPBEXchaText 2 2 3 3 2 6" xfId="17525" xr:uid="{00000000-0005-0000-0000-00006B440000}"/>
    <cellStyle name="SAPBEXchaText 2 2 3 3 2 6 2" xfId="17526" xr:uid="{00000000-0005-0000-0000-00006C440000}"/>
    <cellStyle name="SAPBEXchaText 2 2 3 3 2 7" xfId="17527" xr:uid="{00000000-0005-0000-0000-00006D440000}"/>
    <cellStyle name="SAPBEXchaText 2 2 3 3 3" xfId="17528" xr:uid="{00000000-0005-0000-0000-00006E440000}"/>
    <cellStyle name="SAPBEXchaText 2 2 3 3 3 2" xfId="17529" xr:uid="{00000000-0005-0000-0000-00006F440000}"/>
    <cellStyle name="SAPBEXchaText 2 2 3 3 4" xfId="17530" xr:uid="{00000000-0005-0000-0000-000070440000}"/>
    <cellStyle name="SAPBEXchaText 2 2 3 3 4 2" xfId="17531" xr:uid="{00000000-0005-0000-0000-000071440000}"/>
    <cellStyle name="SAPBEXchaText 2 2 3 3 5" xfId="17532" xr:uid="{00000000-0005-0000-0000-000072440000}"/>
    <cellStyle name="SAPBEXchaText 2 2 3 3 5 2" xfId="17533" xr:uid="{00000000-0005-0000-0000-000073440000}"/>
    <cellStyle name="SAPBEXchaText 2 2 3 3 6" xfId="17534" xr:uid="{00000000-0005-0000-0000-000074440000}"/>
    <cellStyle name="SAPBEXchaText 2 2 3 3 6 2" xfId="17535" xr:uid="{00000000-0005-0000-0000-000075440000}"/>
    <cellStyle name="SAPBEXchaText 2 2 3 3 7" xfId="17536" xr:uid="{00000000-0005-0000-0000-000076440000}"/>
    <cellStyle name="SAPBEXchaText 2 2 3 3 7 2" xfId="17537" xr:uid="{00000000-0005-0000-0000-000077440000}"/>
    <cellStyle name="SAPBEXchaText 2 2 3 3 8" xfId="17538" xr:uid="{00000000-0005-0000-0000-000078440000}"/>
    <cellStyle name="SAPBEXchaText 2 2 3 4" xfId="17539" xr:uid="{00000000-0005-0000-0000-000079440000}"/>
    <cellStyle name="SAPBEXchaText 2 2 3 4 2" xfId="17540" xr:uid="{00000000-0005-0000-0000-00007A440000}"/>
    <cellStyle name="SAPBEXchaText 2 2 3 4 2 2" xfId="17541" xr:uid="{00000000-0005-0000-0000-00007B440000}"/>
    <cellStyle name="SAPBEXchaText 2 2 3 4 3" xfId="17542" xr:uid="{00000000-0005-0000-0000-00007C440000}"/>
    <cellStyle name="SAPBEXchaText 2 2 3 4 3 2" xfId="17543" xr:uid="{00000000-0005-0000-0000-00007D440000}"/>
    <cellStyle name="SAPBEXchaText 2 2 3 4 4" xfId="17544" xr:uid="{00000000-0005-0000-0000-00007E440000}"/>
    <cellStyle name="SAPBEXchaText 2 2 3 4 4 2" xfId="17545" xr:uid="{00000000-0005-0000-0000-00007F440000}"/>
    <cellStyle name="SAPBEXchaText 2 2 3 4 5" xfId="17546" xr:uid="{00000000-0005-0000-0000-000080440000}"/>
    <cellStyle name="SAPBEXchaText 2 2 3 4 5 2" xfId="17547" xr:uid="{00000000-0005-0000-0000-000081440000}"/>
    <cellStyle name="SAPBEXchaText 2 2 3 4 6" xfId="17548" xr:uid="{00000000-0005-0000-0000-000082440000}"/>
    <cellStyle name="SAPBEXchaText 2 2 3 4 6 2" xfId="17549" xr:uid="{00000000-0005-0000-0000-000083440000}"/>
    <cellStyle name="SAPBEXchaText 2 2 3 4 7" xfId="17550" xr:uid="{00000000-0005-0000-0000-000084440000}"/>
    <cellStyle name="SAPBEXchaText 2 2 3 5" xfId="17551" xr:uid="{00000000-0005-0000-0000-000085440000}"/>
    <cellStyle name="SAPBEXchaText 2 2 3 5 2" xfId="17552" xr:uid="{00000000-0005-0000-0000-000086440000}"/>
    <cellStyle name="SAPBEXchaText 2 2 3 6" xfId="17553" xr:uid="{00000000-0005-0000-0000-000087440000}"/>
    <cellStyle name="SAPBEXchaText 2 2 3 6 2" xfId="17554" xr:uid="{00000000-0005-0000-0000-000088440000}"/>
    <cellStyle name="SAPBEXchaText 2 2 3 7" xfId="17555" xr:uid="{00000000-0005-0000-0000-000089440000}"/>
    <cellStyle name="SAPBEXchaText 2 2 3 7 2" xfId="17556" xr:uid="{00000000-0005-0000-0000-00008A440000}"/>
    <cellStyle name="SAPBEXchaText 2 2 3 8" xfId="17557" xr:uid="{00000000-0005-0000-0000-00008B440000}"/>
    <cellStyle name="SAPBEXchaText 2 2 3 8 2" xfId="17558" xr:uid="{00000000-0005-0000-0000-00008C440000}"/>
    <cellStyle name="SAPBEXchaText 2 2 3 9" xfId="17559" xr:uid="{00000000-0005-0000-0000-00008D440000}"/>
    <cellStyle name="SAPBEXchaText 2 2 3 9 2" xfId="17560" xr:uid="{00000000-0005-0000-0000-00008E440000}"/>
    <cellStyle name="SAPBEXchaText 2 2 4" xfId="17561" xr:uid="{00000000-0005-0000-0000-00008F440000}"/>
    <cellStyle name="SAPBEXchaText 2 2 4 2" xfId="17562" xr:uid="{00000000-0005-0000-0000-000090440000}"/>
    <cellStyle name="SAPBEXchaText 2 2 4 2 2" xfId="17563" xr:uid="{00000000-0005-0000-0000-000091440000}"/>
    <cellStyle name="SAPBEXchaText 2 2 4 2 2 2" xfId="17564" xr:uid="{00000000-0005-0000-0000-000092440000}"/>
    <cellStyle name="SAPBEXchaText 2 2 4 2 2 2 2" xfId="17565" xr:uid="{00000000-0005-0000-0000-000093440000}"/>
    <cellStyle name="SAPBEXchaText 2 2 4 2 2 3" xfId="17566" xr:uid="{00000000-0005-0000-0000-000094440000}"/>
    <cellStyle name="SAPBEXchaText 2 2 4 2 2 3 2" xfId="17567" xr:uid="{00000000-0005-0000-0000-000095440000}"/>
    <cellStyle name="SAPBEXchaText 2 2 4 2 2 4" xfId="17568" xr:uid="{00000000-0005-0000-0000-000096440000}"/>
    <cellStyle name="SAPBEXchaText 2 2 4 2 2 4 2" xfId="17569" xr:uid="{00000000-0005-0000-0000-000097440000}"/>
    <cellStyle name="SAPBEXchaText 2 2 4 2 2 5" xfId="17570" xr:uid="{00000000-0005-0000-0000-000098440000}"/>
    <cellStyle name="SAPBEXchaText 2 2 4 2 2 5 2" xfId="17571" xr:uid="{00000000-0005-0000-0000-000099440000}"/>
    <cellStyle name="SAPBEXchaText 2 2 4 2 2 6" xfId="17572" xr:uid="{00000000-0005-0000-0000-00009A440000}"/>
    <cellStyle name="SAPBEXchaText 2 2 4 2 2 6 2" xfId="17573" xr:uid="{00000000-0005-0000-0000-00009B440000}"/>
    <cellStyle name="SAPBEXchaText 2 2 4 2 2 7" xfId="17574" xr:uid="{00000000-0005-0000-0000-00009C440000}"/>
    <cellStyle name="SAPBEXchaText 2 2 4 2 3" xfId="17575" xr:uid="{00000000-0005-0000-0000-00009D440000}"/>
    <cellStyle name="SAPBEXchaText 2 2 4 2 3 2" xfId="17576" xr:uid="{00000000-0005-0000-0000-00009E440000}"/>
    <cellStyle name="SAPBEXchaText 2 2 4 2 4" xfId="17577" xr:uid="{00000000-0005-0000-0000-00009F440000}"/>
    <cellStyle name="SAPBEXchaText 2 2 4 2 4 2" xfId="17578" xr:uid="{00000000-0005-0000-0000-0000A0440000}"/>
    <cellStyle name="SAPBEXchaText 2 2 4 2 5" xfId="17579" xr:uid="{00000000-0005-0000-0000-0000A1440000}"/>
    <cellStyle name="SAPBEXchaText 2 2 4 2 5 2" xfId="17580" xr:uid="{00000000-0005-0000-0000-0000A2440000}"/>
    <cellStyle name="SAPBEXchaText 2 2 4 2 6" xfId="17581" xr:uid="{00000000-0005-0000-0000-0000A3440000}"/>
    <cellStyle name="SAPBEXchaText 2 2 4 2 6 2" xfId="17582" xr:uid="{00000000-0005-0000-0000-0000A4440000}"/>
    <cellStyle name="SAPBEXchaText 2 2 4 2 7" xfId="17583" xr:uid="{00000000-0005-0000-0000-0000A5440000}"/>
    <cellStyle name="SAPBEXchaText 2 2 4 2 7 2" xfId="17584" xr:uid="{00000000-0005-0000-0000-0000A6440000}"/>
    <cellStyle name="SAPBEXchaText 2 2 4 2 8" xfId="17585" xr:uid="{00000000-0005-0000-0000-0000A7440000}"/>
    <cellStyle name="SAPBEXchaText 2 2 4 3" xfId="17586" xr:uid="{00000000-0005-0000-0000-0000A8440000}"/>
    <cellStyle name="SAPBEXchaText 2 2 4 3 2" xfId="17587" xr:uid="{00000000-0005-0000-0000-0000A9440000}"/>
    <cellStyle name="SAPBEXchaText 2 2 4 3 2 2" xfId="17588" xr:uid="{00000000-0005-0000-0000-0000AA440000}"/>
    <cellStyle name="SAPBEXchaText 2 2 4 3 3" xfId="17589" xr:uid="{00000000-0005-0000-0000-0000AB440000}"/>
    <cellStyle name="SAPBEXchaText 2 2 4 3 3 2" xfId="17590" xr:uid="{00000000-0005-0000-0000-0000AC440000}"/>
    <cellStyle name="SAPBEXchaText 2 2 4 3 4" xfId="17591" xr:uid="{00000000-0005-0000-0000-0000AD440000}"/>
    <cellStyle name="SAPBEXchaText 2 2 4 3 4 2" xfId="17592" xr:uid="{00000000-0005-0000-0000-0000AE440000}"/>
    <cellStyle name="SAPBEXchaText 2 2 4 3 5" xfId="17593" xr:uid="{00000000-0005-0000-0000-0000AF440000}"/>
    <cellStyle name="SAPBEXchaText 2 2 4 3 5 2" xfId="17594" xr:uid="{00000000-0005-0000-0000-0000B0440000}"/>
    <cellStyle name="SAPBEXchaText 2 2 4 3 6" xfId="17595" xr:uid="{00000000-0005-0000-0000-0000B1440000}"/>
    <cellStyle name="SAPBEXchaText 2 2 4 3 6 2" xfId="17596" xr:uid="{00000000-0005-0000-0000-0000B2440000}"/>
    <cellStyle name="SAPBEXchaText 2 2 4 3 7" xfId="17597" xr:uid="{00000000-0005-0000-0000-0000B3440000}"/>
    <cellStyle name="SAPBEXchaText 2 2 4 4" xfId="17598" xr:uid="{00000000-0005-0000-0000-0000B4440000}"/>
    <cellStyle name="SAPBEXchaText 2 2 4 4 2" xfId="17599" xr:uid="{00000000-0005-0000-0000-0000B5440000}"/>
    <cellStyle name="SAPBEXchaText 2 2 4 5" xfId="17600" xr:uid="{00000000-0005-0000-0000-0000B6440000}"/>
    <cellStyle name="SAPBEXchaText 2 2 4 5 2" xfId="17601" xr:uid="{00000000-0005-0000-0000-0000B7440000}"/>
    <cellStyle name="SAPBEXchaText 2 2 4 6" xfId="17602" xr:uid="{00000000-0005-0000-0000-0000B8440000}"/>
    <cellStyle name="SAPBEXchaText 2 2 4 6 2" xfId="17603" xr:uid="{00000000-0005-0000-0000-0000B9440000}"/>
    <cellStyle name="SAPBEXchaText 2 2 4 7" xfId="17604" xr:uid="{00000000-0005-0000-0000-0000BA440000}"/>
    <cellStyle name="SAPBEXchaText 2 2 4 7 2" xfId="17605" xr:uid="{00000000-0005-0000-0000-0000BB440000}"/>
    <cellStyle name="SAPBEXchaText 2 2 4 8" xfId="17606" xr:uid="{00000000-0005-0000-0000-0000BC440000}"/>
    <cellStyle name="SAPBEXchaText 2 2 4 8 2" xfId="17607" xr:uid="{00000000-0005-0000-0000-0000BD440000}"/>
    <cellStyle name="SAPBEXchaText 2 2 4 9" xfId="17608" xr:uid="{00000000-0005-0000-0000-0000BE440000}"/>
    <cellStyle name="SAPBEXchaText 2 2 5" xfId="17609" xr:uid="{00000000-0005-0000-0000-0000BF440000}"/>
    <cellStyle name="SAPBEXchaText 2 2 5 2" xfId="17610" xr:uid="{00000000-0005-0000-0000-0000C0440000}"/>
    <cellStyle name="SAPBEXchaText 2 2 5 2 2" xfId="17611" xr:uid="{00000000-0005-0000-0000-0000C1440000}"/>
    <cellStyle name="SAPBEXchaText 2 2 5 2 2 2" xfId="17612" xr:uid="{00000000-0005-0000-0000-0000C2440000}"/>
    <cellStyle name="SAPBEXchaText 2 2 5 2 3" xfId="17613" xr:uid="{00000000-0005-0000-0000-0000C3440000}"/>
    <cellStyle name="SAPBEXchaText 2 2 5 2 3 2" xfId="17614" xr:uid="{00000000-0005-0000-0000-0000C4440000}"/>
    <cellStyle name="SAPBEXchaText 2 2 5 2 4" xfId="17615" xr:uid="{00000000-0005-0000-0000-0000C5440000}"/>
    <cellStyle name="SAPBEXchaText 2 2 5 2 4 2" xfId="17616" xr:uid="{00000000-0005-0000-0000-0000C6440000}"/>
    <cellStyle name="SAPBEXchaText 2 2 5 2 5" xfId="17617" xr:uid="{00000000-0005-0000-0000-0000C7440000}"/>
    <cellStyle name="SAPBEXchaText 2 2 5 2 5 2" xfId="17618" xr:uid="{00000000-0005-0000-0000-0000C8440000}"/>
    <cellStyle name="SAPBEXchaText 2 2 5 2 6" xfId="17619" xr:uid="{00000000-0005-0000-0000-0000C9440000}"/>
    <cellStyle name="SAPBEXchaText 2 2 5 2 6 2" xfId="17620" xr:uid="{00000000-0005-0000-0000-0000CA440000}"/>
    <cellStyle name="SAPBEXchaText 2 2 5 2 7" xfId="17621" xr:uid="{00000000-0005-0000-0000-0000CB440000}"/>
    <cellStyle name="SAPBEXchaText 2 2 5 3" xfId="17622" xr:uid="{00000000-0005-0000-0000-0000CC440000}"/>
    <cellStyle name="SAPBEXchaText 2 2 5 3 2" xfId="17623" xr:uid="{00000000-0005-0000-0000-0000CD440000}"/>
    <cellStyle name="SAPBEXchaText 2 2 5 4" xfId="17624" xr:uid="{00000000-0005-0000-0000-0000CE440000}"/>
    <cellStyle name="SAPBEXchaText 2 2 5 4 2" xfId="17625" xr:uid="{00000000-0005-0000-0000-0000CF440000}"/>
    <cellStyle name="SAPBEXchaText 2 2 5 5" xfId="17626" xr:uid="{00000000-0005-0000-0000-0000D0440000}"/>
    <cellStyle name="SAPBEXchaText 2 2 5 5 2" xfId="17627" xr:uid="{00000000-0005-0000-0000-0000D1440000}"/>
    <cellStyle name="SAPBEXchaText 2 2 5 6" xfId="17628" xr:uid="{00000000-0005-0000-0000-0000D2440000}"/>
    <cellStyle name="SAPBEXchaText 2 2 5 6 2" xfId="17629" xr:uid="{00000000-0005-0000-0000-0000D3440000}"/>
    <cellStyle name="SAPBEXchaText 2 2 5 7" xfId="17630" xr:uid="{00000000-0005-0000-0000-0000D4440000}"/>
    <cellStyle name="SAPBEXchaText 2 2 5 7 2" xfId="17631" xr:uid="{00000000-0005-0000-0000-0000D5440000}"/>
    <cellStyle name="SAPBEXchaText 2 2 5 8" xfId="17632" xr:uid="{00000000-0005-0000-0000-0000D6440000}"/>
    <cellStyle name="SAPBEXchaText 2 2 6" xfId="17633" xr:uid="{00000000-0005-0000-0000-0000D7440000}"/>
    <cellStyle name="SAPBEXchaText 2 2 6 2" xfId="17634" xr:uid="{00000000-0005-0000-0000-0000D8440000}"/>
    <cellStyle name="SAPBEXchaText 2 2 6 2 2" xfId="17635" xr:uid="{00000000-0005-0000-0000-0000D9440000}"/>
    <cellStyle name="SAPBEXchaText 2 2 6 3" xfId="17636" xr:uid="{00000000-0005-0000-0000-0000DA440000}"/>
    <cellStyle name="SAPBEXchaText 2 2 6 3 2" xfId="17637" xr:uid="{00000000-0005-0000-0000-0000DB440000}"/>
    <cellStyle name="SAPBEXchaText 2 2 6 4" xfId="17638" xr:uid="{00000000-0005-0000-0000-0000DC440000}"/>
    <cellStyle name="SAPBEXchaText 2 2 6 4 2" xfId="17639" xr:uid="{00000000-0005-0000-0000-0000DD440000}"/>
    <cellStyle name="SAPBEXchaText 2 2 6 5" xfId="17640" xr:uid="{00000000-0005-0000-0000-0000DE440000}"/>
    <cellStyle name="SAPBEXchaText 2 2 6 5 2" xfId="17641" xr:uid="{00000000-0005-0000-0000-0000DF440000}"/>
    <cellStyle name="SAPBEXchaText 2 2 6 6" xfId="17642" xr:uid="{00000000-0005-0000-0000-0000E0440000}"/>
    <cellStyle name="SAPBEXchaText 2 2 6 6 2" xfId="17643" xr:uid="{00000000-0005-0000-0000-0000E1440000}"/>
    <cellStyle name="SAPBEXchaText 2 2 6 7" xfId="17644" xr:uid="{00000000-0005-0000-0000-0000E2440000}"/>
    <cellStyle name="SAPBEXchaText 2 2 7" xfId="17645" xr:uid="{00000000-0005-0000-0000-0000E3440000}"/>
    <cellStyle name="SAPBEXchaText 2 2 7 2" xfId="17646" xr:uid="{00000000-0005-0000-0000-0000E4440000}"/>
    <cellStyle name="SAPBEXchaText 2 2 8" xfId="17647" xr:uid="{00000000-0005-0000-0000-0000E5440000}"/>
    <cellStyle name="SAPBEXchaText 2 2 8 2" xfId="17648" xr:uid="{00000000-0005-0000-0000-0000E6440000}"/>
    <cellStyle name="SAPBEXchaText 2 2 9" xfId="17649" xr:uid="{00000000-0005-0000-0000-0000E7440000}"/>
    <cellStyle name="SAPBEXchaText 2 2 9 2" xfId="17650" xr:uid="{00000000-0005-0000-0000-0000E8440000}"/>
    <cellStyle name="SAPBEXchaText 2 3" xfId="17651" xr:uid="{00000000-0005-0000-0000-0000E9440000}"/>
    <cellStyle name="SAPBEXchaText 2 3 10" xfId="17652" xr:uid="{00000000-0005-0000-0000-0000EA440000}"/>
    <cellStyle name="SAPBEXchaText 2 3 2" xfId="17653" xr:uid="{00000000-0005-0000-0000-0000EB440000}"/>
    <cellStyle name="SAPBEXchaText 2 3 2 2" xfId="17654" xr:uid="{00000000-0005-0000-0000-0000EC440000}"/>
    <cellStyle name="SAPBEXchaText 2 3 2 2 2" xfId="17655" xr:uid="{00000000-0005-0000-0000-0000ED440000}"/>
    <cellStyle name="SAPBEXchaText 2 3 2 2 2 2" xfId="17656" xr:uid="{00000000-0005-0000-0000-0000EE440000}"/>
    <cellStyle name="SAPBEXchaText 2 3 2 2 2 2 2" xfId="17657" xr:uid="{00000000-0005-0000-0000-0000EF440000}"/>
    <cellStyle name="SAPBEXchaText 2 3 2 2 2 3" xfId="17658" xr:uid="{00000000-0005-0000-0000-0000F0440000}"/>
    <cellStyle name="SAPBEXchaText 2 3 2 2 2 3 2" xfId="17659" xr:uid="{00000000-0005-0000-0000-0000F1440000}"/>
    <cellStyle name="SAPBEXchaText 2 3 2 2 2 4" xfId="17660" xr:uid="{00000000-0005-0000-0000-0000F2440000}"/>
    <cellStyle name="SAPBEXchaText 2 3 2 2 2 4 2" xfId="17661" xr:uid="{00000000-0005-0000-0000-0000F3440000}"/>
    <cellStyle name="SAPBEXchaText 2 3 2 2 2 5" xfId="17662" xr:uid="{00000000-0005-0000-0000-0000F4440000}"/>
    <cellStyle name="SAPBEXchaText 2 3 2 2 2 5 2" xfId="17663" xr:uid="{00000000-0005-0000-0000-0000F5440000}"/>
    <cellStyle name="SAPBEXchaText 2 3 2 2 2 6" xfId="17664" xr:uid="{00000000-0005-0000-0000-0000F6440000}"/>
    <cellStyle name="SAPBEXchaText 2 3 2 2 2 6 2" xfId="17665" xr:uid="{00000000-0005-0000-0000-0000F7440000}"/>
    <cellStyle name="SAPBEXchaText 2 3 2 2 2 7" xfId="17666" xr:uid="{00000000-0005-0000-0000-0000F8440000}"/>
    <cellStyle name="SAPBEXchaText 2 3 2 2 3" xfId="17667" xr:uid="{00000000-0005-0000-0000-0000F9440000}"/>
    <cellStyle name="SAPBEXchaText 2 3 2 2 3 2" xfId="17668" xr:uid="{00000000-0005-0000-0000-0000FA440000}"/>
    <cellStyle name="SAPBEXchaText 2 3 2 2 4" xfId="17669" xr:uid="{00000000-0005-0000-0000-0000FB440000}"/>
    <cellStyle name="SAPBEXchaText 2 3 2 2 4 2" xfId="17670" xr:uid="{00000000-0005-0000-0000-0000FC440000}"/>
    <cellStyle name="SAPBEXchaText 2 3 2 2 5" xfId="17671" xr:uid="{00000000-0005-0000-0000-0000FD440000}"/>
    <cellStyle name="SAPBEXchaText 2 3 2 2 5 2" xfId="17672" xr:uid="{00000000-0005-0000-0000-0000FE440000}"/>
    <cellStyle name="SAPBEXchaText 2 3 2 2 6" xfId="17673" xr:uid="{00000000-0005-0000-0000-0000FF440000}"/>
    <cellStyle name="SAPBEXchaText 2 3 2 2 6 2" xfId="17674" xr:uid="{00000000-0005-0000-0000-000000450000}"/>
    <cellStyle name="SAPBEXchaText 2 3 2 2 7" xfId="17675" xr:uid="{00000000-0005-0000-0000-000001450000}"/>
    <cellStyle name="SAPBEXchaText 2 3 2 2 7 2" xfId="17676" xr:uid="{00000000-0005-0000-0000-000002450000}"/>
    <cellStyle name="SAPBEXchaText 2 3 2 2 8" xfId="17677" xr:uid="{00000000-0005-0000-0000-000003450000}"/>
    <cellStyle name="SAPBEXchaText 2 3 2 3" xfId="17678" xr:uid="{00000000-0005-0000-0000-000004450000}"/>
    <cellStyle name="SAPBEXchaText 2 3 2 3 2" xfId="17679" xr:uid="{00000000-0005-0000-0000-000005450000}"/>
    <cellStyle name="SAPBEXchaText 2 3 2 3 2 2" xfId="17680" xr:uid="{00000000-0005-0000-0000-000006450000}"/>
    <cellStyle name="SAPBEXchaText 2 3 2 3 3" xfId="17681" xr:uid="{00000000-0005-0000-0000-000007450000}"/>
    <cellStyle name="SAPBEXchaText 2 3 2 3 3 2" xfId="17682" xr:uid="{00000000-0005-0000-0000-000008450000}"/>
    <cellStyle name="SAPBEXchaText 2 3 2 3 4" xfId="17683" xr:uid="{00000000-0005-0000-0000-000009450000}"/>
    <cellStyle name="SAPBEXchaText 2 3 2 3 4 2" xfId="17684" xr:uid="{00000000-0005-0000-0000-00000A450000}"/>
    <cellStyle name="SAPBEXchaText 2 3 2 3 5" xfId="17685" xr:uid="{00000000-0005-0000-0000-00000B450000}"/>
    <cellStyle name="SAPBEXchaText 2 3 2 3 5 2" xfId="17686" xr:uid="{00000000-0005-0000-0000-00000C450000}"/>
    <cellStyle name="SAPBEXchaText 2 3 2 3 6" xfId="17687" xr:uid="{00000000-0005-0000-0000-00000D450000}"/>
    <cellStyle name="SAPBEXchaText 2 3 2 3 6 2" xfId="17688" xr:uid="{00000000-0005-0000-0000-00000E450000}"/>
    <cellStyle name="SAPBEXchaText 2 3 2 3 7" xfId="17689" xr:uid="{00000000-0005-0000-0000-00000F450000}"/>
    <cellStyle name="SAPBEXchaText 2 3 2 4" xfId="17690" xr:uid="{00000000-0005-0000-0000-000010450000}"/>
    <cellStyle name="SAPBEXchaText 2 3 2 4 2" xfId="17691" xr:uid="{00000000-0005-0000-0000-000011450000}"/>
    <cellStyle name="SAPBEXchaText 2 3 2 5" xfId="17692" xr:uid="{00000000-0005-0000-0000-000012450000}"/>
    <cellStyle name="SAPBEXchaText 2 3 2 5 2" xfId="17693" xr:uid="{00000000-0005-0000-0000-000013450000}"/>
    <cellStyle name="SAPBEXchaText 2 3 2 6" xfId="17694" xr:uid="{00000000-0005-0000-0000-000014450000}"/>
    <cellStyle name="SAPBEXchaText 2 3 2 6 2" xfId="17695" xr:uid="{00000000-0005-0000-0000-000015450000}"/>
    <cellStyle name="SAPBEXchaText 2 3 2 7" xfId="17696" xr:uid="{00000000-0005-0000-0000-000016450000}"/>
    <cellStyle name="SAPBEXchaText 2 3 2 7 2" xfId="17697" xr:uid="{00000000-0005-0000-0000-000017450000}"/>
    <cellStyle name="SAPBEXchaText 2 3 2 8" xfId="17698" xr:uid="{00000000-0005-0000-0000-000018450000}"/>
    <cellStyle name="SAPBEXchaText 2 3 2 8 2" xfId="17699" xr:uid="{00000000-0005-0000-0000-000019450000}"/>
    <cellStyle name="SAPBEXchaText 2 3 2 9" xfId="17700" xr:uid="{00000000-0005-0000-0000-00001A450000}"/>
    <cellStyle name="SAPBEXchaText 2 3 3" xfId="17701" xr:uid="{00000000-0005-0000-0000-00001B450000}"/>
    <cellStyle name="SAPBEXchaText 2 3 3 2" xfId="17702" xr:uid="{00000000-0005-0000-0000-00001C450000}"/>
    <cellStyle name="SAPBEXchaText 2 3 3 2 2" xfId="17703" xr:uid="{00000000-0005-0000-0000-00001D450000}"/>
    <cellStyle name="SAPBEXchaText 2 3 3 2 2 2" xfId="17704" xr:uid="{00000000-0005-0000-0000-00001E450000}"/>
    <cellStyle name="SAPBEXchaText 2 3 3 2 3" xfId="17705" xr:uid="{00000000-0005-0000-0000-00001F450000}"/>
    <cellStyle name="SAPBEXchaText 2 3 3 2 3 2" xfId="17706" xr:uid="{00000000-0005-0000-0000-000020450000}"/>
    <cellStyle name="SAPBEXchaText 2 3 3 2 4" xfId="17707" xr:uid="{00000000-0005-0000-0000-000021450000}"/>
    <cellStyle name="SAPBEXchaText 2 3 3 2 4 2" xfId="17708" xr:uid="{00000000-0005-0000-0000-000022450000}"/>
    <cellStyle name="SAPBEXchaText 2 3 3 2 5" xfId="17709" xr:uid="{00000000-0005-0000-0000-000023450000}"/>
    <cellStyle name="SAPBEXchaText 2 3 3 2 5 2" xfId="17710" xr:uid="{00000000-0005-0000-0000-000024450000}"/>
    <cellStyle name="SAPBEXchaText 2 3 3 2 6" xfId="17711" xr:uid="{00000000-0005-0000-0000-000025450000}"/>
    <cellStyle name="SAPBEXchaText 2 3 3 2 6 2" xfId="17712" xr:uid="{00000000-0005-0000-0000-000026450000}"/>
    <cellStyle name="SAPBEXchaText 2 3 3 2 7" xfId="17713" xr:uid="{00000000-0005-0000-0000-000027450000}"/>
    <cellStyle name="SAPBEXchaText 2 3 3 3" xfId="17714" xr:uid="{00000000-0005-0000-0000-000028450000}"/>
    <cellStyle name="SAPBEXchaText 2 3 3 3 2" xfId="17715" xr:uid="{00000000-0005-0000-0000-000029450000}"/>
    <cellStyle name="SAPBEXchaText 2 3 3 4" xfId="17716" xr:uid="{00000000-0005-0000-0000-00002A450000}"/>
    <cellStyle name="SAPBEXchaText 2 3 3 4 2" xfId="17717" xr:uid="{00000000-0005-0000-0000-00002B450000}"/>
    <cellStyle name="SAPBEXchaText 2 3 3 5" xfId="17718" xr:uid="{00000000-0005-0000-0000-00002C450000}"/>
    <cellStyle name="SAPBEXchaText 2 3 3 5 2" xfId="17719" xr:uid="{00000000-0005-0000-0000-00002D450000}"/>
    <cellStyle name="SAPBEXchaText 2 3 3 6" xfId="17720" xr:uid="{00000000-0005-0000-0000-00002E450000}"/>
    <cellStyle name="SAPBEXchaText 2 3 3 6 2" xfId="17721" xr:uid="{00000000-0005-0000-0000-00002F450000}"/>
    <cellStyle name="SAPBEXchaText 2 3 3 7" xfId="17722" xr:uid="{00000000-0005-0000-0000-000030450000}"/>
    <cellStyle name="SAPBEXchaText 2 3 3 7 2" xfId="17723" xr:uid="{00000000-0005-0000-0000-000031450000}"/>
    <cellStyle name="SAPBEXchaText 2 3 3 8" xfId="17724" xr:uid="{00000000-0005-0000-0000-000032450000}"/>
    <cellStyle name="SAPBEXchaText 2 3 4" xfId="17725" xr:uid="{00000000-0005-0000-0000-000033450000}"/>
    <cellStyle name="SAPBEXchaText 2 3 4 2" xfId="17726" xr:uid="{00000000-0005-0000-0000-000034450000}"/>
    <cellStyle name="SAPBEXchaText 2 3 4 2 2" xfId="17727" xr:uid="{00000000-0005-0000-0000-000035450000}"/>
    <cellStyle name="SAPBEXchaText 2 3 4 3" xfId="17728" xr:uid="{00000000-0005-0000-0000-000036450000}"/>
    <cellStyle name="SAPBEXchaText 2 3 4 3 2" xfId="17729" xr:uid="{00000000-0005-0000-0000-000037450000}"/>
    <cellStyle name="SAPBEXchaText 2 3 4 4" xfId="17730" xr:uid="{00000000-0005-0000-0000-000038450000}"/>
    <cellStyle name="SAPBEXchaText 2 3 4 4 2" xfId="17731" xr:uid="{00000000-0005-0000-0000-000039450000}"/>
    <cellStyle name="SAPBEXchaText 2 3 4 5" xfId="17732" xr:uid="{00000000-0005-0000-0000-00003A450000}"/>
    <cellStyle name="SAPBEXchaText 2 3 4 5 2" xfId="17733" xr:uid="{00000000-0005-0000-0000-00003B450000}"/>
    <cellStyle name="SAPBEXchaText 2 3 4 6" xfId="17734" xr:uid="{00000000-0005-0000-0000-00003C450000}"/>
    <cellStyle name="SAPBEXchaText 2 3 4 6 2" xfId="17735" xr:uid="{00000000-0005-0000-0000-00003D450000}"/>
    <cellStyle name="SAPBEXchaText 2 3 4 7" xfId="17736" xr:uid="{00000000-0005-0000-0000-00003E450000}"/>
    <cellStyle name="SAPBEXchaText 2 3 5" xfId="17737" xr:uid="{00000000-0005-0000-0000-00003F450000}"/>
    <cellStyle name="SAPBEXchaText 2 3 5 2" xfId="17738" xr:uid="{00000000-0005-0000-0000-000040450000}"/>
    <cellStyle name="SAPBEXchaText 2 3 6" xfId="17739" xr:uid="{00000000-0005-0000-0000-000041450000}"/>
    <cellStyle name="SAPBEXchaText 2 3 6 2" xfId="17740" xr:uid="{00000000-0005-0000-0000-000042450000}"/>
    <cellStyle name="SAPBEXchaText 2 3 7" xfId="17741" xr:uid="{00000000-0005-0000-0000-000043450000}"/>
    <cellStyle name="SAPBEXchaText 2 3 7 2" xfId="17742" xr:uid="{00000000-0005-0000-0000-000044450000}"/>
    <cellStyle name="SAPBEXchaText 2 3 8" xfId="17743" xr:uid="{00000000-0005-0000-0000-000045450000}"/>
    <cellStyle name="SAPBEXchaText 2 3 8 2" xfId="17744" xr:uid="{00000000-0005-0000-0000-000046450000}"/>
    <cellStyle name="SAPBEXchaText 2 3 9" xfId="17745" xr:uid="{00000000-0005-0000-0000-000047450000}"/>
    <cellStyle name="SAPBEXchaText 2 3 9 2" xfId="17746" xr:uid="{00000000-0005-0000-0000-000048450000}"/>
    <cellStyle name="SAPBEXchaText 2 4" xfId="17747" xr:uid="{00000000-0005-0000-0000-000049450000}"/>
    <cellStyle name="SAPBEXchaText 2 4 10" xfId="17748" xr:uid="{00000000-0005-0000-0000-00004A450000}"/>
    <cellStyle name="SAPBEXchaText 2 4 2" xfId="17749" xr:uid="{00000000-0005-0000-0000-00004B450000}"/>
    <cellStyle name="SAPBEXchaText 2 4 2 2" xfId="17750" xr:uid="{00000000-0005-0000-0000-00004C450000}"/>
    <cellStyle name="SAPBEXchaText 2 4 2 2 2" xfId="17751" xr:uid="{00000000-0005-0000-0000-00004D450000}"/>
    <cellStyle name="SAPBEXchaText 2 4 2 2 2 2" xfId="17752" xr:uid="{00000000-0005-0000-0000-00004E450000}"/>
    <cellStyle name="SAPBEXchaText 2 4 2 2 2 2 2" xfId="17753" xr:uid="{00000000-0005-0000-0000-00004F450000}"/>
    <cellStyle name="SAPBEXchaText 2 4 2 2 2 3" xfId="17754" xr:uid="{00000000-0005-0000-0000-000050450000}"/>
    <cellStyle name="SAPBEXchaText 2 4 2 2 2 3 2" xfId="17755" xr:uid="{00000000-0005-0000-0000-000051450000}"/>
    <cellStyle name="SAPBEXchaText 2 4 2 2 2 4" xfId="17756" xr:uid="{00000000-0005-0000-0000-000052450000}"/>
    <cellStyle name="SAPBEXchaText 2 4 2 2 2 4 2" xfId="17757" xr:uid="{00000000-0005-0000-0000-000053450000}"/>
    <cellStyle name="SAPBEXchaText 2 4 2 2 2 5" xfId="17758" xr:uid="{00000000-0005-0000-0000-000054450000}"/>
    <cellStyle name="SAPBEXchaText 2 4 2 2 2 5 2" xfId="17759" xr:uid="{00000000-0005-0000-0000-000055450000}"/>
    <cellStyle name="SAPBEXchaText 2 4 2 2 2 6" xfId="17760" xr:uid="{00000000-0005-0000-0000-000056450000}"/>
    <cellStyle name="SAPBEXchaText 2 4 2 2 2 6 2" xfId="17761" xr:uid="{00000000-0005-0000-0000-000057450000}"/>
    <cellStyle name="SAPBEXchaText 2 4 2 2 2 7" xfId="17762" xr:uid="{00000000-0005-0000-0000-000058450000}"/>
    <cellStyle name="SAPBEXchaText 2 4 2 2 3" xfId="17763" xr:uid="{00000000-0005-0000-0000-000059450000}"/>
    <cellStyle name="SAPBEXchaText 2 4 2 2 3 2" xfId="17764" xr:uid="{00000000-0005-0000-0000-00005A450000}"/>
    <cellStyle name="SAPBEXchaText 2 4 2 2 4" xfId="17765" xr:uid="{00000000-0005-0000-0000-00005B450000}"/>
    <cellStyle name="SAPBEXchaText 2 4 2 2 4 2" xfId="17766" xr:uid="{00000000-0005-0000-0000-00005C450000}"/>
    <cellStyle name="SAPBEXchaText 2 4 2 2 5" xfId="17767" xr:uid="{00000000-0005-0000-0000-00005D450000}"/>
    <cellStyle name="SAPBEXchaText 2 4 2 2 5 2" xfId="17768" xr:uid="{00000000-0005-0000-0000-00005E450000}"/>
    <cellStyle name="SAPBEXchaText 2 4 2 2 6" xfId="17769" xr:uid="{00000000-0005-0000-0000-00005F450000}"/>
    <cellStyle name="SAPBEXchaText 2 4 2 2 6 2" xfId="17770" xr:uid="{00000000-0005-0000-0000-000060450000}"/>
    <cellStyle name="SAPBEXchaText 2 4 2 2 7" xfId="17771" xr:uid="{00000000-0005-0000-0000-000061450000}"/>
    <cellStyle name="SAPBEXchaText 2 4 2 2 7 2" xfId="17772" xr:uid="{00000000-0005-0000-0000-000062450000}"/>
    <cellStyle name="SAPBEXchaText 2 4 2 2 8" xfId="17773" xr:uid="{00000000-0005-0000-0000-000063450000}"/>
    <cellStyle name="SAPBEXchaText 2 4 2 3" xfId="17774" xr:uid="{00000000-0005-0000-0000-000064450000}"/>
    <cellStyle name="SAPBEXchaText 2 4 2 3 2" xfId="17775" xr:uid="{00000000-0005-0000-0000-000065450000}"/>
    <cellStyle name="SAPBEXchaText 2 4 2 3 2 2" xfId="17776" xr:uid="{00000000-0005-0000-0000-000066450000}"/>
    <cellStyle name="SAPBEXchaText 2 4 2 3 3" xfId="17777" xr:uid="{00000000-0005-0000-0000-000067450000}"/>
    <cellStyle name="SAPBEXchaText 2 4 2 3 3 2" xfId="17778" xr:uid="{00000000-0005-0000-0000-000068450000}"/>
    <cellStyle name="SAPBEXchaText 2 4 2 3 4" xfId="17779" xr:uid="{00000000-0005-0000-0000-000069450000}"/>
    <cellStyle name="SAPBEXchaText 2 4 2 3 4 2" xfId="17780" xr:uid="{00000000-0005-0000-0000-00006A450000}"/>
    <cellStyle name="SAPBEXchaText 2 4 2 3 5" xfId="17781" xr:uid="{00000000-0005-0000-0000-00006B450000}"/>
    <cellStyle name="SAPBEXchaText 2 4 2 3 5 2" xfId="17782" xr:uid="{00000000-0005-0000-0000-00006C450000}"/>
    <cellStyle name="SAPBEXchaText 2 4 2 3 6" xfId="17783" xr:uid="{00000000-0005-0000-0000-00006D450000}"/>
    <cellStyle name="SAPBEXchaText 2 4 2 3 6 2" xfId="17784" xr:uid="{00000000-0005-0000-0000-00006E450000}"/>
    <cellStyle name="SAPBEXchaText 2 4 2 3 7" xfId="17785" xr:uid="{00000000-0005-0000-0000-00006F450000}"/>
    <cellStyle name="SAPBEXchaText 2 4 2 4" xfId="17786" xr:uid="{00000000-0005-0000-0000-000070450000}"/>
    <cellStyle name="SAPBEXchaText 2 4 2 4 2" xfId="17787" xr:uid="{00000000-0005-0000-0000-000071450000}"/>
    <cellStyle name="SAPBEXchaText 2 4 2 5" xfId="17788" xr:uid="{00000000-0005-0000-0000-000072450000}"/>
    <cellStyle name="SAPBEXchaText 2 4 2 5 2" xfId="17789" xr:uid="{00000000-0005-0000-0000-000073450000}"/>
    <cellStyle name="SAPBEXchaText 2 4 2 6" xfId="17790" xr:uid="{00000000-0005-0000-0000-000074450000}"/>
    <cellStyle name="SAPBEXchaText 2 4 2 6 2" xfId="17791" xr:uid="{00000000-0005-0000-0000-000075450000}"/>
    <cellStyle name="SAPBEXchaText 2 4 2 7" xfId="17792" xr:uid="{00000000-0005-0000-0000-000076450000}"/>
    <cellStyle name="SAPBEXchaText 2 4 2 7 2" xfId="17793" xr:uid="{00000000-0005-0000-0000-000077450000}"/>
    <cellStyle name="SAPBEXchaText 2 4 2 8" xfId="17794" xr:uid="{00000000-0005-0000-0000-000078450000}"/>
    <cellStyle name="SAPBEXchaText 2 4 2 8 2" xfId="17795" xr:uid="{00000000-0005-0000-0000-000079450000}"/>
    <cellStyle name="SAPBEXchaText 2 4 2 9" xfId="17796" xr:uid="{00000000-0005-0000-0000-00007A450000}"/>
    <cellStyle name="SAPBEXchaText 2 4 3" xfId="17797" xr:uid="{00000000-0005-0000-0000-00007B450000}"/>
    <cellStyle name="SAPBEXchaText 2 4 3 2" xfId="17798" xr:uid="{00000000-0005-0000-0000-00007C450000}"/>
    <cellStyle name="SAPBEXchaText 2 4 3 2 2" xfId="17799" xr:uid="{00000000-0005-0000-0000-00007D450000}"/>
    <cellStyle name="SAPBEXchaText 2 4 3 2 2 2" xfId="17800" xr:uid="{00000000-0005-0000-0000-00007E450000}"/>
    <cellStyle name="SAPBEXchaText 2 4 3 2 3" xfId="17801" xr:uid="{00000000-0005-0000-0000-00007F450000}"/>
    <cellStyle name="SAPBEXchaText 2 4 3 2 3 2" xfId="17802" xr:uid="{00000000-0005-0000-0000-000080450000}"/>
    <cellStyle name="SAPBEXchaText 2 4 3 2 4" xfId="17803" xr:uid="{00000000-0005-0000-0000-000081450000}"/>
    <cellStyle name="SAPBEXchaText 2 4 3 2 4 2" xfId="17804" xr:uid="{00000000-0005-0000-0000-000082450000}"/>
    <cellStyle name="SAPBEXchaText 2 4 3 2 5" xfId="17805" xr:uid="{00000000-0005-0000-0000-000083450000}"/>
    <cellStyle name="SAPBEXchaText 2 4 3 2 5 2" xfId="17806" xr:uid="{00000000-0005-0000-0000-000084450000}"/>
    <cellStyle name="SAPBEXchaText 2 4 3 2 6" xfId="17807" xr:uid="{00000000-0005-0000-0000-000085450000}"/>
    <cellStyle name="SAPBEXchaText 2 4 3 2 6 2" xfId="17808" xr:uid="{00000000-0005-0000-0000-000086450000}"/>
    <cellStyle name="SAPBEXchaText 2 4 3 2 7" xfId="17809" xr:uid="{00000000-0005-0000-0000-000087450000}"/>
    <cellStyle name="SAPBEXchaText 2 4 3 3" xfId="17810" xr:uid="{00000000-0005-0000-0000-000088450000}"/>
    <cellStyle name="SAPBEXchaText 2 4 3 3 2" xfId="17811" xr:uid="{00000000-0005-0000-0000-000089450000}"/>
    <cellStyle name="SAPBEXchaText 2 4 3 4" xfId="17812" xr:uid="{00000000-0005-0000-0000-00008A450000}"/>
    <cellStyle name="SAPBEXchaText 2 4 3 4 2" xfId="17813" xr:uid="{00000000-0005-0000-0000-00008B450000}"/>
    <cellStyle name="SAPBEXchaText 2 4 3 5" xfId="17814" xr:uid="{00000000-0005-0000-0000-00008C450000}"/>
    <cellStyle name="SAPBEXchaText 2 4 3 5 2" xfId="17815" xr:uid="{00000000-0005-0000-0000-00008D450000}"/>
    <cellStyle name="SAPBEXchaText 2 4 3 6" xfId="17816" xr:uid="{00000000-0005-0000-0000-00008E450000}"/>
    <cellStyle name="SAPBEXchaText 2 4 3 6 2" xfId="17817" xr:uid="{00000000-0005-0000-0000-00008F450000}"/>
    <cellStyle name="SAPBEXchaText 2 4 3 7" xfId="17818" xr:uid="{00000000-0005-0000-0000-000090450000}"/>
    <cellStyle name="SAPBEXchaText 2 4 3 7 2" xfId="17819" xr:uid="{00000000-0005-0000-0000-000091450000}"/>
    <cellStyle name="SAPBEXchaText 2 4 3 8" xfId="17820" xr:uid="{00000000-0005-0000-0000-000092450000}"/>
    <cellStyle name="SAPBEXchaText 2 4 4" xfId="17821" xr:uid="{00000000-0005-0000-0000-000093450000}"/>
    <cellStyle name="SAPBEXchaText 2 4 4 2" xfId="17822" xr:uid="{00000000-0005-0000-0000-000094450000}"/>
    <cellStyle name="SAPBEXchaText 2 4 4 2 2" xfId="17823" xr:uid="{00000000-0005-0000-0000-000095450000}"/>
    <cellStyle name="SAPBEXchaText 2 4 4 3" xfId="17824" xr:uid="{00000000-0005-0000-0000-000096450000}"/>
    <cellStyle name="SAPBEXchaText 2 4 4 3 2" xfId="17825" xr:uid="{00000000-0005-0000-0000-000097450000}"/>
    <cellStyle name="SAPBEXchaText 2 4 4 4" xfId="17826" xr:uid="{00000000-0005-0000-0000-000098450000}"/>
    <cellStyle name="SAPBEXchaText 2 4 4 4 2" xfId="17827" xr:uid="{00000000-0005-0000-0000-000099450000}"/>
    <cellStyle name="SAPBEXchaText 2 4 4 5" xfId="17828" xr:uid="{00000000-0005-0000-0000-00009A450000}"/>
    <cellStyle name="SAPBEXchaText 2 4 4 5 2" xfId="17829" xr:uid="{00000000-0005-0000-0000-00009B450000}"/>
    <cellStyle name="SAPBEXchaText 2 4 4 6" xfId="17830" xr:uid="{00000000-0005-0000-0000-00009C450000}"/>
    <cellStyle name="SAPBEXchaText 2 4 4 6 2" xfId="17831" xr:uid="{00000000-0005-0000-0000-00009D450000}"/>
    <cellStyle name="SAPBEXchaText 2 4 4 7" xfId="17832" xr:uid="{00000000-0005-0000-0000-00009E450000}"/>
    <cellStyle name="SAPBEXchaText 2 4 5" xfId="17833" xr:uid="{00000000-0005-0000-0000-00009F450000}"/>
    <cellStyle name="SAPBEXchaText 2 4 5 2" xfId="17834" xr:uid="{00000000-0005-0000-0000-0000A0450000}"/>
    <cellStyle name="SAPBEXchaText 2 4 6" xfId="17835" xr:uid="{00000000-0005-0000-0000-0000A1450000}"/>
    <cellStyle name="SAPBEXchaText 2 4 6 2" xfId="17836" xr:uid="{00000000-0005-0000-0000-0000A2450000}"/>
    <cellStyle name="SAPBEXchaText 2 4 7" xfId="17837" xr:uid="{00000000-0005-0000-0000-0000A3450000}"/>
    <cellStyle name="SAPBEXchaText 2 4 7 2" xfId="17838" xr:uid="{00000000-0005-0000-0000-0000A4450000}"/>
    <cellStyle name="SAPBEXchaText 2 4 8" xfId="17839" xr:uid="{00000000-0005-0000-0000-0000A5450000}"/>
    <cellStyle name="SAPBEXchaText 2 4 8 2" xfId="17840" xr:uid="{00000000-0005-0000-0000-0000A6450000}"/>
    <cellStyle name="SAPBEXchaText 2 4 9" xfId="17841" xr:uid="{00000000-0005-0000-0000-0000A7450000}"/>
    <cellStyle name="SAPBEXchaText 2 4 9 2" xfId="17842" xr:uid="{00000000-0005-0000-0000-0000A8450000}"/>
    <cellStyle name="SAPBEXchaText 2 5" xfId="17843" xr:uid="{00000000-0005-0000-0000-0000A9450000}"/>
    <cellStyle name="SAPBEXchaText 2 5 10" xfId="17844" xr:uid="{00000000-0005-0000-0000-0000AA450000}"/>
    <cellStyle name="SAPBEXchaText 2 5 2" xfId="17845" xr:uid="{00000000-0005-0000-0000-0000AB450000}"/>
    <cellStyle name="SAPBEXchaText 2 5 2 2" xfId="17846" xr:uid="{00000000-0005-0000-0000-0000AC450000}"/>
    <cellStyle name="SAPBEXchaText 2 5 2 2 2" xfId="17847" xr:uid="{00000000-0005-0000-0000-0000AD450000}"/>
    <cellStyle name="SAPBEXchaText 2 5 2 2 2 2" xfId="17848" xr:uid="{00000000-0005-0000-0000-0000AE450000}"/>
    <cellStyle name="SAPBEXchaText 2 5 2 2 2 2 2" xfId="17849" xr:uid="{00000000-0005-0000-0000-0000AF450000}"/>
    <cellStyle name="SAPBEXchaText 2 5 2 2 2 3" xfId="17850" xr:uid="{00000000-0005-0000-0000-0000B0450000}"/>
    <cellStyle name="SAPBEXchaText 2 5 2 2 2 3 2" xfId="17851" xr:uid="{00000000-0005-0000-0000-0000B1450000}"/>
    <cellStyle name="SAPBEXchaText 2 5 2 2 2 4" xfId="17852" xr:uid="{00000000-0005-0000-0000-0000B2450000}"/>
    <cellStyle name="SAPBEXchaText 2 5 2 2 2 4 2" xfId="17853" xr:uid="{00000000-0005-0000-0000-0000B3450000}"/>
    <cellStyle name="SAPBEXchaText 2 5 2 2 2 5" xfId="17854" xr:uid="{00000000-0005-0000-0000-0000B4450000}"/>
    <cellStyle name="SAPBEXchaText 2 5 2 2 2 5 2" xfId="17855" xr:uid="{00000000-0005-0000-0000-0000B5450000}"/>
    <cellStyle name="SAPBEXchaText 2 5 2 2 2 6" xfId="17856" xr:uid="{00000000-0005-0000-0000-0000B6450000}"/>
    <cellStyle name="SAPBEXchaText 2 5 2 2 2 6 2" xfId="17857" xr:uid="{00000000-0005-0000-0000-0000B7450000}"/>
    <cellStyle name="SAPBEXchaText 2 5 2 2 2 7" xfId="17858" xr:uid="{00000000-0005-0000-0000-0000B8450000}"/>
    <cellStyle name="SAPBEXchaText 2 5 2 2 3" xfId="17859" xr:uid="{00000000-0005-0000-0000-0000B9450000}"/>
    <cellStyle name="SAPBEXchaText 2 5 2 2 3 2" xfId="17860" xr:uid="{00000000-0005-0000-0000-0000BA450000}"/>
    <cellStyle name="SAPBEXchaText 2 5 2 2 4" xfId="17861" xr:uid="{00000000-0005-0000-0000-0000BB450000}"/>
    <cellStyle name="SAPBEXchaText 2 5 2 2 4 2" xfId="17862" xr:uid="{00000000-0005-0000-0000-0000BC450000}"/>
    <cellStyle name="SAPBEXchaText 2 5 2 2 5" xfId="17863" xr:uid="{00000000-0005-0000-0000-0000BD450000}"/>
    <cellStyle name="SAPBEXchaText 2 5 2 2 5 2" xfId="17864" xr:uid="{00000000-0005-0000-0000-0000BE450000}"/>
    <cellStyle name="SAPBEXchaText 2 5 2 2 6" xfId="17865" xr:uid="{00000000-0005-0000-0000-0000BF450000}"/>
    <cellStyle name="SAPBEXchaText 2 5 2 2 6 2" xfId="17866" xr:uid="{00000000-0005-0000-0000-0000C0450000}"/>
    <cellStyle name="SAPBEXchaText 2 5 2 2 7" xfId="17867" xr:uid="{00000000-0005-0000-0000-0000C1450000}"/>
    <cellStyle name="SAPBEXchaText 2 5 2 2 7 2" xfId="17868" xr:uid="{00000000-0005-0000-0000-0000C2450000}"/>
    <cellStyle name="SAPBEXchaText 2 5 2 2 8" xfId="17869" xr:uid="{00000000-0005-0000-0000-0000C3450000}"/>
    <cellStyle name="SAPBEXchaText 2 5 2 3" xfId="17870" xr:uid="{00000000-0005-0000-0000-0000C4450000}"/>
    <cellStyle name="SAPBEXchaText 2 5 2 3 2" xfId="17871" xr:uid="{00000000-0005-0000-0000-0000C5450000}"/>
    <cellStyle name="SAPBEXchaText 2 5 2 3 2 2" xfId="17872" xr:uid="{00000000-0005-0000-0000-0000C6450000}"/>
    <cellStyle name="SAPBEXchaText 2 5 2 3 3" xfId="17873" xr:uid="{00000000-0005-0000-0000-0000C7450000}"/>
    <cellStyle name="SAPBEXchaText 2 5 2 3 3 2" xfId="17874" xr:uid="{00000000-0005-0000-0000-0000C8450000}"/>
    <cellStyle name="SAPBEXchaText 2 5 2 3 4" xfId="17875" xr:uid="{00000000-0005-0000-0000-0000C9450000}"/>
    <cellStyle name="SAPBEXchaText 2 5 2 3 4 2" xfId="17876" xr:uid="{00000000-0005-0000-0000-0000CA450000}"/>
    <cellStyle name="SAPBEXchaText 2 5 2 3 5" xfId="17877" xr:uid="{00000000-0005-0000-0000-0000CB450000}"/>
    <cellStyle name="SAPBEXchaText 2 5 2 3 5 2" xfId="17878" xr:uid="{00000000-0005-0000-0000-0000CC450000}"/>
    <cellStyle name="SAPBEXchaText 2 5 2 3 6" xfId="17879" xr:uid="{00000000-0005-0000-0000-0000CD450000}"/>
    <cellStyle name="SAPBEXchaText 2 5 2 3 6 2" xfId="17880" xr:uid="{00000000-0005-0000-0000-0000CE450000}"/>
    <cellStyle name="SAPBEXchaText 2 5 2 3 7" xfId="17881" xr:uid="{00000000-0005-0000-0000-0000CF450000}"/>
    <cellStyle name="SAPBEXchaText 2 5 2 4" xfId="17882" xr:uid="{00000000-0005-0000-0000-0000D0450000}"/>
    <cellStyle name="SAPBEXchaText 2 5 2 4 2" xfId="17883" xr:uid="{00000000-0005-0000-0000-0000D1450000}"/>
    <cellStyle name="SAPBEXchaText 2 5 2 5" xfId="17884" xr:uid="{00000000-0005-0000-0000-0000D2450000}"/>
    <cellStyle name="SAPBEXchaText 2 5 2 5 2" xfId="17885" xr:uid="{00000000-0005-0000-0000-0000D3450000}"/>
    <cellStyle name="SAPBEXchaText 2 5 2 6" xfId="17886" xr:uid="{00000000-0005-0000-0000-0000D4450000}"/>
    <cellStyle name="SAPBEXchaText 2 5 2 6 2" xfId="17887" xr:uid="{00000000-0005-0000-0000-0000D5450000}"/>
    <cellStyle name="SAPBEXchaText 2 5 2 7" xfId="17888" xr:uid="{00000000-0005-0000-0000-0000D6450000}"/>
    <cellStyle name="SAPBEXchaText 2 5 2 7 2" xfId="17889" xr:uid="{00000000-0005-0000-0000-0000D7450000}"/>
    <cellStyle name="SAPBEXchaText 2 5 2 8" xfId="17890" xr:uid="{00000000-0005-0000-0000-0000D8450000}"/>
    <cellStyle name="SAPBEXchaText 2 5 2 8 2" xfId="17891" xr:uid="{00000000-0005-0000-0000-0000D9450000}"/>
    <cellStyle name="SAPBEXchaText 2 5 2 9" xfId="17892" xr:uid="{00000000-0005-0000-0000-0000DA450000}"/>
    <cellStyle name="SAPBEXchaText 2 5 3" xfId="17893" xr:uid="{00000000-0005-0000-0000-0000DB450000}"/>
    <cellStyle name="SAPBEXchaText 2 5 3 2" xfId="17894" xr:uid="{00000000-0005-0000-0000-0000DC450000}"/>
    <cellStyle name="SAPBEXchaText 2 5 3 2 2" xfId="17895" xr:uid="{00000000-0005-0000-0000-0000DD450000}"/>
    <cellStyle name="SAPBEXchaText 2 5 3 2 2 2" xfId="17896" xr:uid="{00000000-0005-0000-0000-0000DE450000}"/>
    <cellStyle name="SAPBEXchaText 2 5 3 2 3" xfId="17897" xr:uid="{00000000-0005-0000-0000-0000DF450000}"/>
    <cellStyle name="SAPBEXchaText 2 5 3 2 3 2" xfId="17898" xr:uid="{00000000-0005-0000-0000-0000E0450000}"/>
    <cellStyle name="SAPBEXchaText 2 5 3 2 4" xfId="17899" xr:uid="{00000000-0005-0000-0000-0000E1450000}"/>
    <cellStyle name="SAPBEXchaText 2 5 3 2 4 2" xfId="17900" xr:uid="{00000000-0005-0000-0000-0000E2450000}"/>
    <cellStyle name="SAPBEXchaText 2 5 3 2 5" xfId="17901" xr:uid="{00000000-0005-0000-0000-0000E3450000}"/>
    <cellStyle name="SAPBEXchaText 2 5 3 2 5 2" xfId="17902" xr:uid="{00000000-0005-0000-0000-0000E4450000}"/>
    <cellStyle name="SAPBEXchaText 2 5 3 2 6" xfId="17903" xr:uid="{00000000-0005-0000-0000-0000E5450000}"/>
    <cellStyle name="SAPBEXchaText 2 5 3 2 6 2" xfId="17904" xr:uid="{00000000-0005-0000-0000-0000E6450000}"/>
    <cellStyle name="SAPBEXchaText 2 5 3 2 7" xfId="17905" xr:uid="{00000000-0005-0000-0000-0000E7450000}"/>
    <cellStyle name="SAPBEXchaText 2 5 3 3" xfId="17906" xr:uid="{00000000-0005-0000-0000-0000E8450000}"/>
    <cellStyle name="SAPBEXchaText 2 5 3 3 2" xfId="17907" xr:uid="{00000000-0005-0000-0000-0000E9450000}"/>
    <cellStyle name="SAPBEXchaText 2 5 3 4" xfId="17908" xr:uid="{00000000-0005-0000-0000-0000EA450000}"/>
    <cellStyle name="SAPBEXchaText 2 5 3 4 2" xfId="17909" xr:uid="{00000000-0005-0000-0000-0000EB450000}"/>
    <cellStyle name="SAPBEXchaText 2 5 3 5" xfId="17910" xr:uid="{00000000-0005-0000-0000-0000EC450000}"/>
    <cellStyle name="SAPBEXchaText 2 5 3 5 2" xfId="17911" xr:uid="{00000000-0005-0000-0000-0000ED450000}"/>
    <cellStyle name="SAPBEXchaText 2 5 3 6" xfId="17912" xr:uid="{00000000-0005-0000-0000-0000EE450000}"/>
    <cellStyle name="SAPBEXchaText 2 5 3 6 2" xfId="17913" xr:uid="{00000000-0005-0000-0000-0000EF450000}"/>
    <cellStyle name="SAPBEXchaText 2 5 3 7" xfId="17914" xr:uid="{00000000-0005-0000-0000-0000F0450000}"/>
    <cellStyle name="SAPBEXchaText 2 5 3 7 2" xfId="17915" xr:uid="{00000000-0005-0000-0000-0000F1450000}"/>
    <cellStyle name="SAPBEXchaText 2 5 3 8" xfId="17916" xr:uid="{00000000-0005-0000-0000-0000F2450000}"/>
    <cellStyle name="SAPBEXchaText 2 5 4" xfId="17917" xr:uid="{00000000-0005-0000-0000-0000F3450000}"/>
    <cellStyle name="SAPBEXchaText 2 5 4 2" xfId="17918" xr:uid="{00000000-0005-0000-0000-0000F4450000}"/>
    <cellStyle name="SAPBEXchaText 2 5 4 2 2" xfId="17919" xr:uid="{00000000-0005-0000-0000-0000F5450000}"/>
    <cellStyle name="SAPBEXchaText 2 5 4 3" xfId="17920" xr:uid="{00000000-0005-0000-0000-0000F6450000}"/>
    <cellStyle name="SAPBEXchaText 2 5 4 3 2" xfId="17921" xr:uid="{00000000-0005-0000-0000-0000F7450000}"/>
    <cellStyle name="SAPBEXchaText 2 5 4 4" xfId="17922" xr:uid="{00000000-0005-0000-0000-0000F8450000}"/>
    <cellStyle name="SAPBEXchaText 2 5 4 4 2" xfId="17923" xr:uid="{00000000-0005-0000-0000-0000F9450000}"/>
    <cellStyle name="SAPBEXchaText 2 5 4 5" xfId="17924" xr:uid="{00000000-0005-0000-0000-0000FA450000}"/>
    <cellStyle name="SAPBEXchaText 2 5 4 5 2" xfId="17925" xr:uid="{00000000-0005-0000-0000-0000FB450000}"/>
    <cellStyle name="SAPBEXchaText 2 5 4 6" xfId="17926" xr:uid="{00000000-0005-0000-0000-0000FC450000}"/>
    <cellStyle name="SAPBEXchaText 2 5 4 6 2" xfId="17927" xr:uid="{00000000-0005-0000-0000-0000FD450000}"/>
    <cellStyle name="SAPBEXchaText 2 5 4 7" xfId="17928" xr:uid="{00000000-0005-0000-0000-0000FE450000}"/>
    <cellStyle name="SAPBEXchaText 2 5 5" xfId="17929" xr:uid="{00000000-0005-0000-0000-0000FF450000}"/>
    <cellStyle name="SAPBEXchaText 2 5 5 2" xfId="17930" xr:uid="{00000000-0005-0000-0000-000000460000}"/>
    <cellStyle name="SAPBEXchaText 2 5 6" xfId="17931" xr:uid="{00000000-0005-0000-0000-000001460000}"/>
    <cellStyle name="SAPBEXchaText 2 5 6 2" xfId="17932" xr:uid="{00000000-0005-0000-0000-000002460000}"/>
    <cellStyle name="SAPBEXchaText 2 5 7" xfId="17933" xr:uid="{00000000-0005-0000-0000-000003460000}"/>
    <cellStyle name="SAPBEXchaText 2 5 7 2" xfId="17934" xr:uid="{00000000-0005-0000-0000-000004460000}"/>
    <cellStyle name="SAPBEXchaText 2 5 8" xfId="17935" xr:uid="{00000000-0005-0000-0000-000005460000}"/>
    <cellStyle name="SAPBEXchaText 2 5 8 2" xfId="17936" xr:uid="{00000000-0005-0000-0000-000006460000}"/>
    <cellStyle name="SAPBEXchaText 2 5 9" xfId="17937" xr:uid="{00000000-0005-0000-0000-000007460000}"/>
    <cellStyle name="SAPBEXchaText 2 5 9 2" xfId="17938" xr:uid="{00000000-0005-0000-0000-000008460000}"/>
    <cellStyle name="SAPBEXchaText 2 6" xfId="17939" xr:uid="{00000000-0005-0000-0000-000009460000}"/>
    <cellStyle name="SAPBEXchaText 2 6 10" xfId="17940" xr:uid="{00000000-0005-0000-0000-00000A460000}"/>
    <cellStyle name="SAPBEXchaText 2 6 2" xfId="17941" xr:uid="{00000000-0005-0000-0000-00000B460000}"/>
    <cellStyle name="SAPBEXchaText 2 6 2 2" xfId="17942" xr:uid="{00000000-0005-0000-0000-00000C460000}"/>
    <cellStyle name="SAPBEXchaText 2 6 2 2 2" xfId="17943" xr:uid="{00000000-0005-0000-0000-00000D460000}"/>
    <cellStyle name="SAPBEXchaText 2 6 2 2 2 2" xfId="17944" xr:uid="{00000000-0005-0000-0000-00000E460000}"/>
    <cellStyle name="SAPBEXchaText 2 6 2 2 2 2 2" xfId="17945" xr:uid="{00000000-0005-0000-0000-00000F460000}"/>
    <cellStyle name="SAPBEXchaText 2 6 2 2 2 3" xfId="17946" xr:uid="{00000000-0005-0000-0000-000010460000}"/>
    <cellStyle name="SAPBEXchaText 2 6 2 2 2 3 2" xfId="17947" xr:uid="{00000000-0005-0000-0000-000011460000}"/>
    <cellStyle name="SAPBEXchaText 2 6 2 2 2 4" xfId="17948" xr:uid="{00000000-0005-0000-0000-000012460000}"/>
    <cellStyle name="SAPBEXchaText 2 6 2 2 2 4 2" xfId="17949" xr:uid="{00000000-0005-0000-0000-000013460000}"/>
    <cellStyle name="SAPBEXchaText 2 6 2 2 2 5" xfId="17950" xr:uid="{00000000-0005-0000-0000-000014460000}"/>
    <cellStyle name="SAPBEXchaText 2 6 2 2 2 5 2" xfId="17951" xr:uid="{00000000-0005-0000-0000-000015460000}"/>
    <cellStyle name="SAPBEXchaText 2 6 2 2 2 6" xfId="17952" xr:uid="{00000000-0005-0000-0000-000016460000}"/>
    <cellStyle name="SAPBEXchaText 2 6 2 2 2 6 2" xfId="17953" xr:uid="{00000000-0005-0000-0000-000017460000}"/>
    <cellStyle name="SAPBEXchaText 2 6 2 2 2 7" xfId="17954" xr:uid="{00000000-0005-0000-0000-000018460000}"/>
    <cellStyle name="SAPBEXchaText 2 6 2 2 3" xfId="17955" xr:uid="{00000000-0005-0000-0000-000019460000}"/>
    <cellStyle name="SAPBEXchaText 2 6 2 2 3 2" xfId="17956" xr:uid="{00000000-0005-0000-0000-00001A460000}"/>
    <cellStyle name="SAPBEXchaText 2 6 2 2 4" xfId="17957" xr:uid="{00000000-0005-0000-0000-00001B460000}"/>
    <cellStyle name="SAPBEXchaText 2 6 2 2 4 2" xfId="17958" xr:uid="{00000000-0005-0000-0000-00001C460000}"/>
    <cellStyle name="SAPBEXchaText 2 6 2 2 5" xfId="17959" xr:uid="{00000000-0005-0000-0000-00001D460000}"/>
    <cellStyle name="SAPBEXchaText 2 6 2 2 5 2" xfId="17960" xr:uid="{00000000-0005-0000-0000-00001E460000}"/>
    <cellStyle name="SAPBEXchaText 2 6 2 2 6" xfId="17961" xr:uid="{00000000-0005-0000-0000-00001F460000}"/>
    <cellStyle name="SAPBEXchaText 2 6 2 2 6 2" xfId="17962" xr:uid="{00000000-0005-0000-0000-000020460000}"/>
    <cellStyle name="SAPBEXchaText 2 6 2 2 7" xfId="17963" xr:uid="{00000000-0005-0000-0000-000021460000}"/>
    <cellStyle name="SAPBEXchaText 2 6 2 2 7 2" xfId="17964" xr:uid="{00000000-0005-0000-0000-000022460000}"/>
    <cellStyle name="SAPBEXchaText 2 6 2 2 8" xfId="17965" xr:uid="{00000000-0005-0000-0000-000023460000}"/>
    <cellStyle name="SAPBEXchaText 2 6 2 3" xfId="17966" xr:uid="{00000000-0005-0000-0000-000024460000}"/>
    <cellStyle name="SAPBEXchaText 2 6 2 3 2" xfId="17967" xr:uid="{00000000-0005-0000-0000-000025460000}"/>
    <cellStyle name="SAPBEXchaText 2 6 2 3 2 2" xfId="17968" xr:uid="{00000000-0005-0000-0000-000026460000}"/>
    <cellStyle name="SAPBEXchaText 2 6 2 3 3" xfId="17969" xr:uid="{00000000-0005-0000-0000-000027460000}"/>
    <cellStyle name="SAPBEXchaText 2 6 2 3 3 2" xfId="17970" xr:uid="{00000000-0005-0000-0000-000028460000}"/>
    <cellStyle name="SAPBEXchaText 2 6 2 3 4" xfId="17971" xr:uid="{00000000-0005-0000-0000-000029460000}"/>
    <cellStyle name="SAPBEXchaText 2 6 2 3 4 2" xfId="17972" xr:uid="{00000000-0005-0000-0000-00002A460000}"/>
    <cellStyle name="SAPBEXchaText 2 6 2 3 5" xfId="17973" xr:uid="{00000000-0005-0000-0000-00002B460000}"/>
    <cellStyle name="SAPBEXchaText 2 6 2 3 5 2" xfId="17974" xr:uid="{00000000-0005-0000-0000-00002C460000}"/>
    <cellStyle name="SAPBEXchaText 2 6 2 3 6" xfId="17975" xr:uid="{00000000-0005-0000-0000-00002D460000}"/>
    <cellStyle name="SAPBEXchaText 2 6 2 3 6 2" xfId="17976" xr:uid="{00000000-0005-0000-0000-00002E460000}"/>
    <cellStyle name="SAPBEXchaText 2 6 2 3 7" xfId="17977" xr:uid="{00000000-0005-0000-0000-00002F460000}"/>
    <cellStyle name="SAPBEXchaText 2 6 2 4" xfId="17978" xr:uid="{00000000-0005-0000-0000-000030460000}"/>
    <cellStyle name="SAPBEXchaText 2 6 2 4 2" xfId="17979" xr:uid="{00000000-0005-0000-0000-000031460000}"/>
    <cellStyle name="SAPBEXchaText 2 6 2 5" xfId="17980" xr:uid="{00000000-0005-0000-0000-000032460000}"/>
    <cellStyle name="SAPBEXchaText 2 6 2 5 2" xfId="17981" xr:uid="{00000000-0005-0000-0000-000033460000}"/>
    <cellStyle name="SAPBEXchaText 2 6 2 6" xfId="17982" xr:uid="{00000000-0005-0000-0000-000034460000}"/>
    <cellStyle name="SAPBEXchaText 2 6 2 6 2" xfId="17983" xr:uid="{00000000-0005-0000-0000-000035460000}"/>
    <cellStyle name="SAPBEXchaText 2 6 2 7" xfId="17984" xr:uid="{00000000-0005-0000-0000-000036460000}"/>
    <cellStyle name="SAPBEXchaText 2 6 2 7 2" xfId="17985" xr:uid="{00000000-0005-0000-0000-000037460000}"/>
    <cellStyle name="SAPBEXchaText 2 6 2 8" xfId="17986" xr:uid="{00000000-0005-0000-0000-000038460000}"/>
    <cellStyle name="SAPBEXchaText 2 6 2 8 2" xfId="17987" xr:uid="{00000000-0005-0000-0000-000039460000}"/>
    <cellStyle name="SAPBEXchaText 2 6 2 9" xfId="17988" xr:uid="{00000000-0005-0000-0000-00003A460000}"/>
    <cellStyle name="SAPBEXchaText 2 6 3" xfId="17989" xr:uid="{00000000-0005-0000-0000-00003B460000}"/>
    <cellStyle name="SAPBEXchaText 2 6 3 2" xfId="17990" xr:uid="{00000000-0005-0000-0000-00003C460000}"/>
    <cellStyle name="SAPBEXchaText 2 6 3 2 2" xfId="17991" xr:uid="{00000000-0005-0000-0000-00003D460000}"/>
    <cellStyle name="SAPBEXchaText 2 6 3 2 2 2" xfId="17992" xr:uid="{00000000-0005-0000-0000-00003E460000}"/>
    <cellStyle name="SAPBEXchaText 2 6 3 2 3" xfId="17993" xr:uid="{00000000-0005-0000-0000-00003F460000}"/>
    <cellStyle name="SAPBEXchaText 2 6 3 2 3 2" xfId="17994" xr:uid="{00000000-0005-0000-0000-000040460000}"/>
    <cellStyle name="SAPBEXchaText 2 6 3 2 4" xfId="17995" xr:uid="{00000000-0005-0000-0000-000041460000}"/>
    <cellStyle name="SAPBEXchaText 2 6 3 2 4 2" xfId="17996" xr:uid="{00000000-0005-0000-0000-000042460000}"/>
    <cellStyle name="SAPBEXchaText 2 6 3 2 5" xfId="17997" xr:uid="{00000000-0005-0000-0000-000043460000}"/>
    <cellStyle name="SAPBEXchaText 2 6 3 2 5 2" xfId="17998" xr:uid="{00000000-0005-0000-0000-000044460000}"/>
    <cellStyle name="SAPBEXchaText 2 6 3 2 6" xfId="17999" xr:uid="{00000000-0005-0000-0000-000045460000}"/>
    <cellStyle name="SAPBEXchaText 2 6 3 2 6 2" xfId="18000" xr:uid="{00000000-0005-0000-0000-000046460000}"/>
    <cellStyle name="SAPBEXchaText 2 6 3 2 7" xfId="18001" xr:uid="{00000000-0005-0000-0000-000047460000}"/>
    <cellStyle name="SAPBEXchaText 2 6 3 3" xfId="18002" xr:uid="{00000000-0005-0000-0000-000048460000}"/>
    <cellStyle name="SAPBEXchaText 2 6 3 3 2" xfId="18003" xr:uid="{00000000-0005-0000-0000-000049460000}"/>
    <cellStyle name="SAPBEXchaText 2 6 3 4" xfId="18004" xr:uid="{00000000-0005-0000-0000-00004A460000}"/>
    <cellStyle name="SAPBEXchaText 2 6 3 4 2" xfId="18005" xr:uid="{00000000-0005-0000-0000-00004B460000}"/>
    <cellStyle name="SAPBEXchaText 2 6 3 5" xfId="18006" xr:uid="{00000000-0005-0000-0000-00004C460000}"/>
    <cellStyle name="SAPBEXchaText 2 6 3 5 2" xfId="18007" xr:uid="{00000000-0005-0000-0000-00004D460000}"/>
    <cellStyle name="SAPBEXchaText 2 6 3 6" xfId="18008" xr:uid="{00000000-0005-0000-0000-00004E460000}"/>
    <cellStyle name="SAPBEXchaText 2 6 3 6 2" xfId="18009" xr:uid="{00000000-0005-0000-0000-00004F460000}"/>
    <cellStyle name="SAPBEXchaText 2 6 3 7" xfId="18010" xr:uid="{00000000-0005-0000-0000-000050460000}"/>
    <cellStyle name="SAPBEXchaText 2 6 3 7 2" xfId="18011" xr:uid="{00000000-0005-0000-0000-000051460000}"/>
    <cellStyle name="SAPBEXchaText 2 6 3 8" xfId="18012" xr:uid="{00000000-0005-0000-0000-000052460000}"/>
    <cellStyle name="SAPBEXchaText 2 6 4" xfId="18013" xr:uid="{00000000-0005-0000-0000-000053460000}"/>
    <cellStyle name="SAPBEXchaText 2 6 4 2" xfId="18014" xr:uid="{00000000-0005-0000-0000-000054460000}"/>
    <cellStyle name="SAPBEXchaText 2 6 4 2 2" xfId="18015" xr:uid="{00000000-0005-0000-0000-000055460000}"/>
    <cellStyle name="SAPBEXchaText 2 6 4 3" xfId="18016" xr:uid="{00000000-0005-0000-0000-000056460000}"/>
    <cellStyle name="SAPBEXchaText 2 6 4 3 2" xfId="18017" xr:uid="{00000000-0005-0000-0000-000057460000}"/>
    <cellStyle name="SAPBEXchaText 2 6 4 4" xfId="18018" xr:uid="{00000000-0005-0000-0000-000058460000}"/>
    <cellStyle name="SAPBEXchaText 2 6 4 4 2" xfId="18019" xr:uid="{00000000-0005-0000-0000-000059460000}"/>
    <cellStyle name="SAPBEXchaText 2 6 4 5" xfId="18020" xr:uid="{00000000-0005-0000-0000-00005A460000}"/>
    <cellStyle name="SAPBEXchaText 2 6 4 5 2" xfId="18021" xr:uid="{00000000-0005-0000-0000-00005B460000}"/>
    <cellStyle name="SAPBEXchaText 2 6 4 6" xfId="18022" xr:uid="{00000000-0005-0000-0000-00005C460000}"/>
    <cellStyle name="SAPBEXchaText 2 6 4 6 2" xfId="18023" xr:uid="{00000000-0005-0000-0000-00005D460000}"/>
    <cellStyle name="SAPBEXchaText 2 6 4 7" xfId="18024" xr:uid="{00000000-0005-0000-0000-00005E460000}"/>
    <cellStyle name="SAPBEXchaText 2 6 5" xfId="18025" xr:uid="{00000000-0005-0000-0000-00005F460000}"/>
    <cellStyle name="SAPBEXchaText 2 6 5 2" xfId="18026" xr:uid="{00000000-0005-0000-0000-000060460000}"/>
    <cellStyle name="SAPBEXchaText 2 6 6" xfId="18027" xr:uid="{00000000-0005-0000-0000-000061460000}"/>
    <cellStyle name="SAPBEXchaText 2 6 6 2" xfId="18028" xr:uid="{00000000-0005-0000-0000-000062460000}"/>
    <cellStyle name="SAPBEXchaText 2 6 7" xfId="18029" xr:uid="{00000000-0005-0000-0000-000063460000}"/>
    <cellStyle name="SAPBEXchaText 2 6 7 2" xfId="18030" xr:uid="{00000000-0005-0000-0000-000064460000}"/>
    <cellStyle name="SAPBEXchaText 2 6 8" xfId="18031" xr:uid="{00000000-0005-0000-0000-000065460000}"/>
    <cellStyle name="SAPBEXchaText 2 6 8 2" xfId="18032" xr:uid="{00000000-0005-0000-0000-000066460000}"/>
    <cellStyle name="SAPBEXchaText 2 6 9" xfId="18033" xr:uid="{00000000-0005-0000-0000-000067460000}"/>
    <cellStyle name="SAPBEXchaText 2 6 9 2" xfId="18034" xr:uid="{00000000-0005-0000-0000-000068460000}"/>
    <cellStyle name="SAPBEXchaText 2 7" xfId="18035" xr:uid="{00000000-0005-0000-0000-000069460000}"/>
    <cellStyle name="SAPBEXchaText 2 7 2" xfId="18036" xr:uid="{00000000-0005-0000-0000-00006A460000}"/>
    <cellStyle name="SAPBEXchaText 2 7 2 2" xfId="18037" xr:uid="{00000000-0005-0000-0000-00006B460000}"/>
    <cellStyle name="SAPBEXchaText 2 7 2 2 2" xfId="18038" xr:uid="{00000000-0005-0000-0000-00006C460000}"/>
    <cellStyle name="SAPBEXchaText 2 7 2 2 2 2" xfId="18039" xr:uid="{00000000-0005-0000-0000-00006D460000}"/>
    <cellStyle name="SAPBEXchaText 2 7 2 2 3" xfId="18040" xr:uid="{00000000-0005-0000-0000-00006E460000}"/>
    <cellStyle name="SAPBEXchaText 2 7 2 2 3 2" xfId="18041" xr:uid="{00000000-0005-0000-0000-00006F460000}"/>
    <cellStyle name="SAPBEXchaText 2 7 2 2 4" xfId="18042" xr:uid="{00000000-0005-0000-0000-000070460000}"/>
    <cellStyle name="SAPBEXchaText 2 7 2 2 4 2" xfId="18043" xr:uid="{00000000-0005-0000-0000-000071460000}"/>
    <cellStyle name="SAPBEXchaText 2 7 2 2 5" xfId="18044" xr:uid="{00000000-0005-0000-0000-000072460000}"/>
    <cellStyle name="SAPBEXchaText 2 7 2 2 5 2" xfId="18045" xr:uid="{00000000-0005-0000-0000-000073460000}"/>
    <cellStyle name="SAPBEXchaText 2 7 2 2 6" xfId="18046" xr:uid="{00000000-0005-0000-0000-000074460000}"/>
    <cellStyle name="SAPBEXchaText 2 7 2 2 6 2" xfId="18047" xr:uid="{00000000-0005-0000-0000-000075460000}"/>
    <cellStyle name="SAPBEXchaText 2 7 2 2 7" xfId="18048" xr:uid="{00000000-0005-0000-0000-000076460000}"/>
    <cellStyle name="SAPBEXchaText 2 7 2 3" xfId="18049" xr:uid="{00000000-0005-0000-0000-000077460000}"/>
    <cellStyle name="SAPBEXchaText 2 7 2 3 2" xfId="18050" xr:uid="{00000000-0005-0000-0000-000078460000}"/>
    <cellStyle name="SAPBEXchaText 2 7 2 4" xfId="18051" xr:uid="{00000000-0005-0000-0000-000079460000}"/>
    <cellStyle name="SAPBEXchaText 2 7 2 4 2" xfId="18052" xr:uid="{00000000-0005-0000-0000-00007A460000}"/>
    <cellStyle name="SAPBEXchaText 2 7 2 5" xfId="18053" xr:uid="{00000000-0005-0000-0000-00007B460000}"/>
    <cellStyle name="SAPBEXchaText 2 7 2 5 2" xfId="18054" xr:uid="{00000000-0005-0000-0000-00007C460000}"/>
    <cellStyle name="SAPBEXchaText 2 7 2 6" xfId="18055" xr:uid="{00000000-0005-0000-0000-00007D460000}"/>
    <cellStyle name="SAPBEXchaText 2 7 2 6 2" xfId="18056" xr:uid="{00000000-0005-0000-0000-00007E460000}"/>
    <cellStyle name="SAPBEXchaText 2 7 2 7" xfId="18057" xr:uid="{00000000-0005-0000-0000-00007F460000}"/>
    <cellStyle name="SAPBEXchaText 2 7 2 7 2" xfId="18058" xr:uid="{00000000-0005-0000-0000-000080460000}"/>
    <cellStyle name="SAPBEXchaText 2 7 2 8" xfId="18059" xr:uid="{00000000-0005-0000-0000-000081460000}"/>
    <cellStyle name="SAPBEXchaText 2 7 3" xfId="18060" xr:uid="{00000000-0005-0000-0000-000082460000}"/>
    <cellStyle name="SAPBEXchaText 2 7 3 2" xfId="18061" xr:uid="{00000000-0005-0000-0000-000083460000}"/>
    <cellStyle name="SAPBEXchaText 2 7 3 2 2" xfId="18062" xr:uid="{00000000-0005-0000-0000-000084460000}"/>
    <cellStyle name="SAPBEXchaText 2 7 3 3" xfId="18063" xr:uid="{00000000-0005-0000-0000-000085460000}"/>
    <cellStyle name="SAPBEXchaText 2 7 3 3 2" xfId="18064" xr:uid="{00000000-0005-0000-0000-000086460000}"/>
    <cellStyle name="SAPBEXchaText 2 7 3 4" xfId="18065" xr:uid="{00000000-0005-0000-0000-000087460000}"/>
    <cellStyle name="SAPBEXchaText 2 7 3 4 2" xfId="18066" xr:uid="{00000000-0005-0000-0000-000088460000}"/>
    <cellStyle name="SAPBEXchaText 2 7 3 5" xfId="18067" xr:uid="{00000000-0005-0000-0000-000089460000}"/>
    <cellStyle name="SAPBEXchaText 2 7 3 5 2" xfId="18068" xr:uid="{00000000-0005-0000-0000-00008A460000}"/>
    <cellStyle name="SAPBEXchaText 2 7 3 6" xfId="18069" xr:uid="{00000000-0005-0000-0000-00008B460000}"/>
    <cellStyle name="SAPBEXchaText 2 7 3 6 2" xfId="18070" xr:uid="{00000000-0005-0000-0000-00008C460000}"/>
    <cellStyle name="SAPBEXchaText 2 7 3 7" xfId="18071" xr:uid="{00000000-0005-0000-0000-00008D460000}"/>
    <cellStyle name="SAPBEXchaText 2 7 4" xfId="18072" xr:uid="{00000000-0005-0000-0000-00008E460000}"/>
    <cellStyle name="SAPBEXchaText 2 7 4 2" xfId="18073" xr:uid="{00000000-0005-0000-0000-00008F460000}"/>
    <cellStyle name="SAPBEXchaText 2 7 5" xfId="18074" xr:uid="{00000000-0005-0000-0000-000090460000}"/>
    <cellStyle name="SAPBEXchaText 2 7 5 2" xfId="18075" xr:uid="{00000000-0005-0000-0000-000091460000}"/>
    <cellStyle name="SAPBEXchaText 2 7 6" xfId="18076" xr:uid="{00000000-0005-0000-0000-000092460000}"/>
    <cellStyle name="SAPBEXchaText 2 7 6 2" xfId="18077" xr:uid="{00000000-0005-0000-0000-000093460000}"/>
    <cellStyle name="SAPBEXchaText 2 7 7" xfId="18078" xr:uid="{00000000-0005-0000-0000-000094460000}"/>
    <cellStyle name="SAPBEXchaText 2 7 7 2" xfId="18079" xr:uid="{00000000-0005-0000-0000-000095460000}"/>
    <cellStyle name="SAPBEXchaText 2 7 8" xfId="18080" xr:uid="{00000000-0005-0000-0000-000096460000}"/>
    <cellStyle name="SAPBEXchaText 2 7 8 2" xfId="18081" xr:uid="{00000000-0005-0000-0000-000097460000}"/>
    <cellStyle name="SAPBEXchaText 2 7 9" xfId="18082" xr:uid="{00000000-0005-0000-0000-000098460000}"/>
    <cellStyle name="SAPBEXchaText 2 8" xfId="18083" xr:uid="{00000000-0005-0000-0000-000099460000}"/>
    <cellStyle name="SAPBEXchaText 2 8 2" xfId="18084" xr:uid="{00000000-0005-0000-0000-00009A460000}"/>
    <cellStyle name="SAPBEXchaText 2 8 2 2" xfId="18085" xr:uid="{00000000-0005-0000-0000-00009B460000}"/>
    <cellStyle name="SAPBEXchaText 2 8 2 2 2" xfId="18086" xr:uid="{00000000-0005-0000-0000-00009C460000}"/>
    <cellStyle name="SAPBEXchaText 2 8 2 3" xfId="18087" xr:uid="{00000000-0005-0000-0000-00009D460000}"/>
    <cellStyle name="SAPBEXchaText 2 8 2 3 2" xfId="18088" xr:uid="{00000000-0005-0000-0000-00009E460000}"/>
    <cellStyle name="SAPBEXchaText 2 8 2 4" xfId="18089" xr:uid="{00000000-0005-0000-0000-00009F460000}"/>
    <cellStyle name="SAPBEXchaText 2 8 2 4 2" xfId="18090" xr:uid="{00000000-0005-0000-0000-0000A0460000}"/>
    <cellStyle name="SAPBEXchaText 2 8 2 5" xfId="18091" xr:uid="{00000000-0005-0000-0000-0000A1460000}"/>
    <cellStyle name="SAPBEXchaText 2 8 2 5 2" xfId="18092" xr:uid="{00000000-0005-0000-0000-0000A2460000}"/>
    <cellStyle name="SAPBEXchaText 2 8 2 6" xfId="18093" xr:uid="{00000000-0005-0000-0000-0000A3460000}"/>
    <cellStyle name="SAPBEXchaText 2 8 2 6 2" xfId="18094" xr:uid="{00000000-0005-0000-0000-0000A4460000}"/>
    <cellStyle name="SAPBEXchaText 2 8 2 7" xfId="18095" xr:uid="{00000000-0005-0000-0000-0000A5460000}"/>
    <cellStyle name="SAPBEXchaText 2 8 3" xfId="18096" xr:uid="{00000000-0005-0000-0000-0000A6460000}"/>
    <cellStyle name="SAPBEXchaText 2 8 3 2" xfId="18097" xr:uid="{00000000-0005-0000-0000-0000A7460000}"/>
    <cellStyle name="SAPBEXchaText 2 8 4" xfId="18098" xr:uid="{00000000-0005-0000-0000-0000A8460000}"/>
    <cellStyle name="SAPBEXchaText 2 8 4 2" xfId="18099" xr:uid="{00000000-0005-0000-0000-0000A9460000}"/>
    <cellStyle name="SAPBEXchaText 2 8 5" xfId="18100" xr:uid="{00000000-0005-0000-0000-0000AA460000}"/>
    <cellStyle name="SAPBEXchaText 2 8 5 2" xfId="18101" xr:uid="{00000000-0005-0000-0000-0000AB460000}"/>
    <cellStyle name="SAPBEXchaText 2 8 6" xfId="18102" xr:uid="{00000000-0005-0000-0000-0000AC460000}"/>
    <cellStyle name="SAPBEXchaText 2 8 6 2" xfId="18103" xr:uid="{00000000-0005-0000-0000-0000AD460000}"/>
    <cellStyle name="SAPBEXchaText 2 8 7" xfId="18104" xr:uid="{00000000-0005-0000-0000-0000AE460000}"/>
    <cellStyle name="SAPBEXchaText 2 8 7 2" xfId="18105" xr:uid="{00000000-0005-0000-0000-0000AF460000}"/>
    <cellStyle name="SAPBEXchaText 2 8 8" xfId="18106" xr:uid="{00000000-0005-0000-0000-0000B0460000}"/>
    <cellStyle name="SAPBEXchaText 2 9" xfId="18107" xr:uid="{00000000-0005-0000-0000-0000B1460000}"/>
    <cellStyle name="SAPBEXchaText 2 9 2" xfId="18108" xr:uid="{00000000-0005-0000-0000-0000B2460000}"/>
    <cellStyle name="SAPBEXchaText 2 9 2 2" xfId="18109" xr:uid="{00000000-0005-0000-0000-0000B3460000}"/>
    <cellStyle name="SAPBEXchaText 2 9 3" xfId="18110" xr:uid="{00000000-0005-0000-0000-0000B4460000}"/>
    <cellStyle name="SAPBEXchaText 2 9 3 2" xfId="18111" xr:uid="{00000000-0005-0000-0000-0000B5460000}"/>
    <cellStyle name="SAPBEXchaText 2 9 4" xfId="18112" xr:uid="{00000000-0005-0000-0000-0000B6460000}"/>
    <cellStyle name="SAPBEXchaText 2 9 4 2" xfId="18113" xr:uid="{00000000-0005-0000-0000-0000B7460000}"/>
    <cellStyle name="SAPBEXchaText 2 9 5" xfId="18114" xr:uid="{00000000-0005-0000-0000-0000B8460000}"/>
    <cellStyle name="SAPBEXchaText 2 9 5 2" xfId="18115" xr:uid="{00000000-0005-0000-0000-0000B9460000}"/>
    <cellStyle name="SAPBEXchaText 2 9 6" xfId="18116" xr:uid="{00000000-0005-0000-0000-0000BA460000}"/>
    <cellStyle name="SAPBEXchaText 2 9 6 2" xfId="18117" xr:uid="{00000000-0005-0000-0000-0000BB460000}"/>
    <cellStyle name="SAPBEXchaText 2 9 7" xfId="18118" xr:uid="{00000000-0005-0000-0000-0000BC460000}"/>
    <cellStyle name="SAPBEXchaText 3" xfId="18119" xr:uid="{00000000-0005-0000-0000-0000BD460000}"/>
    <cellStyle name="SAPBEXchaText 3 10" xfId="18120" xr:uid="{00000000-0005-0000-0000-0000BE460000}"/>
    <cellStyle name="SAPBEXchaText 3 10 2" xfId="18121" xr:uid="{00000000-0005-0000-0000-0000BF460000}"/>
    <cellStyle name="SAPBEXchaText 3 11" xfId="18122" xr:uid="{00000000-0005-0000-0000-0000C0460000}"/>
    <cellStyle name="SAPBEXchaText 3 11 2" xfId="18123" xr:uid="{00000000-0005-0000-0000-0000C1460000}"/>
    <cellStyle name="SAPBEXchaText 3 12" xfId="18124" xr:uid="{00000000-0005-0000-0000-0000C2460000}"/>
    <cellStyle name="SAPBEXchaText 3 2" xfId="18125" xr:uid="{00000000-0005-0000-0000-0000C3460000}"/>
    <cellStyle name="SAPBEXchaText 3 2 10" xfId="18126" xr:uid="{00000000-0005-0000-0000-0000C4460000}"/>
    <cellStyle name="SAPBEXchaText 3 2 10 2" xfId="18127" xr:uid="{00000000-0005-0000-0000-0000C5460000}"/>
    <cellStyle name="SAPBEXchaText 3 2 11" xfId="18128" xr:uid="{00000000-0005-0000-0000-0000C6460000}"/>
    <cellStyle name="SAPBEXchaText 3 2 2" xfId="18129" xr:uid="{00000000-0005-0000-0000-0000C7460000}"/>
    <cellStyle name="SAPBEXchaText 3 2 2 10" xfId="18130" xr:uid="{00000000-0005-0000-0000-0000C8460000}"/>
    <cellStyle name="SAPBEXchaText 3 2 2 2" xfId="18131" xr:uid="{00000000-0005-0000-0000-0000C9460000}"/>
    <cellStyle name="SAPBEXchaText 3 2 2 2 2" xfId="18132" xr:uid="{00000000-0005-0000-0000-0000CA460000}"/>
    <cellStyle name="SAPBEXchaText 3 2 2 2 2 2" xfId="18133" xr:uid="{00000000-0005-0000-0000-0000CB460000}"/>
    <cellStyle name="SAPBEXchaText 3 2 2 2 2 2 2" xfId="18134" xr:uid="{00000000-0005-0000-0000-0000CC460000}"/>
    <cellStyle name="SAPBEXchaText 3 2 2 2 2 2 2 2" xfId="18135" xr:uid="{00000000-0005-0000-0000-0000CD460000}"/>
    <cellStyle name="SAPBEXchaText 3 2 2 2 2 2 3" xfId="18136" xr:uid="{00000000-0005-0000-0000-0000CE460000}"/>
    <cellStyle name="SAPBEXchaText 3 2 2 2 2 2 3 2" xfId="18137" xr:uid="{00000000-0005-0000-0000-0000CF460000}"/>
    <cellStyle name="SAPBEXchaText 3 2 2 2 2 2 4" xfId="18138" xr:uid="{00000000-0005-0000-0000-0000D0460000}"/>
    <cellStyle name="SAPBEXchaText 3 2 2 2 2 2 4 2" xfId="18139" xr:uid="{00000000-0005-0000-0000-0000D1460000}"/>
    <cellStyle name="SAPBEXchaText 3 2 2 2 2 2 5" xfId="18140" xr:uid="{00000000-0005-0000-0000-0000D2460000}"/>
    <cellStyle name="SAPBEXchaText 3 2 2 2 2 2 5 2" xfId="18141" xr:uid="{00000000-0005-0000-0000-0000D3460000}"/>
    <cellStyle name="SAPBEXchaText 3 2 2 2 2 2 6" xfId="18142" xr:uid="{00000000-0005-0000-0000-0000D4460000}"/>
    <cellStyle name="SAPBEXchaText 3 2 2 2 2 2 6 2" xfId="18143" xr:uid="{00000000-0005-0000-0000-0000D5460000}"/>
    <cellStyle name="SAPBEXchaText 3 2 2 2 2 2 7" xfId="18144" xr:uid="{00000000-0005-0000-0000-0000D6460000}"/>
    <cellStyle name="SAPBEXchaText 3 2 2 2 2 3" xfId="18145" xr:uid="{00000000-0005-0000-0000-0000D7460000}"/>
    <cellStyle name="SAPBEXchaText 3 2 2 2 2 3 2" xfId="18146" xr:uid="{00000000-0005-0000-0000-0000D8460000}"/>
    <cellStyle name="SAPBEXchaText 3 2 2 2 2 4" xfId="18147" xr:uid="{00000000-0005-0000-0000-0000D9460000}"/>
    <cellStyle name="SAPBEXchaText 3 2 2 2 2 4 2" xfId="18148" xr:uid="{00000000-0005-0000-0000-0000DA460000}"/>
    <cellStyle name="SAPBEXchaText 3 2 2 2 2 5" xfId="18149" xr:uid="{00000000-0005-0000-0000-0000DB460000}"/>
    <cellStyle name="SAPBEXchaText 3 2 2 2 2 5 2" xfId="18150" xr:uid="{00000000-0005-0000-0000-0000DC460000}"/>
    <cellStyle name="SAPBEXchaText 3 2 2 2 2 6" xfId="18151" xr:uid="{00000000-0005-0000-0000-0000DD460000}"/>
    <cellStyle name="SAPBEXchaText 3 2 2 2 2 6 2" xfId="18152" xr:uid="{00000000-0005-0000-0000-0000DE460000}"/>
    <cellStyle name="SAPBEXchaText 3 2 2 2 2 7" xfId="18153" xr:uid="{00000000-0005-0000-0000-0000DF460000}"/>
    <cellStyle name="SAPBEXchaText 3 2 2 2 2 7 2" xfId="18154" xr:uid="{00000000-0005-0000-0000-0000E0460000}"/>
    <cellStyle name="SAPBEXchaText 3 2 2 2 2 8" xfId="18155" xr:uid="{00000000-0005-0000-0000-0000E1460000}"/>
    <cellStyle name="SAPBEXchaText 3 2 2 2 3" xfId="18156" xr:uid="{00000000-0005-0000-0000-0000E2460000}"/>
    <cellStyle name="SAPBEXchaText 3 2 2 2 3 2" xfId="18157" xr:uid="{00000000-0005-0000-0000-0000E3460000}"/>
    <cellStyle name="SAPBEXchaText 3 2 2 2 3 2 2" xfId="18158" xr:uid="{00000000-0005-0000-0000-0000E4460000}"/>
    <cellStyle name="SAPBEXchaText 3 2 2 2 3 3" xfId="18159" xr:uid="{00000000-0005-0000-0000-0000E5460000}"/>
    <cellStyle name="SAPBEXchaText 3 2 2 2 3 3 2" xfId="18160" xr:uid="{00000000-0005-0000-0000-0000E6460000}"/>
    <cellStyle name="SAPBEXchaText 3 2 2 2 3 4" xfId="18161" xr:uid="{00000000-0005-0000-0000-0000E7460000}"/>
    <cellStyle name="SAPBEXchaText 3 2 2 2 3 4 2" xfId="18162" xr:uid="{00000000-0005-0000-0000-0000E8460000}"/>
    <cellStyle name="SAPBEXchaText 3 2 2 2 3 5" xfId="18163" xr:uid="{00000000-0005-0000-0000-0000E9460000}"/>
    <cellStyle name="SAPBEXchaText 3 2 2 2 3 5 2" xfId="18164" xr:uid="{00000000-0005-0000-0000-0000EA460000}"/>
    <cellStyle name="SAPBEXchaText 3 2 2 2 3 6" xfId="18165" xr:uid="{00000000-0005-0000-0000-0000EB460000}"/>
    <cellStyle name="SAPBEXchaText 3 2 2 2 3 6 2" xfId="18166" xr:uid="{00000000-0005-0000-0000-0000EC460000}"/>
    <cellStyle name="SAPBEXchaText 3 2 2 2 3 7" xfId="18167" xr:uid="{00000000-0005-0000-0000-0000ED460000}"/>
    <cellStyle name="SAPBEXchaText 3 2 2 2 4" xfId="18168" xr:uid="{00000000-0005-0000-0000-0000EE460000}"/>
    <cellStyle name="SAPBEXchaText 3 2 2 2 4 2" xfId="18169" xr:uid="{00000000-0005-0000-0000-0000EF460000}"/>
    <cellStyle name="SAPBEXchaText 3 2 2 2 5" xfId="18170" xr:uid="{00000000-0005-0000-0000-0000F0460000}"/>
    <cellStyle name="SAPBEXchaText 3 2 2 2 5 2" xfId="18171" xr:uid="{00000000-0005-0000-0000-0000F1460000}"/>
    <cellStyle name="SAPBEXchaText 3 2 2 2 6" xfId="18172" xr:uid="{00000000-0005-0000-0000-0000F2460000}"/>
    <cellStyle name="SAPBEXchaText 3 2 2 2 6 2" xfId="18173" xr:uid="{00000000-0005-0000-0000-0000F3460000}"/>
    <cellStyle name="SAPBEXchaText 3 2 2 2 7" xfId="18174" xr:uid="{00000000-0005-0000-0000-0000F4460000}"/>
    <cellStyle name="SAPBEXchaText 3 2 2 2 7 2" xfId="18175" xr:uid="{00000000-0005-0000-0000-0000F5460000}"/>
    <cellStyle name="SAPBEXchaText 3 2 2 2 8" xfId="18176" xr:uid="{00000000-0005-0000-0000-0000F6460000}"/>
    <cellStyle name="SAPBEXchaText 3 2 2 2 8 2" xfId="18177" xr:uid="{00000000-0005-0000-0000-0000F7460000}"/>
    <cellStyle name="SAPBEXchaText 3 2 2 2 9" xfId="18178" xr:uid="{00000000-0005-0000-0000-0000F8460000}"/>
    <cellStyle name="SAPBEXchaText 3 2 2 3" xfId="18179" xr:uid="{00000000-0005-0000-0000-0000F9460000}"/>
    <cellStyle name="SAPBEXchaText 3 2 2 3 2" xfId="18180" xr:uid="{00000000-0005-0000-0000-0000FA460000}"/>
    <cellStyle name="SAPBEXchaText 3 2 2 3 2 2" xfId="18181" xr:uid="{00000000-0005-0000-0000-0000FB460000}"/>
    <cellStyle name="SAPBEXchaText 3 2 2 3 2 2 2" xfId="18182" xr:uid="{00000000-0005-0000-0000-0000FC460000}"/>
    <cellStyle name="SAPBEXchaText 3 2 2 3 2 3" xfId="18183" xr:uid="{00000000-0005-0000-0000-0000FD460000}"/>
    <cellStyle name="SAPBEXchaText 3 2 2 3 2 3 2" xfId="18184" xr:uid="{00000000-0005-0000-0000-0000FE460000}"/>
    <cellStyle name="SAPBEXchaText 3 2 2 3 2 4" xfId="18185" xr:uid="{00000000-0005-0000-0000-0000FF460000}"/>
    <cellStyle name="SAPBEXchaText 3 2 2 3 2 4 2" xfId="18186" xr:uid="{00000000-0005-0000-0000-000000470000}"/>
    <cellStyle name="SAPBEXchaText 3 2 2 3 2 5" xfId="18187" xr:uid="{00000000-0005-0000-0000-000001470000}"/>
    <cellStyle name="SAPBEXchaText 3 2 2 3 2 5 2" xfId="18188" xr:uid="{00000000-0005-0000-0000-000002470000}"/>
    <cellStyle name="SAPBEXchaText 3 2 2 3 2 6" xfId="18189" xr:uid="{00000000-0005-0000-0000-000003470000}"/>
    <cellStyle name="SAPBEXchaText 3 2 2 3 2 6 2" xfId="18190" xr:uid="{00000000-0005-0000-0000-000004470000}"/>
    <cellStyle name="SAPBEXchaText 3 2 2 3 2 7" xfId="18191" xr:uid="{00000000-0005-0000-0000-000005470000}"/>
    <cellStyle name="SAPBEXchaText 3 2 2 3 3" xfId="18192" xr:uid="{00000000-0005-0000-0000-000006470000}"/>
    <cellStyle name="SAPBEXchaText 3 2 2 3 3 2" xfId="18193" xr:uid="{00000000-0005-0000-0000-000007470000}"/>
    <cellStyle name="SAPBEXchaText 3 2 2 3 4" xfId="18194" xr:uid="{00000000-0005-0000-0000-000008470000}"/>
    <cellStyle name="SAPBEXchaText 3 2 2 3 4 2" xfId="18195" xr:uid="{00000000-0005-0000-0000-000009470000}"/>
    <cellStyle name="SAPBEXchaText 3 2 2 3 5" xfId="18196" xr:uid="{00000000-0005-0000-0000-00000A470000}"/>
    <cellStyle name="SAPBEXchaText 3 2 2 3 5 2" xfId="18197" xr:uid="{00000000-0005-0000-0000-00000B470000}"/>
    <cellStyle name="SAPBEXchaText 3 2 2 3 6" xfId="18198" xr:uid="{00000000-0005-0000-0000-00000C470000}"/>
    <cellStyle name="SAPBEXchaText 3 2 2 3 6 2" xfId="18199" xr:uid="{00000000-0005-0000-0000-00000D470000}"/>
    <cellStyle name="SAPBEXchaText 3 2 2 3 7" xfId="18200" xr:uid="{00000000-0005-0000-0000-00000E470000}"/>
    <cellStyle name="SAPBEXchaText 3 2 2 3 7 2" xfId="18201" xr:uid="{00000000-0005-0000-0000-00000F470000}"/>
    <cellStyle name="SAPBEXchaText 3 2 2 3 8" xfId="18202" xr:uid="{00000000-0005-0000-0000-000010470000}"/>
    <cellStyle name="SAPBEXchaText 3 2 2 4" xfId="18203" xr:uid="{00000000-0005-0000-0000-000011470000}"/>
    <cellStyle name="SAPBEXchaText 3 2 2 4 2" xfId="18204" xr:uid="{00000000-0005-0000-0000-000012470000}"/>
    <cellStyle name="SAPBEXchaText 3 2 2 4 2 2" xfId="18205" xr:uid="{00000000-0005-0000-0000-000013470000}"/>
    <cellStyle name="SAPBEXchaText 3 2 2 4 3" xfId="18206" xr:uid="{00000000-0005-0000-0000-000014470000}"/>
    <cellStyle name="SAPBEXchaText 3 2 2 4 3 2" xfId="18207" xr:uid="{00000000-0005-0000-0000-000015470000}"/>
    <cellStyle name="SAPBEXchaText 3 2 2 4 4" xfId="18208" xr:uid="{00000000-0005-0000-0000-000016470000}"/>
    <cellStyle name="SAPBEXchaText 3 2 2 4 4 2" xfId="18209" xr:uid="{00000000-0005-0000-0000-000017470000}"/>
    <cellStyle name="SAPBEXchaText 3 2 2 4 5" xfId="18210" xr:uid="{00000000-0005-0000-0000-000018470000}"/>
    <cellStyle name="SAPBEXchaText 3 2 2 4 5 2" xfId="18211" xr:uid="{00000000-0005-0000-0000-000019470000}"/>
    <cellStyle name="SAPBEXchaText 3 2 2 4 6" xfId="18212" xr:uid="{00000000-0005-0000-0000-00001A470000}"/>
    <cellStyle name="SAPBEXchaText 3 2 2 4 6 2" xfId="18213" xr:uid="{00000000-0005-0000-0000-00001B470000}"/>
    <cellStyle name="SAPBEXchaText 3 2 2 4 7" xfId="18214" xr:uid="{00000000-0005-0000-0000-00001C470000}"/>
    <cellStyle name="SAPBEXchaText 3 2 2 5" xfId="18215" xr:uid="{00000000-0005-0000-0000-00001D470000}"/>
    <cellStyle name="SAPBEXchaText 3 2 2 5 2" xfId="18216" xr:uid="{00000000-0005-0000-0000-00001E470000}"/>
    <cellStyle name="SAPBEXchaText 3 2 2 6" xfId="18217" xr:uid="{00000000-0005-0000-0000-00001F470000}"/>
    <cellStyle name="SAPBEXchaText 3 2 2 6 2" xfId="18218" xr:uid="{00000000-0005-0000-0000-000020470000}"/>
    <cellStyle name="SAPBEXchaText 3 2 2 7" xfId="18219" xr:uid="{00000000-0005-0000-0000-000021470000}"/>
    <cellStyle name="SAPBEXchaText 3 2 2 7 2" xfId="18220" xr:uid="{00000000-0005-0000-0000-000022470000}"/>
    <cellStyle name="SAPBEXchaText 3 2 2 8" xfId="18221" xr:uid="{00000000-0005-0000-0000-000023470000}"/>
    <cellStyle name="SAPBEXchaText 3 2 2 8 2" xfId="18222" xr:uid="{00000000-0005-0000-0000-000024470000}"/>
    <cellStyle name="SAPBEXchaText 3 2 2 9" xfId="18223" xr:uid="{00000000-0005-0000-0000-000025470000}"/>
    <cellStyle name="SAPBEXchaText 3 2 2 9 2" xfId="18224" xr:uid="{00000000-0005-0000-0000-000026470000}"/>
    <cellStyle name="SAPBEXchaText 3 2 3" xfId="18225" xr:uid="{00000000-0005-0000-0000-000027470000}"/>
    <cellStyle name="SAPBEXchaText 3 2 3 2" xfId="18226" xr:uid="{00000000-0005-0000-0000-000028470000}"/>
    <cellStyle name="SAPBEXchaText 3 2 3 2 2" xfId="18227" xr:uid="{00000000-0005-0000-0000-000029470000}"/>
    <cellStyle name="SAPBEXchaText 3 2 3 2 2 2" xfId="18228" xr:uid="{00000000-0005-0000-0000-00002A470000}"/>
    <cellStyle name="SAPBEXchaText 3 2 3 2 2 2 2" xfId="18229" xr:uid="{00000000-0005-0000-0000-00002B470000}"/>
    <cellStyle name="SAPBEXchaText 3 2 3 2 2 3" xfId="18230" xr:uid="{00000000-0005-0000-0000-00002C470000}"/>
    <cellStyle name="SAPBEXchaText 3 2 3 2 2 3 2" xfId="18231" xr:uid="{00000000-0005-0000-0000-00002D470000}"/>
    <cellStyle name="SAPBEXchaText 3 2 3 2 2 4" xfId="18232" xr:uid="{00000000-0005-0000-0000-00002E470000}"/>
    <cellStyle name="SAPBEXchaText 3 2 3 2 2 4 2" xfId="18233" xr:uid="{00000000-0005-0000-0000-00002F470000}"/>
    <cellStyle name="SAPBEXchaText 3 2 3 2 2 5" xfId="18234" xr:uid="{00000000-0005-0000-0000-000030470000}"/>
    <cellStyle name="SAPBEXchaText 3 2 3 2 2 5 2" xfId="18235" xr:uid="{00000000-0005-0000-0000-000031470000}"/>
    <cellStyle name="SAPBEXchaText 3 2 3 2 2 6" xfId="18236" xr:uid="{00000000-0005-0000-0000-000032470000}"/>
    <cellStyle name="SAPBEXchaText 3 2 3 2 2 6 2" xfId="18237" xr:uid="{00000000-0005-0000-0000-000033470000}"/>
    <cellStyle name="SAPBEXchaText 3 2 3 2 2 7" xfId="18238" xr:uid="{00000000-0005-0000-0000-000034470000}"/>
    <cellStyle name="SAPBEXchaText 3 2 3 2 3" xfId="18239" xr:uid="{00000000-0005-0000-0000-000035470000}"/>
    <cellStyle name="SAPBEXchaText 3 2 3 2 3 2" xfId="18240" xr:uid="{00000000-0005-0000-0000-000036470000}"/>
    <cellStyle name="SAPBEXchaText 3 2 3 2 4" xfId="18241" xr:uid="{00000000-0005-0000-0000-000037470000}"/>
    <cellStyle name="SAPBEXchaText 3 2 3 2 4 2" xfId="18242" xr:uid="{00000000-0005-0000-0000-000038470000}"/>
    <cellStyle name="SAPBEXchaText 3 2 3 2 5" xfId="18243" xr:uid="{00000000-0005-0000-0000-000039470000}"/>
    <cellStyle name="SAPBEXchaText 3 2 3 2 5 2" xfId="18244" xr:uid="{00000000-0005-0000-0000-00003A470000}"/>
    <cellStyle name="SAPBEXchaText 3 2 3 2 6" xfId="18245" xr:uid="{00000000-0005-0000-0000-00003B470000}"/>
    <cellStyle name="SAPBEXchaText 3 2 3 2 6 2" xfId="18246" xr:uid="{00000000-0005-0000-0000-00003C470000}"/>
    <cellStyle name="SAPBEXchaText 3 2 3 2 7" xfId="18247" xr:uid="{00000000-0005-0000-0000-00003D470000}"/>
    <cellStyle name="SAPBEXchaText 3 2 3 2 7 2" xfId="18248" xr:uid="{00000000-0005-0000-0000-00003E470000}"/>
    <cellStyle name="SAPBEXchaText 3 2 3 2 8" xfId="18249" xr:uid="{00000000-0005-0000-0000-00003F470000}"/>
    <cellStyle name="SAPBEXchaText 3 2 3 3" xfId="18250" xr:uid="{00000000-0005-0000-0000-000040470000}"/>
    <cellStyle name="SAPBEXchaText 3 2 3 3 2" xfId="18251" xr:uid="{00000000-0005-0000-0000-000041470000}"/>
    <cellStyle name="SAPBEXchaText 3 2 3 3 2 2" xfId="18252" xr:uid="{00000000-0005-0000-0000-000042470000}"/>
    <cellStyle name="SAPBEXchaText 3 2 3 3 3" xfId="18253" xr:uid="{00000000-0005-0000-0000-000043470000}"/>
    <cellStyle name="SAPBEXchaText 3 2 3 3 3 2" xfId="18254" xr:uid="{00000000-0005-0000-0000-000044470000}"/>
    <cellStyle name="SAPBEXchaText 3 2 3 3 4" xfId="18255" xr:uid="{00000000-0005-0000-0000-000045470000}"/>
    <cellStyle name="SAPBEXchaText 3 2 3 3 4 2" xfId="18256" xr:uid="{00000000-0005-0000-0000-000046470000}"/>
    <cellStyle name="SAPBEXchaText 3 2 3 3 5" xfId="18257" xr:uid="{00000000-0005-0000-0000-000047470000}"/>
    <cellStyle name="SAPBEXchaText 3 2 3 3 5 2" xfId="18258" xr:uid="{00000000-0005-0000-0000-000048470000}"/>
    <cellStyle name="SAPBEXchaText 3 2 3 3 6" xfId="18259" xr:uid="{00000000-0005-0000-0000-000049470000}"/>
    <cellStyle name="SAPBEXchaText 3 2 3 3 6 2" xfId="18260" xr:uid="{00000000-0005-0000-0000-00004A470000}"/>
    <cellStyle name="SAPBEXchaText 3 2 3 3 7" xfId="18261" xr:uid="{00000000-0005-0000-0000-00004B470000}"/>
    <cellStyle name="SAPBEXchaText 3 2 3 4" xfId="18262" xr:uid="{00000000-0005-0000-0000-00004C470000}"/>
    <cellStyle name="SAPBEXchaText 3 2 3 4 2" xfId="18263" xr:uid="{00000000-0005-0000-0000-00004D470000}"/>
    <cellStyle name="SAPBEXchaText 3 2 3 5" xfId="18264" xr:uid="{00000000-0005-0000-0000-00004E470000}"/>
    <cellStyle name="SAPBEXchaText 3 2 3 5 2" xfId="18265" xr:uid="{00000000-0005-0000-0000-00004F470000}"/>
    <cellStyle name="SAPBEXchaText 3 2 3 6" xfId="18266" xr:uid="{00000000-0005-0000-0000-000050470000}"/>
    <cellStyle name="SAPBEXchaText 3 2 3 6 2" xfId="18267" xr:uid="{00000000-0005-0000-0000-000051470000}"/>
    <cellStyle name="SAPBEXchaText 3 2 3 7" xfId="18268" xr:uid="{00000000-0005-0000-0000-000052470000}"/>
    <cellStyle name="SAPBEXchaText 3 2 3 7 2" xfId="18269" xr:uid="{00000000-0005-0000-0000-000053470000}"/>
    <cellStyle name="SAPBEXchaText 3 2 3 8" xfId="18270" xr:uid="{00000000-0005-0000-0000-000054470000}"/>
    <cellStyle name="SAPBEXchaText 3 2 3 8 2" xfId="18271" xr:uid="{00000000-0005-0000-0000-000055470000}"/>
    <cellStyle name="SAPBEXchaText 3 2 3 9" xfId="18272" xr:uid="{00000000-0005-0000-0000-000056470000}"/>
    <cellStyle name="SAPBEXchaText 3 2 4" xfId="18273" xr:uid="{00000000-0005-0000-0000-000057470000}"/>
    <cellStyle name="SAPBEXchaText 3 2 4 2" xfId="18274" xr:uid="{00000000-0005-0000-0000-000058470000}"/>
    <cellStyle name="SAPBEXchaText 3 2 4 2 2" xfId="18275" xr:uid="{00000000-0005-0000-0000-000059470000}"/>
    <cellStyle name="SAPBEXchaText 3 2 4 2 2 2" xfId="18276" xr:uid="{00000000-0005-0000-0000-00005A470000}"/>
    <cellStyle name="SAPBEXchaText 3 2 4 2 3" xfId="18277" xr:uid="{00000000-0005-0000-0000-00005B470000}"/>
    <cellStyle name="SAPBEXchaText 3 2 4 2 3 2" xfId="18278" xr:uid="{00000000-0005-0000-0000-00005C470000}"/>
    <cellStyle name="SAPBEXchaText 3 2 4 2 4" xfId="18279" xr:uid="{00000000-0005-0000-0000-00005D470000}"/>
    <cellStyle name="SAPBEXchaText 3 2 4 2 4 2" xfId="18280" xr:uid="{00000000-0005-0000-0000-00005E470000}"/>
    <cellStyle name="SAPBEXchaText 3 2 4 2 5" xfId="18281" xr:uid="{00000000-0005-0000-0000-00005F470000}"/>
    <cellStyle name="SAPBEXchaText 3 2 4 2 5 2" xfId="18282" xr:uid="{00000000-0005-0000-0000-000060470000}"/>
    <cellStyle name="SAPBEXchaText 3 2 4 2 6" xfId="18283" xr:uid="{00000000-0005-0000-0000-000061470000}"/>
    <cellStyle name="SAPBEXchaText 3 2 4 2 6 2" xfId="18284" xr:uid="{00000000-0005-0000-0000-000062470000}"/>
    <cellStyle name="SAPBEXchaText 3 2 4 2 7" xfId="18285" xr:uid="{00000000-0005-0000-0000-000063470000}"/>
    <cellStyle name="SAPBEXchaText 3 2 4 3" xfId="18286" xr:uid="{00000000-0005-0000-0000-000064470000}"/>
    <cellStyle name="SAPBEXchaText 3 2 4 3 2" xfId="18287" xr:uid="{00000000-0005-0000-0000-000065470000}"/>
    <cellStyle name="SAPBEXchaText 3 2 4 4" xfId="18288" xr:uid="{00000000-0005-0000-0000-000066470000}"/>
    <cellStyle name="SAPBEXchaText 3 2 4 4 2" xfId="18289" xr:uid="{00000000-0005-0000-0000-000067470000}"/>
    <cellStyle name="SAPBEXchaText 3 2 4 5" xfId="18290" xr:uid="{00000000-0005-0000-0000-000068470000}"/>
    <cellStyle name="SAPBEXchaText 3 2 4 5 2" xfId="18291" xr:uid="{00000000-0005-0000-0000-000069470000}"/>
    <cellStyle name="SAPBEXchaText 3 2 4 6" xfId="18292" xr:uid="{00000000-0005-0000-0000-00006A470000}"/>
    <cellStyle name="SAPBEXchaText 3 2 4 6 2" xfId="18293" xr:uid="{00000000-0005-0000-0000-00006B470000}"/>
    <cellStyle name="SAPBEXchaText 3 2 4 7" xfId="18294" xr:uid="{00000000-0005-0000-0000-00006C470000}"/>
    <cellStyle name="SAPBEXchaText 3 2 4 7 2" xfId="18295" xr:uid="{00000000-0005-0000-0000-00006D470000}"/>
    <cellStyle name="SAPBEXchaText 3 2 4 8" xfId="18296" xr:uid="{00000000-0005-0000-0000-00006E470000}"/>
    <cellStyle name="SAPBEXchaText 3 2 5" xfId="18297" xr:uid="{00000000-0005-0000-0000-00006F470000}"/>
    <cellStyle name="SAPBEXchaText 3 2 5 2" xfId="18298" xr:uid="{00000000-0005-0000-0000-000070470000}"/>
    <cellStyle name="SAPBEXchaText 3 2 5 2 2" xfId="18299" xr:uid="{00000000-0005-0000-0000-000071470000}"/>
    <cellStyle name="SAPBEXchaText 3 2 5 3" xfId="18300" xr:uid="{00000000-0005-0000-0000-000072470000}"/>
    <cellStyle name="SAPBEXchaText 3 2 5 3 2" xfId="18301" xr:uid="{00000000-0005-0000-0000-000073470000}"/>
    <cellStyle name="SAPBEXchaText 3 2 5 4" xfId="18302" xr:uid="{00000000-0005-0000-0000-000074470000}"/>
    <cellStyle name="SAPBEXchaText 3 2 5 4 2" xfId="18303" xr:uid="{00000000-0005-0000-0000-000075470000}"/>
    <cellStyle name="SAPBEXchaText 3 2 5 5" xfId="18304" xr:uid="{00000000-0005-0000-0000-000076470000}"/>
    <cellStyle name="SAPBEXchaText 3 2 5 5 2" xfId="18305" xr:uid="{00000000-0005-0000-0000-000077470000}"/>
    <cellStyle name="SAPBEXchaText 3 2 5 6" xfId="18306" xr:uid="{00000000-0005-0000-0000-000078470000}"/>
    <cellStyle name="SAPBEXchaText 3 2 5 6 2" xfId="18307" xr:uid="{00000000-0005-0000-0000-000079470000}"/>
    <cellStyle name="SAPBEXchaText 3 2 5 7" xfId="18308" xr:uid="{00000000-0005-0000-0000-00007A470000}"/>
    <cellStyle name="SAPBEXchaText 3 2 6" xfId="18309" xr:uid="{00000000-0005-0000-0000-00007B470000}"/>
    <cellStyle name="SAPBEXchaText 3 2 6 2" xfId="18310" xr:uid="{00000000-0005-0000-0000-00007C470000}"/>
    <cellStyle name="SAPBEXchaText 3 2 7" xfId="18311" xr:uid="{00000000-0005-0000-0000-00007D470000}"/>
    <cellStyle name="SAPBEXchaText 3 2 7 2" xfId="18312" xr:uid="{00000000-0005-0000-0000-00007E470000}"/>
    <cellStyle name="SAPBEXchaText 3 2 8" xfId="18313" xr:uid="{00000000-0005-0000-0000-00007F470000}"/>
    <cellStyle name="SAPBEXchaText 3 2 8 2" xfId="18314" xr:uid="{00000000-0005-0000-0000-000080470000}"/>
    <cellStyle name="SAPBEXchaText 3 2 9" xfId="18315" xr:uid="{00000000-0005-0000-0000-000081470000}"/>
    <cellStyle name="SAPBEXchaText 3 2 9 2" xfId="18316" xr:uid="{00000000-0005-0000-0000-000082470000}"/>
    <cellStyle name="SAPBEXchaText 3 3" xfId="18317" xr:uid="{00000000-0005-0000-0000-000083470000}"/>
    <cellStyle name="SAPBEXchaText 3 3 10" xfId="18318" xr:uid="{00000000-0005-0000-0000-000084470000}"/>
    <cellStyle name="SAPBEXchaText 3 3 2" xfId="18319" xr:uid="{00000000-0005-0000-0000-000085470000}"/>
    <cellStyle name="SAPBEXchaText 3 3 2 2" xfId="18320" xr:uid="{00000000-0005-0000-0000-000086470000}"/>
    <cellStyle name="SAPBEXchaText 3 3 2 2 2" xfId="18321" xr:uid="{00000000-0005-0000-0000-000087470000}"/>
    <cellStyle name="SAPBEXchaText 3 3 2 2 2 2" xfId="18322" xr:uid="{00000000-0005-0000-0000-000088470000}"/>
    <cellStyle name="SAPBEXchaText 3 3 2 2 2 2 2" xfId="18323" xr:uid="{00000000-0005-0000-0000-000089470000}"/>
    <cellStyle name="SAPBEXchaText 3 3 2 2 2 3" xfId="18324" xr:uid="{00000000-0005-0000-0000-00008A470000}"/>
    <cellStyle name="SAPBEXchaText 3 3 2 2 2 3 2" xfId="18325" xr:uid="{00000000-0005-0000-0000-00008B470000}"/>
    <cellStyle name="SAPBEXchaText 3 3 2 2 2 4" xfId="18326" xr:uid="{00000000-0005-0000-0000-00008C470000}"/>
    <cellStyle name="SAPBEXchaText 3 3 2 2 2 4 2" xfId="18327" xr:uid="{00000000-0005-0000-0000-00008D470000}"/>
    <cellStyle name="SAPBEXchaText 3 3 2 2 2 5" xfId="18328" xr:uid="{00000000-0005-0000-0000-00008E470000}"/>
    <cellStyle name="SAPBEXchaText 3 3 2 2 2 5 2" xfId="18329" xr:uid="{00000000-0005-0000-0000-00008F470000}"/>
    <cellStyle name="SAPBEXchaText 3 3 2 2 2 6" xfId="18330" xr:uid="{00000000-0005-0000-0000-000090470000}"/>
    <cellStyle name="SAPBEXchaText 3 3 2 2 2 6 2" xfId="18331" xr:uid="{00000000-0005-0000-0000-000091470000}"/>
    <cellStyle name="SAPBEXchaText 3 3 2 2 2 7" xfId="18332" xr:uid="{00000000-0005-0000-0000-000092470000}"/>
    <cellStyle name="SAPBEXchaText 3 3 2 2 3" xfId="18333" xr:uid="{00000000-0005-0000-0000-000093470000}"/>
    <cellStyle name="SAPBEXchaText 3 3 2 2 3 2" xfId="18334" xr:uid="{00000000-0005-0000-0000-000094470000}"/>
    <cellStyle name="SAPBEXchaText 3 3 2 2 4" xfId="18335" xr:uid="{00000000-0005-0000-0000-000095470000}"/>
    <cellStyle name="SAPBEXchaText 3 3 2 2 4 2" xfId="18336" xr:uid="{00000000-0005-0000-0000-000096470000}"/>
    <cellStyle name="SAPBEXchaText 3 3 2 2 5" xfId="18337" xr:uid="{00000000-0005-0000-0000-000097470000}"/>
    <cellStyle name="SAPBEXchaText 3 3 2 2 5 2" xfId="18338" xr:uid="{00000000-0005-0000-0000-000098470000}"/>
    <cellStyle name="SAPBEXchaText 3 3 2 2 6" xfId="18339" xr:uid="{00000000-0005-0000-0000-000099470000}"/>
    <cellStyle name="SAPBEXchaText 3 3 2 2 6 2" xfId="18340" xr:uid="{00000000-0005-0000-0000-00009A470000}"/>
    <cellStyle name="SAPBEXchaText 3 3 2 2 7" xfId="18341" xr:uid="{00000000-0005-0000-0000-00009B470000}"/>
    <cellStyle name="SAPBEXchaText 3 3 2 2 7 2" xfId="18342" xr:uid="{00000000-0005-0000-0000-00009C470000}"/>
    <cellStyle name="SAPBEXchaText 3 3 2 2 8" xfId="18343" xr:uid="{00000000-0005-0000-0000-00009D470000}"/>
    <cellStyle name="SAPBEXchaText 3 3 2 3" xfId="18344" xr:uid="{00000000-0005-0000-0000-00009E470000}"/>
    <cellStyle name="SAPBEXchaText 3 3 2 3 2" xfId="18345" xr:uid="{00000000-0005-0000-0000-00009F470000}"/>
    <cellStyle name="SAPBEXchaText 3 3 2 3 2 2" xfId="18346" xr:uid="{00000000-0005-0000-0000-0000A0470000}"/>
    <cellStyle name="SAPBEXchaText 3 3 2 3 3" xfId="18347" xr:uid="{00000000-0005-0000-0000-0000A1470000}"/>
    <cellStyle name="SAPBEXchaText 3 3 2 3 3 2" xfId="18348" xr:uid="{00000000-0005-0000-0000-0000A2470000}"/>
    <cellStyle name="SAPBEXchaText 3 3 2 3 4" xfId="18349" xr:uid="{00000000-0005-0000-0000-0000A3470000}"/>
    <cellStyle name="SAPBEXchaText 3 3 2 3 4 2" xfId="18350" xr:uid="{00000000-0005-0000-0000-0000A4470000}"/>
    <cellStyle name="SAPBEXchaText 3 3 2 3 5" xfId="18351" xr:uid="{00000000-0005-0000-0000-0000A5470000}"/>
    <cellStyle name="SAPBEXchaText 3 3 2 3 5 2" xfId="18352" xr:uid="{00000000-0005-0000-0000-0000A6470000}"/>
    <cellStyle name="SAPBEXchaText 3 3 2 3 6" xfId="18353" xr:uid="{00000000-0005-0000-0000-0000A7470000}"/>
    <cellStyle name="SAPBEXchaText 3 3 2 3 6 2" xfId="18354" xr:uid="{00000000-0005-0000-0000-0000A8470000}"/>
    <cellStyle name="SAPBEXchaText 3 3 2 3 7" xfId="18355" xr:uid="{00000000-0005-0000-0000-0000A9470000}"/>
    <cellStyle name="SAPBEXchaText 3 3 2 4" xfId="18356" xr:uid="{00000000-0005-0000-0000-0000AA470000}"/>
    <cellStyle name="SAPBEXchaText 3 3 2 4 2" xfId="18357" xr:uid="{00000000-0005-0000-0000-0000AB470000}"/>
    <cellStyle name="SAPBEXchaText 3 3 2 5" xfId="18358" xr:uid="{00000000-0005-0000-0000-0000AC470000}"/>
    <cellStyle name="SAPBEXchaText 3 3 2 5 2" xfId="18359" xr:uid="{00000000-0005-0000-0000-0000AD470000}"/>
    <cellStyle name="SAPBEXchaText 3 3 2 6" xfId="18360" xr:uid="{00000000-0005-0000-0000-0000AE470000}"/>
    <cellStyle name="SAPBEXchaText 3 3 2 6 2" xfId="18361" xr:uid="{00000000-0005-0000-0000-0000AF470000}"/>
    <cellStyle name="SAPBEXchaText 3 3 2 7" xfId="18362" xr:uid="{00000000-0005-0000-0000-0000B0470000}"/>
    <cellStyle name="SAPBEXchaText 3 3 2 7 2" xfId="18363" xr:uid="{00000000-0005-0000-0000-0000B1470000}"/>
    <cellStyle name="SAPBEXchaText 3 3 2 8" xfId="18364" xr:uid="{00000000-0005-0000-0000-0000B2470000}"/>
    <cellStyle name="SAPBEXchaText 3 3 2 8 2" xfId="18365" xr:uid="{00000000-0005-0000-0000-0000B3470000}"/>
    <cellStyle name="SAPBEXchaText 3 3 2 9" xfId="18366" xr:uid="{00000000-0005-0000-0000-0000B4470000}"/>
    <cellStyle name="SAPBEXchaText 3 3 3" xfId="18367" xr:uid="{00000000-0005-0000-0000-0000B5470000}"/>
    <cellStyle name="SAPBEXchaText 3 3 3 2" xfId="18368" xr:uid="{00000000-0005-0000-0000-0000B6470000}"/>
    <cellStyle name="SAPBEXchaText 3 3 3 2 2" xfId="18369" xr:uid="{00000000-0005-0000-0000-0000B7470000}"/>
    <cellStyle name="SAPBEXchaText 3 3 3 2 2 2" xfId="18370" xr:uid="{00000000-0005-0000-0000-0000B8470000}"/>
    <cellStyle name="SAPBEXchaText 3 3 3 2 3" xfId="18371" xr:uid="{00000000-0005-0000-0000-0000B9470000}"/>
    <cellStyle name="SAPBEXchaText 3 3 3 2 3 2" xfId="18372" xr:uid="{00000000-0005-0000-0000-0000BA470000}"/>
    <cellStyle name="SAPBEXchaText 3 3 3 2 4" xfId="18373" xr:uid="{00000000-0005-0000-0000-0000BB470000}"/>
    <cellStyle name="SAPBEXchaText 3 3 3 2 4 2" xfId="18374" xr:uid="{00000000-0005-0000-0000-0000BC470000}"/>
    <cellStyle name="SAPBEXchaText 3 3 3 2 5" xfId="18375" xr:uid="{00000000-0005-0000-0000-0000BD470000}"/>
    <cellStyle name="SAPBEXchaText 3 3 3 2 5 2" xfId="18376" xr:uid="{00000000-0005-0000-0000-0000BE470000}"/>
    <cellStyle name="SAPBEXchaText 3 3 3 2 6" xfId="18377" xr:uid="{00000000-0005-0000-0000-0000BF470000}"/>
    <cellStyle name="SAPBEXchaText 3 3 3 2 6 2" xfId="18378" xr:uid="{00000000-0005-0000-0000-0000C0470000}"/>
    <cellStyle name="SAPBEXchaText 3 3 3 2 7" xfId="18379" xr:uid="{00000000-0005-0000-0000-0000C1470000}"/>
    <cellStyle name="SAPBEXchaText 3 3 3 3" xfId="18380" xr:uid="{00000000-0005-0000-0000-0000C2470000}"/>
    <cellStyle name="SAPBEXchaText 3 3 3 3 2" xfId="18381" xr:uid="{00000000-0005-0000-0000-0000C3470000}"/>
    <cellStyle name="SAPBEXchaText 3 3 3 4" xfId="18382" xr:uid="{00000000-0005-0000-0000-0000C4470000}"/>
    <cellStyle name="SAPBEXchaText 3 3 3 4 2" xfId="18383" xr:uid="{00000000-0005-0000-0000-0000C5470000}"/>
    <cellStyle name="SAPBEXchaText 3 3 3 5" xfId="18384" xr:uid="{00000000-0005-0000-0000-0000C6470000}"/>
    <cellStyle name="SAPBEXchaText 3 3 3 5 2" xfId="18385" xr:uid="{00000000-0005-0000-0000-0000C7470000}"/>
    <cellStyle name="SAPBEXchaText 3 3 3 6" xfId="18386" xr:uid="{00000000-0005-0000-0000-0000C8470000}"/>
    <cellStyle name="SAPBEXchaText 3 3 3 6 2" xfId="18387" xr:uid="{00000000-0005-0000-0000-0000C9470000}"/>
    <cellStyle name="SAPBEXchaText 3 3 3 7" xfId="18388" xr:uid="{00000000-0005-0000-0000-0000CA470000}"/>
    <cellStyle name="SAPBEXchaText 3 3 3 7 2" xfId="18389" xr:uid="{00000000-0005-0000-0000-0000CB470000}"/>
    <cellStyle name="SAPBEXchaText 3 3 3 8" xfId="18390" xr:uid="{00000000-0005-0000-0000-0000CC470000}"/>
    <cellStyle name="SAPBEXchaText 3 3 4" xfId="18391" xr:uid="{00000000-0005-0000-0000-0000CD470000}"/>
    <cellStyle name="SAPBEXchaText 3 3 4 2" xfId="18392" xr:uid="{00000000-0005-0000-0000-0000CE470000}"/>
    <cellStyle name="SAPBEXchaText 3 3 4 2 2" xfId="18393" xr:uid="{00000000-0005-0000-0000-0000CF470000}"/>
    <cellStyle name="SAPBEXchaText 3 3 4 3" xfId="18394" xr:uid="{00000000-0005-0000-0000-0000D0470000}"/>
    <cellStyle name="SAPBEXchaText 3 3 4 3 2" xfId="18395" xr:uid="{00000000-0005-0000-0000-0000D1470000}"/>
    <cellStyle name="SAPBEXchaText 3 3 4 4" xfId="18396" xr:uid="{00000000-0005-0000-0000-0000D2470000}"/>
    <cellStyle name="SAPBEXchaText 3 3 4 4 2" xfId="18397" xr:uid="{00000000-0005-0000-0000-0000D3470000}"/>
    <cellStyle name="SAPBEXchaText 3 3 4 5" xfId="18398" xr:uid="{00000000-0005-0000-0000-0000D4470000}"/>
    <cellStyle name="SAPBEXchaText 3 3 4 5 2" xfId="18399" xr:uid="{00000000-0005-0000-0000-0000D5470000}"/>
    <cellStyle name="SAPBEXchaText 3 3 4 6" xfId="18400" xr:uid="{00000000-0005-0000-0000-0000D6470000}"/>
    <cellStyle name="SAPBEXchaText 3 3 4 6 2" xfId="18401" xr:uid="{00000000-0005-0000-0000-0000D7470000}"/>
    <cellStyle name="SAPBEXchaText 3 3 4 7" xfId="18402" xr:uid="{00000000-0005-0000-0000-0000D8470000}"/>
    <cellStyle name="SAPBEXchaText 3 3 5" xfId="18403" xr:uid="{00000000-0005-0000-0000-0000D9470000}"/>
    <cellStyle name="SAPBEXchaText 3 3 5 2" xfId="18404" xr:uid="{00000000-0005-0000-0000-0000DA470000}"/>
    <cellStyle name="SAPBEXchaText 3 3 6" xfId="18405" xr:uid="{00000000-0005-0000-0000-0000DB470000}"/>
    <cellStyle name="SAPBEXchaText 3 3 6 2" xfId="18406" xr:uid="{00000000-0005-0000-0000-0000DC470000}"/>
    <cellStyle name="SAPBEXchaText 3 3 7" xfId="18407" xr:uid="{00000000-0005-0000-0000-0000DD470000}"/>
    <cellStyle name="SAPBEXchaText 3 3 7 2" xfId="18408" xr:uid="{00000000-0005-0000-0000-0000DE470000}"/>
    <cellStyle name="SAPBEXchaText 3 3 8" xfId="18409" xr:uid="{00000000-0005-0000-0000-0000DF470000}"/>
    <cellStyle name="SAPBEXchaText 3 3 8 2" xfId="18410" xr:uid="{00000000-0005-0000-0000-0000E0470000}"/>
    <cellStyle name="SAPBEXchaText 3 3 9" xfId="18411" xr:uid="{00000000-0005-0000-0000-0000E1470000}"/>
    <cellStyle name="SAPBEXchaText 3 3 9 2" xfId="18412" xr:uid="{00000000-0005-0000-0000-0000E2470000}"/>
    <cellStyle name="SAPBEXchaText 3 4" xfId="18413" xr:uid="{00000000-0005-0000-0000-0000E3470000}"/>
    <cellStyle name="SAPBEXchaText 3 4 2" xfId="18414" xr:uid="{00000000-0005-0000-0000-0000E4470000}"/>
    <cellStyle name="SAPBEXchaText 3 4 2 2" xfId="18415" xr:uid="{00000000-0005-0000-0000-0000E5470000}"/>
    <cellStyle name="SAPBEXchaText 3 4 2 2 2" xfId="18416" xr:uid="{00000000-0005-0000-0000-0000E6470000}"/>
    <cellStyle name="SAPBEXchaText 3 4 2 2 2 2" xfId="18417" xr:uid="{00000000-0005-0000-0000-0000E7470000}"/>
    <cellStyle name="SAPBEXchaText 3 4 2 2 3" xfId="18418" xr:uid="{00000000-0005-0000-0000-0000E8470000}"/>
    <cellStyle name="SAPBEXchaText 3 4 2 2 3 2" xfId="18419" xr:uid="{00000000-0005-0000-0000-0000E9470000}"/>
    <cellStyle name="SAPBEXchaText 3 4 2 2 4" xfId="18420" xr:uid="{00000000-0005-0000-0000-0000EA470000}"/>
    <cellStyle name="SAPBEXchaText 3 4 2 2 4 2" xfId="18421" xr:uid="{00000000-0005-0000-0000-0000EB470000}"/>
    <cellStyle name="SAPBEXchaText 3 4 2 2 5" xfId="18422" xr:uid="{00000000-0005-0000-0000-0000EC470000}"/>
    <cellStyle name="SAPBEXchaText 3 4 2 2 5 2" xfId="18423" xr:uid="{00000000-0005-0000-0000-0000ED470000}"/>
    <cellStyle name="SAPBEXchaText 3 4 2 2 6" xfId="18424" xr:uid="{00000000-0005-0000-0000-0000EE470000}"/>
    <cellStyle name="SAPBEXchaText 3 4 2 2 6 2" xfId="18425" xr:uid="{00000000-0005-0000-0000-0000EF470000}"/>
    <cellStyle name="SAPBEXchaText 3 4 2 2 7" xfId="18426" xr:uid="{00000000-0005-0000-0000-0000F0470000}"/>
    <cellStyle name="SAPBEXchaText 3 4 2 3" xfId="18427" xr:uid="{00000000-0005-0000-0000-0000F1470000}"/>
    <cellStyle name="SAPBEXchaText 3 4 2 3 2" xfId="18428" xr:uid="{00000000-0005-0000-0000-0000F2470000}"/>
    <cellStyle name="SAPBEXchaText 3 4 2 4" xfId="18429" xr:uid="{00000000-0005-0000-0000-0000F3470000}"/>
    <cellStyle name="SAPBEXchaText 3 4 2 4 2" xfId="18430" xr:uid="{00000000-0005-0000-0000-0000F4470000}"/>
    <cellStyle name="SAPBEXchaText 3 4 2 5" xfId="18431" xr:uid="{00000000-0005-0000-0000-0000F5470000}"/>
    <cellStyle name="SAPBEXchaText 3 4 2 5 2" xfId="18432" xr:uid="{00000000-0005-0000-0000-0000F6470000}"/>
    <cellStyle name="SAPBEXchaText 3 4 2 6" xfId="18433" xr:uid="{00000000-0005-0000-0000-0000F7470000}"/>
    <cellStyle name="SAPBEXchaText 3 4 2 6 2" xfId="18434" xr:uid="{00000000-0005-0000-0000-0000F8470000}"/>
    <cellStyle name="SAPBEXchaText 3 4 2 7" xfId="18435" xr:uid="{00000000-0005-0000-0000-0000F9470000}"/>
    <cellStyle name="SAPBEXchaText 3 4 2 7 2" xfId="18436" xr:uid="{00000000-0005-0000-0000-0000FA470000}"/>
    <cellStyle name="SAPBEXchaText 3 4 2 8" xfId="18437" xr:uid="{00000000-0005-0000-0000-0000FB470000}"/>
    <cellStyle name="SAPBEXchaText 3 4 3" xfId="18438" xr:uid="{00000000-0005-0000-0000-0000FC470000}"/>
    <cellStyle name="SAPBEXchaText 3 4 3 2" xfId="18439" xr:uid="{00000000-0005-0000-0000-0000FD470000}"/>
    <cellStyle name="SAPBEXchaText 3 4 3 2 2" xfId="18440" xr:uid="{00000000-0005-0000-0000-0000FE470000}"/>
    <cellStyle name="SAPBEXchaText 3 4 3 3" xfId="18441" xr:uid="{00000000-0005-0000-0000-0000FF470000}"/>
    <cellStyle name="SAPBEXchaText 3 4 3 3 2" xfId="18442" xr:uid="{00000000-0005-0000-0000-000000480000}"/>
    <cellStyle name="SAPBEXchaText 3 4 3 4" xfId="18443" xr:uid="{00000000-0005-0000-0000-000001480000}"/>
    <cellStyle name="SAPBEXchaText 3 4 3 4 2" xfId="18444" xr:uid="{00000000-0005-0000-0000-000002480000}"/>
    <cellStyle name="SAPBEXchaText 3 4 3 5" xfId="18445" xr:uid="{00000000-0005-0000-0000-000003480000}"/>
    <cellStyle name="SAPBEXchaText 3 4 3 5 2" xfId="18446" xr:uid="{00000000-0005-0000-0000-000004480000}"/>
    <cellStyle name="SAPBEXchaText 3 4 3 6" xfId="18447" xr:uid="{00000000-0005-0000-0000-000005480000}"/>
    <cellStyle name="SAPBEXchaText 3 4 3 6 2" xfId="18448" xr:uid="{00000000-0005-0000-0000-000006480000}"/>
    <cellStyle name="SAPBEXchaText 3 4 3 7" xfId="18449" xr:uid="{00000000-0005-0000-0000-000007480000}"/>
    <cellStyle name="SAPBEXchaText 3 4 4" xfId="18450" xr:uid="{00000000-0005-0000-0000-000008480000}"/>
    <cellStyle name="SAPBEXchaText 3 4 4 2" xfId="18451" xr:uid="{00000000-0005-0000-0000-000009480000}"/>
    <cellStyle name="SAPBEXchaText 3 4 5" xfId="18452" xr:uid="{00000000-0005-0000-0000-00000A480000}"/>
    <cellStyle name="SAPBEXchaText 3 4 5 2" xfId="18453" xr:uid="{00000000-0005-0000-0000-00000B480000}"/>
    <cellStyle name="SAPBEXchaText 3 4 6" xfId="18454" xr:uid="{00000000-0005-0000-0000-00000C480000}"/>
    <cellStyle name="SAPBEXchaText 3 4 6 2" xfId="18455" xr:uid="{00000000-0005-0000-0000-00000D480000}"/>
    <cellStyle name="SAPBEXchaText 3 4 7" xfId="18456" xr:uid="{00000000-0005-0000-0000-00000E480000}"/>
    <cellStyle name="SAPBEXchaText 3 4 7 2" xfId="18457" xr:uid="{00000000-0005-0000-0000-00000F480000}"/>
    <cellStyle name="SAPBEXchaText 3 4 8" xfId="18458" xr:uid="{00000000-0005-0000-0000-000010480000}"/>
    <cellStyle name="SAPBEXchaText 3 4 8 2" xfId="18459" xr:uid="{00000000-0005-0000-0000-000011480000}"/>
    <cellStyle name="SAPBEXchaText 3 4 9" xfId="18460" xr:uid="{00000000-0005-0000-0000-000012480000}"/>
    <cellStyle name="SAPBEXchaText 3 5" xfId="18461" xr:uid="{00000000-0005-0000-0000-000013480000}"/>
    <cellStyle name="SAPBEXchaText 3 5 2" xfId="18462" xr:uid="{00000000-0005-0000-0000-000014480000}"/>
    <cellStyle name="SAPBEXchaText 3 5 2 2" xfId="18463" xr:uid="{00000000-0005-0000-0000-000015480000}"/>
    <cellStyle name="SAPBEXchaText 3 5 2 2 2" xfId="18464" xr:uid="{00000000-0005-0000-0000-000016480000}"/>
    <cellStyle name="SAPBEXchaText 3 5 2 3" xfId="18465" xr:uid="{00000000-0005-0000-0000-000017480000}"/>
    <cellStyle name="SAPBEXchaText 3 5 2 3 2" xfId="18466" xr:uid="{00000000-0005-0000-0000-000018480000}"/>
    <cellStyle name="SAPBEXchaText 3 5 2 4" xfId="18467" xr:uid="{00000000-0005-0000-0000-000019480000}"/>
    <cellStyle name="SAPBEXchaText 3 5 2 4 2" xfId="18468" xr:uid="{00000000-0005-0000-0000-00001A480000}"/>
    <cellStyle name="SAPBEXchaText 3 5 2 5" xfId="18469" xr:uid="{00000000-0005-0000-0000-00001B480000}"/>
    <cellStyle name="SAPBEXchaText 3 5 2 5 2" xfId="18470" xr:uid="{00000000-0005-0000-0000-00001C480000}"/>
    <cellStyle name="SAPBEXchaText 3 5 2 6" xfId="18471" xr:uid="{00000000-0005-0000-0000-00001D480000}"/>
    <cellStyle name="SAPBEXchaText 3 5 2 6 2" xfId="18472" xr:uid="{00000000-0005-0000-0000-00001E480000}"/>
    <cellStyle name="SAPBEXchaText 3 5 2 7" xfId="18473" xr:uid="{00000000-0005-0000-0000-00001F480000}"/>
    <cellStyle name="SAPBEXchaText 3 5 3" xfId="18474" xr:uid="{00000000-0005-0000-0000-000020480000}"/>
    <cellStyle name="SAPBEXchaText 3 5 3 2" xfId="18475" xr:uid="{00000000-0005-0000-0000-000021480000}"/>
    <cellStyle name="SAPBEXchaText 3 5 4" xfId="18476" xr:uid="{00000000-0005-0000-0000-000022480000}"/>
    <cellStyle name="SAPBEXchaText 3 5 4 2" xfId="18477" xr:uid="{00000000-0005-0000-0000-000023480000}"/>
    <cellStyle name="SAPBEXchaText 3 5 5" xfId="18478" xr:uid="{00000000-0005-0000-0000-000024480000}"/>
    <cellStyle name="SAPBEXchaText 3 5 5 2" xfId="18479" xr:uid="{00000000-0005-0000-0000-000025480000}"/>
    <cellStyle name="SAPBEXchaText 3 5 6" xfId="18480" xr:uid="{00000000-0005-0000-0000-000026480000}"/>
    <cellStyle name="SAPBEXchaText 3 5 6 2" xfId="18481" xr:uid="{00000000-0005-0000-0000-000027480000}"/>
    <cellStyle name="SAPBEXchaText 3 5 7" xfId="18482" xr:uid="{00000000-0005-0000-0000-000028480000}"/>
    <cellStyle name="SAPBEXchaText 3 5 7 2" xfId="18483" xr:uid="{00000000-0005-0000-0000-000029480000}"/>
    <cellStyle name="SAPBEXchaText 3 5 8" xfId="18484" xr:uid="{00000000-0005-0000-0000-00002A480000}"/>
    <cellStyle name="SAPBEXchaText 3 6" xfId="18485" xr:uid="{00000000-0005-0000-0000-00002B480000}"/>
    <cellStyle name="SAPBEXchaText 3 6 2" xfId="18486" xr:uid="{00000000-0005-0000-0000-00002C480000}"/>
    <cellStyle name="SAPBEXchaText 3 6 2 2" xfId="18487" xr:uid="{00000000-0005-0000-0000-00002D480000}"/>
    <cellStyle name="SAPBEXchaText 3 6 3" xfId="18488" xr:uid="{00000000-0005-0000-0000-00002E480000}"/>
    <cellStyle name="SAPBEXchaText 3 6 3 2" xfId="18489" xr:uid="{00000000-0005-0000-0000-00002F480000}"/>
    <cellStyle name="SAPBEXchaText 3 6 4" xfId="18490" xr:uid="{00000000-0005-0000-0000-000030480000}"/>
    <cellStyle name="SAPBEXchaText 3 6 4 2" xfId="18491" xr:uid="{00000000-0005-0000-0000-000031480000}"/>
    <cellStyle name="SAPBEXchaText 3 6 5" xfId="18492" xr:uid="{00000000-0005-0000-0000-000032480000}"/>
    <cellStyle name="SAPBEXchaText 3 6 5 2" xfId="18493" xr:uid="{00000000-0005-0000-0000-000033480000}"/>
    <cellStyle name="SAPBEXchaText 3 6 6" xfId="18494" xr:uid="{00000000-0005-0000-0000-000034480000}"/>
    <cellStyle name="SAPBEXchaText 3 6 6 2" xfId="18495" xr:uid="{00000000-0005-0000-0000-000035480000}"/>
    <cellStyle name="SAPBEXchaText 3 6 7" xfId="18496" xr:uid="{00000000-0005-0000-0000-000036480000}"/>
    <cellStyle name="SAPBEXchaText 3 7" xfId="18497" xr:uid="{00000000-0005-0000-0000-000037480000}"/>
    <cellStyle name="SAPBEXchaText 3 7 2" xfId="18498" xr:uid="{00000000-0005-0000-0000-000038480000}"/>
    <cellStyle name="SAPBEXchaText 3 8" xfId="18499" xr:uid="{00000000-0005-0000-0000-000039480000}"/>
    <cellStyle name="SAPBEXchaText 3 8 2" xfId="18500" xr:uid="{00000000-0005-0000-0000-00003A480000}"/>
    <cellStyle name="SAPBEXchaText 3 9" xfId="18501" xr:uid="{00000000-0005-0000-0000-00003B480000}"/>
    <cellStyle name="SAPBEXchaText 3 9 2" xfId="18502" xr:uid="{00000000-0005-0000-0000-00003C480000}"/>
    <cellStyle name="SAPBEXchaText 4" xfId="18503" xr:uid="{00000000-0005-0000-0000-00003D480000}"/>
    <cellStyle name="SAPBEXchaText 4 10" xfId="18504" xr:uid="{00000000-0005-0000-0000-00003E480000}"/>
    <cellStyle name="SAPBEXchaText 4 10 2" xfId="18505" xr:uid="{00000000-0005-0000-0000-00003F480000}"/>
    <cellStyle name="SAPBEXchaText 4 11" xfId="18506" xr:uid="{00000000-0005-0000-0000-000040480000}"/>
    <cellStyle name="SAPBEXchaText 4 2" xfId="18507" xr:uid="{00000000-0005-0000-0000-000041480000}"/>
    <cellStyle name="SAPBEXchaText 4 2 10" xfId="18508" xr:uid="{00000000-0005-0000-0000-000042480000}"/>
    <cellStyle name="SAPBEXchaText 4 2 2" xfId="18509" xr:uid="{00000000-0005-0000-0000-000043480000}"/>
    <cellStyle name="SAPBEXchaText 4 2 2 2" xfId="18510" xr:uid="{00000000-0005-0000-0000-000044480000}"/>
    <cellStyle name="SAPBEXchaText 4 2 2 2 2" xfId="18511" xr:uid="{00000000-0005-0000-0000-000045480000}"/>
    <cellStyle name="SAPBEXchaText 4 2 2 2 2 2" xfId="18512" xr:uid="{00000000-0005-0000-0000-000046480000}"/>
    <cellStyle name="SAPBEXchaText 4 2 2 2 2 2 2" xfId="18513" xr:uid="{00000000-0005-0000-0000-000047480000}"/>
    <cellStyle name="SAPBEXchaText 4 2 2 2 2 3" xfId="18514" xr:uid="{00000000-0005-0000-0000-000048480000}"/>
    <cellStyle name="SAPBEXchaText 4 2 2 2 2 3 2" xfId="18515" xr:uid="{00000000-0005-0000-0000-000049480000}"/>
    <cellStyle name="SAPBEXchaText 4 2 2 2 2 4" xfId="18516" xr:uid="{00000000-0005-0000-0000-00004A480000}"/>
    <cellStyle name="SAPBEXchaText 4 2 2 2 2 4 2" xfId="18517" xr:uid="{00000000-0005-0000-0000-00004B480000}"/>
    <cellStyle name="SAPBEXchaText 4 2 2 2 2 5" xfId="18518" xr:uid="{00000000-0005-0000-0000-00004C480000}"/>
    <cellStyle name="SAPBEXchaText 4 2 2 2 2 5 2" xfId="18519" xr:uid="{00000000-0005-0000-0000-00004D480000}"/>
    <cellStyle name="SAPBEXchaText 4 2 2 2 2 6" xfId="18520" xr:uid="{00000000-0005-0000-0000-00004E480000}"/>
    <cellStyle name="SAPBEXchaText 4 2 2 2 2 6 2" xfId="18521" xr:uid="{00000000-0005-0000-0000-00004F480000}"/>
    <cellStyle name="SAPBEXchaText 4 2 2 2 2 7" xfId="18522" xr:uid="{00000000-0005-0000-0000-000050480000}"/>
    <cellStyle name="SAPBEXchaText 4 2 2 2 3" xfId="18523" xr:uid="{00000000-0005-0000-0000-000051480000}"/>
    <cellStyle name="SAPBEXchaText 4 2 2 2 3 2" xfId="18524" xr:uid="{00000000-0005-0000-0000-000052480000}"/>
    <cellStyle name="SAPBEXchaText 4 2 2 2 4" xfId="18525" xr:uid="{00000000-0005-0000-0000-000053480000}"/>
    <cellStyle name="SAPBEXchaText 4 2 2 2 4 2" xfId="18526" xr:uid="{00000000-0005-0000-0000-000054480000}"/>
    <cellStyle name="SAPBEXchaText 4 2 2 2 5" xfId="18527" xr:uid="{00000000-0005-0000-0000-000055480000}"/>
    <cellStyle name="SAPBEXchaText 4 2 2 2 5 2" xfId="18528" xr:uid="{00000000-0005-0000-0000-000056480000}"/>
    <cellStyle name="SAPBEXchaText 4 2 2 2 6" xfId="18529" xr:uid="{00000000-0005-0000-0000-000057480000}"/>
    <cellStyle name="SAPBEXchaText 4 2 2 2 6 2" xfId="18530" xr:uid="{00000000-0005-0000-0000-000058480000}"/>
    <cellStyle name="SAPBEXchaText 4 2 2 2 7" xfId="18531" xr:uid="{00000000-0005-0000-0000-000059480000}"/>
    <cellStyle name="SAPBEXchaText 4 2 2 2 7 2" xfId="18532" xr:uid="{00000000-0005-0000-0000-00005A480000}"/>
    <cellStyle name="SAPBEXchaText 4 2 2 2 8" xfId="18533" xr:uid="{00000000-0005-0000-0000-00005B480000}"/>
    <cellStyle name="SAPBEXchaText 4 2 2 3" xfId="18534" xr:uid="{00000000-0005-0000-0000-00005C480000}"/>
    <cellStyle name="SAPBEXchaText 4 2 2 3 2" xfId="18535" xr:uid="{00000000-0005-0000-0000-00005D480000}"/>
    <cellStyle name="SAPBEXchaText 4 2 2 3 2 2" xfId="18536" xr:uid="{00000000-0005-0000-0000-00005E480000}"/>
    <cellStyle name="SAPBEXchaText 4 2 2 3 3" xfId="18537" xr:uid="{00000000-0005-0000-0000-00005F480000}"/>
    <cellStyle name="SAPBEXchaText 4 2 2 3 3 2" xfId="18538" xr:uid="{00000000-0005-0000-0000-000060480000}"/>
    <cellStyle name="SAPBEXchaText 4 2 2 3 4" xfId="18539" xr:uid="{00000000-0005-0000-0000-000061480000}"/>
    <cellStyle name="SAPBEXchaText 4 2 2 3 4 2" xfId="18540" xr:uid="{00000000-0005-0000-0000-000062480000}"/>
    <cellStyle name="SAPBEXchaText 4 2 2 3 5" xfId="18541" xr:uid="{00000000-0005-0000-0000-000063480000}"/>
    <cellStyle name="SAPBEXchaText 4 2 2 3 5 2" xfId="18542" xr:uid="{00000000-0005-0000-0000-000064480000}"/>
    <cellStyle name="SAPBEXchaText 4 2 2 3 6" xfId="18543" xr:uid="{00000000-0005-0000-0000-000065480000}"/>
    <cellStyle name="SAPBEXchaText 4 2 2 3 6 2" xfId="18544" xr:uid="{00000000-0005-0000-0000-000066480000}"/>
    <cellStyle name="SAPBEXchaText 4 2 2 3 7" xfId="18545" xr:uid="{00000000-0005-0000-0000-000067480000}"/>
    <cellStyle name="SAPBEXchaText 4 2 2 4" xfId="18546" xr:uid="{00000000-0005-0000-0000-000068480000}"/>
    <cellStyle name="SAPBEXchaText 4 2 2 4 2" xfId="18547" xr:uid="{00000000-0005-0000-0000-000069480000}"/>
    <cellStyle name="SAPBEXchaText 4 2 2 5" xfId="18548" xr:uid="{00000000-0005-0000-0000-00006A480000}"/>
    <cellStyle name="SAPBEXchaText 4 2 2 5 2" xfId="18549" xr:uid="{00000000-0005-0000-0000-00006B480000}"/>
    <cellStyle name="SAPBEXchaText 4 2 2 6" xfId="18550" xr:uid="{00000000-0005-0000-0000-00006C480000}"/>
    <cellStyle name="SAPBEXchaText 4 2 2 6 2" xfId="18551" xr:uid="{00000000-0005-0000-0000-00006D480000}"/>
    <cellStyle name="SAPBEXchaText 4 2 2 7" xfId="18552" xr:uid="{00000000-0005-0000-0000-00006E480000}"/>
    <cellStyle name="SAPBEXchaText 4 2 2 7 2" xfId="18553" xr:uid="{00000000-0005-0000-0000-00006F480000}"/>
    <cellStyle name="SAPBEXchaText 4 2 2 8" xfId="18554" xr:uid="{00000000-0005-0000-0000-000070480000}"/>
    <cellStyle name="SAPBEXchaText 4 2 2 8 2" xfId="18555" xr:uid="{00000000-0005-0000-0000-000071480000}"/>
    <cellStyle name="SAPBEXchaText 4 2 2 9" xfId="18556" xr:uid="{00000000-0005-0000-0000-000072480000}"/>
    <cellStyle name="SAPBEXchaText 4 2 3" xfId="18557" xr:uid="{00000000-0005-0000-0000-000073480000}"/>
    <cellStyle name="SAPBEXchaText 4 2 3 2" xfId="18558" xr:uid="{00000000-0005-0000-0000-000074480000}"/>
    <cellStyle name="SAPBEXchaText 4 2 3 2 2" xfId="18559" xr:uid="{00000000-0005-0000-0000-000075480000}"/>
    <cellStyle name="SAPBEXchaText 4 2 3 2 2 2" xfId="18560" xr:uid="{00000000-0005-0000-0000-000076480000}"/>
    <cellStyle name="SAPBEXchaText 4 2 3 2 3" xfId="18561" xr:uid="{00000000-0005-0000-0000-000077480000}"/>
    <cellStyle name="SAPBEXchaText 4 2 3 2 3 2" xfId="18562" xr:uid="{00000000-0005-0000-0000-000078480000}"/>
    <cellStyle name="SAPBEXchaText 4 2 3 2 4" xfId="18563" xr:uid="{00000000-0005-0000-0000-000079480000}"/>
    <cellStyle name="SAPBEXchaText 4 2 3 2 4 2" xfId="18564" xr:uid="{00000000-0005-0000-0000-00007A480000}"/>
    <cellStyle name="SAPBEXchaText 4 2 3 2 5" xfId="18565" xr:uid="{00000000-0005-0000-0000-00007B480000}"/>
    <cellStyle name="SAPBEXchaText 4 2 3 2 5 2" xfId="18566" xr:uid="{00000000-0005-0000-0000-00007C480000}"/>
    <cellStyle name="SAPBEXchaText 4 2 3 2 6" xfId="18567" xr:uid="{00000000-0005-0000-0000-00007D480000}"/>
    <cellStyle name="SAPBEXchaText 4 2 3 2 6 2" xfId="18568" xr:uid="{00000000-0005-0000-0000-00007E480000}"/>
    <cellStyle name="SAPBEXchaText 4 2 3 2 7" xfId="18569" xr:uid="{00000000-0005-0000-0000-00007F480000}"/>
    <cellStyle name="SAPBEXchaText 4 2 3 3" xfId="18570" xr:uid="{00000000-0005-0000-0000-000080480000}"/>
    <cellStyle name="SAPBEXchaText 4 2 3 3 2" xfId="18571" xr:uid="{00000000-0005-0000-0000-000081480000}"/>
    <cellStyle name="SAPBEXchaText 4 2 3 4" xfId="18572" xr:uid="{00000000-0005-0000-0000-000082480000}"/>
    <cellStyle name="SAPBEXchaText 4 2 3 4 2" xfId="18573" xr:uid="{00000000-0005-0000-0000-000083480000}"/>
    <cellStyle name="SAPBEXchaText 4 2 3 5" xfId="18574" xr:uid="{00000000-0005-0000-0000-000084480000}"/>
    <cellStyle name="SAPBEXchaText 4 2 3 5 2" xfId="18575" xr:uid="{00000000-0005-0000-0000-000085480000}"/>
    <cellStyle name="SAPBEXchaText 4 2 3 6" xfId="18576" xr:uid="{00000000-0005-0000-0000-000086480000}"/>
    <cellStyle name="SAPBEXchaText 4 2 3 6 2" xfId="18577" xr:uid="{00000000-0005-0000-0000-000087480000}"/>
    <cellStyle name="SAPBEXchaText 4 2 3 7" xfId="18578" xr:uid="{00000000-0005-0000-0000-000088480000}"/>
    <cellStyle name="SAPBEXchaText 4 2 3 7 2" xfId="18579" xr:uid="{00000000-0005-0000-0000-000089480000}"/>
    <cellStyle name="SAPBEXchaText 4 2 3 8" xfId="18580" xr:uid="{00000000-0005-0000-0000-00008A480000}"/>
    <cellStyle name="SAPBEXchaText 4 2 4" xfId="18581" xr:uid="{00000000-0005-0000-0000-00008B480000}"/>
    <cellStyle name="SAPBEXchaText 4 2 4 2" xfId="18582" xr:uid="{00000000-0005-0000-0000-00008C480000}"/>
    <cellStyle name="SAPBEXchaText 4 2 4 2 2" xfId="18583" xr:uid="{00000000-0005-0000-0000-00008D480000}"/>
    <cellStyle name="SAPBEXchaText 4 2 4 3" xfId="18584" xr:uid="{00000000-0005-0000-0000-00008E480000}"/>
    <cellStyle name="SAPBEXchaText 4 2 4 3 2" xfId="18585" xr:uid="{00000000-0005-0000-0000-00008F480000}"/>
    <cellStyle name="SAPBEXchaText 4 2 4 4" xfId="18586" xr:uid="{00000000-0005-0000-0000-000090480000}"/>
    <cellStyle name="SAPBEXchaText 4 2 4 4 2" xfId="18587" xr:uid="{00000000-0005-0000-0000-000091480000}"/>
    <cellStyle name="SAPBEXchaText 4 2 4 5" xfId="18588" xr:uid="{00000000-0005-0000-0000-000092480000}"/>
    <cellStyle name="SAPBEXchaText 4 2 4 5 2" xfId="18589" xr:uid="{00000000-0005-0000-0000-000093480000}"/>
    <cellStyle name="SAPBEXchaText 4 2 4 6" xfId="18590" xr:uid="{00000000-0005-0000-0000-000094480000}"/>
    <cellStyle name="SAPBEXchaText 4 2 4 6 2" xfId="18591" xr:uid="{00000000-0005-0000-0000-000095480000}"/>
    <cellStyle name="SAPBEXchaText 4 2 4 7" xfId="18592" xr:uid="{00000000-0005-0000-0000-000096480000}"/>
    <cellStyle name="SAPBEXchaText 4 2 5" xfId="18593" xr:uid="{00000000-0005-0000-0000-000097480000}"/>
    <cellStyle name="SAPBEXchaText 4 2 5 2" xfId="18594" xr:uid="{00000000-0005-0000-0000-000098480000}"/>
    <cellStyle name="SAPBEXchaText 4 2 6" xfId="18595" xr:uid="{00000000-0005-0000-0000-000099480000}"/>
    <cellStyle name="SAPBEXchaText 4 2 6 2" xfId="18596" xr:uid="{00000000-0005-0000-0000-00009A480000}"/>
    <cellStyle name="SAPBEXchaText 4 2 7" xfId="18597" xr:uid="{00000000-0005-0000-0000-00009B480000}"/>
    <cellStyle name="SAPBEXchaText 4 2 7 2" xfId="18598" xr:uid="{00000000-0005-0000-0000-00009C480000}"/>
    <cellStyle name="SAPBEXchaText 4 2 8" xfId="18599" xr:uid="{00000000-0005-0000-0000-00009D480000}"/>
    <cellStyle name="SAPBEXchaText 4 2 8 2" xfId="18600" xr:uid="{00000000-0005-0000-0000-00009E480000}"/>
    <cellStyle name="SAPBEXchaText 4 2 9" xfId="18601" xr:uid="{00000000-0005-0000-0000-00009F480000}"/>
    <cellStyle name="SAPBEXchaText 4 2 9 2" xfId="18602" xr:uid="{00000000-0005-0000-0000-0000A0480000}"/>
    <cellStyle name="SAPBEXchaText 4 3" xfId="18603" xr:uid="{00000000-0005-0000-0000-0000A1480000}"/>
    <cellStyle name="SAPBEXchaText 4 3 2" xfId="18604" xr:uid="{00000000-0005-0000-0000-0000A2480000}"/>
    <cellStyle name="SAPBEXchaText 4 3 2 2" xfId="18605" xr:uid="{00000000-0005-0000-0000-0000A3480000}"/>
    <cellStyle name="SAPBEXchaText 4 3 2 2 2" xfId="18606" xr:uid="{00000000-0005-0000-0000-0000A4480000}"/>
    <cellStyle name="SAPBEXchaText 4 3 2 2 2 2" xfId="18607" xr:uid="{00000000-0005-0000-0000-0000A5480000}"/>
    <cellStyle name="SAPBEXchaText 4 3 2 2 3" xfId="18608" xr:uid="{00000000-0005-0000-0000-0000A6480000}"/>
    <cellStyle name="SAPBEXchaText 4 3 2 2 3 2" xfId="18609" xr:uid="{00000000-0005-0000-0000-0000A7480000}"/>
    <cellStyle name="SAPBEXchaText 4 3 2 2 4" xfId="18610" xr:uid="{00000000-0005-0000-0000-0000A8480000}"/>
    <cellStyle name="SAPBEXchaText 4 3 2 2 4 2" xfId="18611" xr:uid="{00000000-0005-0000-0000-0000A9480000}"/>
    <cellStyle name="SAPBEXchaText 4 3 2 2 5" xfId="18612" xr:uid="{00000000-0005-0000-0000-0000AA480000}"/>
    <cellStyle name="SAPBEXchaText 4 3 2 2 5 2" xfId="18613" xr:uid="{00000000-0005-0000-0000-0000AB480000}"/>
    <cellStyle name="SAPBEXchaText 4 3 2 2 6" xfId="18614" xr:uid="{00000000-0005-0000-0000-0000AC480000}"/>
    <cellStyle name="SAPBEXchaText 4 3 2 2 6 2" xfId="18615" xr:uid="{00000000-0005-0000-0000-0000AD480000}"/>
    <cellStyle name="SAPBEXchaText 4 3 2 2 7" xfId="18616" xr:uid="{00000000-0005-0000-0000-0000AE480000}"/>
    <cellStyle name="SAPBEXchaText 4 3 2 3" xfId="18617" xr:uid="{00000000-0005-0000-0000-0000AF480000}"/>
    <cellStyle name="SAPBEXchaText 4 3 2 3 2" xfId="18618" xr:uid="{00000000-0005-0000-0000-0000B0480000}"/>
    <cellStyle name="SAPBEXchaText 4 3 2 4" xfId="18619" xr:uid="{00000000-0005-0000-0000-0000B1480000}"/>
    <cellStyle name="SAPBEXchaText 4 3 2 4 2" xfId="18620" xr:uid="{00000000-0005-0000-0000-0000B2480000}"/>
    <cellStyle name="SAPBEXchaText 4 3 2 5" xfId="18621" xr:uid="{00000000-0005-0000-0000-0000B3480000}"/>
    <cellStyle name="SAPBEXchaText 4 3 2 5 2" xfId="18622" xr:uid="{00000000-0005-0000-0000-0000B4480000}"/>
    <cellStyle name="SAPBEXchaText 4 3 2 6" xfId="18623" xr:uid="{00000000-0005-0000-0000-0000B5480000}"/>
    <cellStyle name="SAPBEXchaText 4 3 2 6 2" xfId="18624" xr:uid="{00000000-0005-0000-0000-0000B6480000}"/>
    <cellStyle name="SAPBEXchaText 4 3 2 7" xfId="18625" xr:uid="{00000000-0005-0000-0000-0000B7480000}"/>
    <cellStyle name="SAPBEXchaText 4 3 2 7 2" xfId="18626" xr:uid="{00000000-0005-0000-0000-0000B8480000}"/>
    <cellStyle name="SAPBEXchaText 4 3 2 8" xfId="18627" xr:uid="{00000000-0005-0000-0000-0000B9480000}"/>
    <cellStyle name="SAPBEXchaText 4 3 3" xfId="18628" xr:uid="{00000000-0005-0000-0000-0000BA480000}"/>
    <cellStyle name="SAPBEXchaText 4 3 3 2" xfId="18629" xr:uid="{00000000-0005-0000-0000-0000BB480000}"/>
    <cellStyle name="SAPBEXchaText 4 3 3 2 2" xfId="18630" xr:uid="{00000000-0005-0000-0000-0000BC480000}"/>
    <cellStyle name="SAPBEXchaText 4 3 3 3" xfId="18631" xr:uid="{00000000-0005-0000-0000-0000BD480000}"/>
    <cellStyle name="SAPBEXchaText 4 3 3 3 2" xfId="18632" xr:uid="{00000000-0005-0000-0000-0000BE480000}"/>
    <cellStyle name="SAPBEXchaText 4 3 3 4" xfId="18633" xr:uid="{00000000-0005-0000-0000-0000BF480000}"/>
    <cellStyle name="SAPBEXchaText 4 3 3 4 2" xfId="18634" xr:uid="{00000000-0005-0000-0000-0000C0480000}"/>
    <cellStyle name="SAPBEXchaText 4 3 3 5" xfId="18635" xr:uid="{00000000-0005-0000-0000-0000C1480000}"/>
    <cellStyle name="SAPBEXchaText 4 3 3 5 2" xfId="18636" xr:uid="{00000000-0005-0000-0000-0000C2480000}"/>
    <cellStyle name="SAPBEXchaText 4 3 3 6" xfId="18637" xr:uid="{00000000-0005-0000-0000-0000C3480000}"/>
    <cellStyle name="SAPBEXchaText 4 3 3 6 2" xfId="18638" xr:uid="{00000000-0005-0000-0000-0000C4480000}"/>
    <cellStyle name="SAPBEXchaText 4 3 3 7" xfId="18639" xr:uid="{00000000-0005-0000-0000-0000C5480000}"/>
    <cellStyle name="SAPBEXchaText 4 3 4" xfId="18640" xr:uid="{00000000-0005-0000-0000-0000C6480000}"/>
    <cellStyle name="SAPBEXchaText 4 3 4 2" xfId="18641" xr:uid="{00000000-0005-0000-0000-0000C7480000}"/>
    <cellStyle name="SAPBEXchaText 4 3 5" xfId="18642" xr:uid="{00000000-0005-0000-0000-0000C8480000}"/>
    <cellStyle name="SAPBEXchaText 4 3 5 2" xfId="18643" xr:uid="{00000000-0005-0000-0000-0000C9480000}"/>
    <cellStyle name="SAPBEXchaText 4 3 6" xfId="18644" xr:uid="{00000000-0005-0000-0000-0000CA480000}"/>
    <cellStyle name="SAPBEXchaText 4 3 6 2" xfId="18645" xr:uid="{00000000-0005-0000-0000-0000CB480000}"/>
    <cellStyle name="SAPBEXchaText 4 3 7" xfId="18646" xr:uid="{00000000-0005-0000-0000-0000CC480000}"/>
    <cellStyle name="SAPBEXchaText 4 3 7 2" xfId="18647" xr:uid="{00000000-0005-0000-0000-0000CD480000}"/>
    <cellStyle name="SAPBEXchaText 4 3 8" xfId="18648" xr:uid="{00000000-0005-0000-0000-0000CE480000}"/>
    <cellStyle name="SAPBEXchaText 4 3 8 2" xfId="18649" xr:uid="{00000000-0005-0000-0000-0000CF480000}"/>
    <cellStyle name="SAPBEXchaText 4 3 9" xfId="18650" xr:uid="{00000000-0005-0000-0000-0000D0480000}"/>
    <cellStyle name="SAPBEXchaText 4 4" xfId="18651" xr:uid="{00000000-0005-0000-0000-0000D1480000}"/>
    <cellStyle name="SAPBEXchaText 4 4 2" xfId="18652" xr:uid="{00000000-0005-0000-0000-0000D2480000}"/>
    <cellStyle name="SAPBEXchaText 4 4 2 2" xfId="18653" xr:uid="{00000000-0005-0000-0000-0000D3480000}"/>
    <cellStyle name="SAPBEXchaText 4 4 2 2 2" xfId="18654" xr:uid="{00000000-0005-0000-0000-0000D4480000}"/>
    <cellStyle name="SAPBEXchaText 4 4 2 3" xfId="18655" xr:uid="{00000000-0005-0000-0000-0000D5480000}"/>
    <cellStyle name="SAPBEXchaText 4 4 2 3 2" xfId="18656" xr:uid="{00000000-0005-0000-0000-0000D6480000}"/>
    <cellStyle name="SAPBEXchaText 4 4 2 4" xfId="18657" xr:uid="{00000000-0005-0000-0000-0000D7480000}"/>
    <cellStyle name="SAPBEXchaText 4 4 2 4 2" xfId="18658" xr:uid="{00000000-0005-0000-0000-0000D8480000}"/>
    <cellStyle name="SAPBEXchaText 4 4 2 5" xfId="18659" xr:uid="{00000000-0005-0000-0000-0000D9480000}"/>
    <cellStyle name="SAPBEXchaText 4 4 2 5 2" xfId="18660" xr:uid="{00000000-0005-0000-0000-0000DA480000}"/>
    <cellStyle name="SAPBEXchaText 4 4 2 6" xfId="18661" xr:uid="{00000000-0005-0000-0000-0000DB480000}"/>
    <cellStyle name="SAPBEXchaText 4 4 2 6 2" xfId="18662" xr:uid="{00000000-0005-0000-0000-0000DC480000}"/>
    <cellStyle name="SAPBEXchaText 4 4 2 7" xfId="18663" xr:uid="{00000000-0005-0000-0000-0000DD480000}"/>
    <cellStyle name="SAPBEXchaText 4 4 3" xfId="18664" xr:uid="{00000000-0005-0000-0000-0000DE480000}"/>
    <cellStyle name="SAPBEXchaText 4 4 3 2" xfId="18665" xr:uid="{00000000-0005-0000-0000-0000DF480000}"/>
    <cellStyle name="SAPBEXchaText 4 4 4" xfId="18666" xr:uid="{00000000-0005-0000-0000-0000E0480000}"/>
    <cellStyle name="SAPBEXchaText 4 4 4 2" xfId="18667" xr:uid="{00000000-0005-0000-0000-0000E1480000}"/>
    <cellStyle name="SAPBEXchaText 4 4 5" xfId="18668" xr:uid="{00000000-0005-0000-0000-0000E2480000}"/>
    <cellStyle name="SAPBEXchaText 4 4 5 2" xfId="18669" xr:uid="{00000000-0005-0000-0000-0000E3480000}"/>
    <cellStyle name="SAPBEXchaText 4 4 6" xfId="18670" xr:uid="{00000000-0005-0000-0000-0000E4480000}"/>
    <cellStyle name="SAPBEXchaText 4 4 6 2" xfId="18671" xr:uid="{00000000-0005-0000-0000-0000E5480000}"/>
    <cellStyle name="SAPBEXchaText 4 4 7" xfId="18672" xr:uid="{00000000-0005-0000-0000-0000E6480000}"/>
    <cellStyle name="SAPBEXchaText 4 4 7 2" xfId="18673" xr:uid="{00000000-0005-0000-0000-0000E7480000}"/>
    <cellStyle name="SAPBEXchaText 4 4 8" xfId="18674" xr:uid="{00000000-0005-0000-0000-0000E8480000}"/>
    <cellStyle name="SAPBEXchaText 4 5" xfId="18675" xr:uid="{00000000-0005-0000-0000-0000E9480000}"/>
    <cellStyle name="SAPBEXchaText 4 5 2" xfId="18676" xr:uid="{00000000-0005-0000-0000-0000EA480000}"/>
    <cellStyle name="SAPBEXchaText 4 5 2 2" xfId="18677" xr:uid="{00000000-0005-0000-0000-0000EB480000}"/>
    <cellStyle name="SAPBEXchaText 4 5 3" xfId="18678" xr:uid="{00000000-0005-0000-0000-0000EC480000}"/>
    <cellStyle name="SAPBEXchaText 4 5 3 2" xfId="18679" xr:uid="{00000000-0005-0000-0000-0000ED480000}"/>
    <cellStyle name="SAPBEXchaText 4 5 4" xfId="18680" xr:uid="{00000000-0005-0000-0000-0000EE480000}"/>
    <cellStyle name="SAPBEXchaText 4 5 4 2" xfId="18681" xr:uid="{00000000-0005-0000-0000-0000EF480000}"/>
    <cellStyle name="SAPBEXchaText 4 5 5" xfId="18682" xr:uid="{00000000-0005-0000-0000-0000F0480000}"/>
    <cellStyle name="SAPBEXchaText 4 5 5 2" xfId="18683" xr:uid="{00000000-0005-0000-0000-0000F1480000}"/>
    <cellStyle name="SAPBEXchaText 4 5 6" xfId="18684" xr:uid="{00000000-0005-0000-0000-0000F2480000}"/>
    <cellStyle name="SAPBEXchaText 4 5 6 2" xfId="18685" xr:uid="{00000000-0005-0000-0000-0000F3480000}"/>
    <cellStyle name="SAPBEXchaText 4 5 7" xfId="18686" xr:uid="{00000000-0005-0000-0000-0000F4480000}"/>
    <cellStyle name="SAPBEXchaText 4 6" xfId="18687" xr:uid="{00000000-0005-0000-0000-0000F5480000}"/>
    <cellStyle name="SAPBEXchaText 4 6 2" xfId="18688" xr:uid="{00000000-0005-0000-0000-0000F6480000}"/>
    <cellStyle name="SAPBEXchaText 4 7" xfId="18689" xr:uid="{00000000-0005-0000-0000-0000F7480000}"/>
    <cellStyle name="SAPBEXchaText 4 7 2" xfId="18690" xr:uid="{00000000-0005-0000-0000-0000F8480000}"/>
    <cellStyle name="SAPBEXchaText 4 8" xfId="18691" xr:uid="{00000000-0005-0000-0000-0000F9480000}"/>
    <cellStyle name="SAPBEXchaText 4 8 2" xfId="18692" xr:uid="{00000000-0005-0000-0000-0000FA480000}"/>
    <cellStyle name="SAPBEXchaText 4 9" xfId="18693" xr:uid="{00000000-0005-0000-0000-0000FB480000}"/>
    <cellStyle name="SAPBEXchaText 4 9 2" xfId="18694" xr:uid="{00000000-0005-0000-0000-0000FC480000}"/>
    <cellStyle name="SAPBEXchaText 5" xfId="18695" xr:uid="{00000000-0005-0000-0000-0000FD480000}"/>
    <cellStyle name="SAPBEXchaText 5 10" xfId="18696" xr:uid="{00000000-0005-0000-0000-0000FE480000}"/>
    <cellStyle name="SAPBEXchaText 5 2" xfId="18697" xr:uid="{00000000-0005-0000-0000-0000FF480000}"/>
    <cellStyle name="SAPBEXchaText 5 2 2" xfId="18698" xr:uid="{00000000-0005-0000-0000-000000490000}"/>
    <cellStyle name="SAPBEXchaText 5 2 2 2" xfId="18699" xr:uid="{00000000-0005-0000-0000-000001490000}"/>
    <cellStyle name="SAPBEXchaText 5 2 2 2 2" xfId="18700" xr:uid="{00000000-0005-0000-0000-000002490000}"/>
    <cellStyle name="SAPBEXchaText 5 2 2 2 2 2" xfId="18701" xr:uid="{00000000-0005-0000-0000-000003490000}"/>
    <cellStyle name="SAPBEXchaText 5 2 2 2 3" xfId="18702" xr:uid="{00000000-0005-0000-0000-000004490000}"/>
    <cellStyle name="SAPBEXchaText 5 2 2 2 3 2" xfId="18703" xr:uid="{00000000-0005-0000-0000-000005490000}"/>
    <cellStyle name="SAPBEXchaText 5 2 2 2 4" xfId="18704" xr:uid="{00000000-0005-0000-0000-000006490000}"/>
    <cellStyle name="SAPBEXchaText 5 2 2 2 4 2" xfId="18705" xr:uid="{00000000-0005-0000-0000-000007490000}"/>
    <cellStyle name="SAPBEXchaText 5 2 2 2 5" xfId="18706" xr:uid="{00000000-0005-0000-0000-000008490000}"/>
    <cellStyle name="SAPBEXchaText 5 2 2 2 5 2" xfId="18707" xr:uid="{00000000-0005-0000-0000-000009490000}"/>
    <cellStyle name="SAPBEXchaText 5 2 2 2 6" xfId="18708" xr:uid="{00000000-0005-0000-0000-00000A490000}"/>
    <cellStyle name="SAPBEXchaText 5 2 2 2 6 2" xfId="18709" xr:uid="{00000000-0005-0000-0000-00000B490000}"/>
    <cellStyle name="SAPBEXchaText 5 2 2 2 7" xfId="18710" xr:uid="{00000000-0005-0000-0000-00000C490000}"/>
    <cellStyle name="SAPBEXchaText 5 2 2 3" xfId="18711" xr:uid="{00000000-0005-0000-0000-00000D490000}"/>
    <cellStyle name="SAPBEXchaText 5 2 2 3 2" xfId="18712" xr:uid="{00000000-0005-0000-0000-00000E490000}"/>
    <cellStyle name="SAPBEXchaText 5 2 2 4" xfId="18713" xr:uid="{00000000-0005-0000-0000-00000F490000}"/>
    <cellStyle name="SAPBEXchaText 5 2 2 4 2" xfId="18714" xr:uid="{00000000-0005-0000-0000-000010490000}"/>
    <cellStyle name="SAPBEXchaText 5 2 2 5" xfId="18715" xr:uid="{00000000-0005-0000-0000-000011490000}"/>
    <cellStyle name="SAPBEXchaText 5 2 2 5 2" xfId="18716" xr:uid="{00000000-0005-0000-0000-000012490000}"/>
    <cellStyle name="SAPBEXchaText 5 2 2 6" xfId="18717" xr:uid="{00000000-0005-0000-0000-000013490000}"/>
    <cellStyle name="SAPBEXchaText 5 2 2 6 2" xfId="18718" xr:uid="{00000000-0005-0000-0000-000014490000}"/>
    <cellStyle name="SAPBEXchaText 5 2 2 7" xfId="18719" xr:uid="{00000000-0005-0000-0000-000015490000}"/>
    <cellStyle name="SAPBEXchaText 5 2 2 7 2" xfId="18720" xr:uid="{00000000-0005-0000-0000-000016490000}"/>
    <cellStyle name="SAPBEXchaText 5 2 2 8" xfId="18721" xr:uid="{00000000-0005-0000-0000-000017490000}"/>
    <cellStyle name="SAPBEXchaText 5 2 3" xfId="18722" xr:uid="{00000000-0005-0000-0000-000018490000}"/>
    <cellStyle name="SAPBEXchaText 5 2 3 2" xfId="18723" xr:uid="{00000000-0005-0000-0000-000019490000}"/>
    <cellStyle name="SAPBEXchaText 5 2 3 2 2" xfId="18724" xr:uid="{00000000-0005-0000-0000-00001A490000}"/>
    <cellStyle name="SAPBEXchaText 5 2 3 3" xfId="18725" xr:uid="{00000000-0005-0000-0000-00001B490000}"/>
    <cellStyle name="SAPBEXchaText 5 2 3 3 2" xfId="18726" xr:uid="{00000000-0005-0000-0000-00001C490000}"/>
    <cellStyle name="SAPBEXchaText 5 2 3 4" xfId="18727" xr:uid="{00000000-0005-0000-0000-00001D490000}"/>
    <cellStyle name="SAPBEXchaText 5 2 3 4 2" xfId="18728" xr:uid="{00000000-0005-0000-0000-00001E490000}"/>
    <cellStyle name="SAPBEXchaText 5 2 3 5" xfId="18729" xr:uid="{00000000-0005-0000-0000-00001F490000}"/>
    <cellStyle name="SAPBEXchaText 5 2 3 5 2" xfId="18730" xr:uid="{00000000-0005-0000-0000-000020490000}"/>
    <cellStyle name="SAPBEXchaText 5 2 3 6" xfId="18731" xr:uid="{00000000-0005-0000-0000-000021490000}"/>
    <cellStyle name="SAPBEXchaText 5 2 3 6 2" xfId="18732" xr:uid="{00000000-0005-0000-0000-000022490000}"/>
    <cellStyle name="SAPBEXchaText 5 2 3 7" xfId="18733" xr:uid="{00000000-0005-0000-0000-000023490000}"/>
    <cellStyle name="SAPBEXchaText 5 2 4" xfId="18734" xr:uid="{00000000-0005-0000-0000-000024490000}"/>
    <cellStyle name="SAPBEXchaText 5 2 4 2" xfId="18735" xr:uid="{00000000-0005-0000-0000-000025490000}"/>
    <cellStyle name="SAPBEXchaText 5 2 5" xfId="18736" xr:uid="{00000000-0005-0000-0000-000026490000}"/>
    <cellStyle name="SAPBEXchaText 5 2 5 2" xfId="18737" xr:uid="{00000000-0005-0000-0000-000027490000}"/>
    <cellStyle name="SAPBEXchaText 5 2 6" xfId="18738" xr:uid="{00000000-0005-0000-0000-000028490000}"/>
    <cellStyle name="SAPBEXchaText 5 2 6 2" xfId="18739" xr:uid="{00000000-0005-0000-0000-000029490000}"/>
    <cellStyle name="SAPBEXchaText 5 2 7" xfId="18740" xr:uid="{00000000-0005-0000-0000-00002A490000}"/>
    <cellStyle name="SAPBEXchaText 5 2 7 2" xfId="18741" xr:uid="{00000000-0005-0000-0000-00002B490000}"/>
    <cellStyle name="SAPBEXchaText 5 2 8" xfId="18742" xr:uid="{00000000-0005-0000-0000-00002C490000}"/>
    <cellStyle name="SAPBEXchaText 5 2 8 2" xfId="18743" xr:uid="{00000000-0005-0000-0000-00002D490000}"/>
    <cellStyle name="SAPBEXchaText 5 2 9" xfId="18744" xr:uid="{00000000-0005-0000-0000-00002E490000}"/>
    <cellStyle name="SAPBEXchaText 5 3" xfId="18745" xr:uid="{00000000-0005-0000-0000-00002F490000}"/>
    <cellStyle name="SAPBEXchaText 5 3 2" xfId="18746" xr:uid="{00000000-0005-0000-0000-000030490000}"/>
    <cellStyle name="SAPBEXchaText 5 3 2 2" xfId="18747" xr:uid="{00000000-0005-0000-0000-000031490000}"/>
    <cellStyle name="SAPBEXchaText 5 3 2 2 2" xfId="18748" xr:uid="{00000000-0005-0000-0000-000032490000}"/>
    <cellStyle name="SAPBEXchaText 5 3 2 3" xfId="18749" xr:uid="{00000000-0005-0000-0000-000033490000}"/>
    <cellStyle name="SAPBEXchaText 5 3 2 3 2" xfId="18750" xr:uid="{00000000-0005-0000-0000-000034490000}"/>
    <cellStyle name="SAPBEXchaText 5 3 2 4" xfId="18751" xr:uid="{00000000-0005-0000-0000-000035490000}"/>
    <cellStyle name="SAPBEXchaText 5 3 2 4 2" xfId="18752" xr:uid="{00000000-0005-0000-0000-000036490000}"/>
    <cellStyle name="SAPBEXchaText 5 3 2 5" xfId="18753" xr:uid="{00000000-0005-0000-0000-000037490000}"/>
    <cellStyle name="SAPBEXchaText 5 3 2 5 2" xfId="18754" xr:uid="{00000000-0005-0000-0000-000038490000}"/>
    <cellStyle name="SAPBEXchaText 5 3 2 6" xfId="18755" xr:uid="{00000000-0005-0000-0000-000039490000}"/>
    <cellStyle name="SAPBEXchaText 5 3 2 6 2" xfId="18756" xr:uid="{00000000-0005-0000-0000-00003A490000}"/>
    <cellStyle name="SAPBEXchaText 5 3 2 7" xfId="18757" xr:uid="{00000000-0005-0000-0000-00003B490000}"/>
    <cellStyle name="SAPBEXchaText 5 3 3" xfId="18758" xr:uid="{00000000-0005-0000-0000-00003C490000}"/>
    <cellStyle name="SAPBEXchaText 5 3 3 2" xfId="18759" xr:uid="{00000000-0005-0000-0000-00003D490000}"/>
    <cellStyle name="SAPBEXchaText 5 3 4" xfId="18760" xr:uid="{00000000-0005-0000-0000-00003E490000}"/>
    <cellStyle name="SAPBEXchaText 5 3 4 2" xfId="18761" xr:uid="{00000000-0005-0000-0000-00003F490000}"/>
    <cellStyle name="SAPBEXchaText 5 3 5" xfId="18762" xr:uid="{00000000-0005-0000-0000-000040490000}"/>
    <cellStyle name="SAPBEXchaText 5 3 5 2" xfId="18763" xr:uid="{00000000-0005-0000-0000-000041490000}"/>
    <cellStyle name="SAPBEXchaText 5 3 6" xfId="18764" xr:uid="{00000000-0005-0000-0000-000042490000}"/>
    <cellStyle name="SAPBEXchaText 5 3 6 2" xfId="18765" xr:uid="{00000000-0005-0000-0000-000043490000}"/>
    <cellStyle name="SAPBEXchaText 5 3 7" xfId="18766" xr:uid="{00000000-0005-0000-0000-000044490000}"/>
    <cellStyle name="SAPBEXchaText 5 3 7 2" xfId="18767" xr:uid="{00000000-0005-0000-0000-000045490000}"/>
    <cellStyle name="SAPBEXchaText 5 3 8" xfId="18768" xr:uid="{00000000-0005-0000-0000-000046490000}"/>
    <cellStyle name="SAPBEXchaText 5 4" xfId="18769" xr:uid="{00000000-0005-0000-0000-000047490000}"/>
    <cellStyle name="SAPBEXchaText 5 4 2" xfId="18770" xr:uid="{00000000-0005-0000-0000-000048490000}"/>
    <cellStyle name="SAPBEXchaText 5 4 2 2" xfId="18771" xr:uid="{00000000-0005-0000-0000-000049490000}"/>
    <cellStyle name="SAPBEXchaText 5 4 3" xfId="18772" xr:uid="{00000000-0005-0000-0000-00004A490000}"/>
    <cellStyle name="SAPBEXchaText 5 4 3 2" xfId="18773" xr:uid="{00000000-0005-0000-0000-00004B490000}"/>
    <cellStyle name="SAPBEXchaText 5 4 4" xfId="18774" xr:uid="{00000000-0005-0000-0000-00004C490000}"/>
    <cellStyle name="SAPBEXchaText 5 4 4 2" xfId="18775" xr:uid="{00000000-0005-0000-0000-00004D490000}"/>
    <cellStyle name="SAPBEXchaText 5 4 5" xfId="18776" xr:uid="{00000000-0005-0000-0000-00004E490000}"/>
    <cellStyle name="SAPBEXchaText 5 4 5 2" xfId="18777" xr:uid="{00000000-0005-0000-0000-00004F490000}"/>
    <cellStyle name="SAPBEXchaText 5 4 6" xfId="18778" xr:uid="{00000000-0005-0000-0000-000050490000}"/>
    <cellStyle name="SAPBEXchaText 5 4 6 2" xfId="18779" xr:uid="{00000000-0005-0000-0000-000051490000}"/>
    <cellStyle name="SAPBEXchaText 5 4 7" xfId="18780" xr:uid="{00000000-0005-0000-0000-000052490000}"/>
    <cellStyle name="SAPBEXchaText 5 5" xfId="18781" xr:uid="{00000000-0005-0000-0000-000053490000}"/>
    <cellStyle name="SAPBEXchaText 5 5 2" xfId="18782" xr:uid="{00000000-0005-0000-0000-000054490000}"/>
    <cellStyle name="SAPBEXchaText 5 6" xfId="18783" xr:uid="{00000000-0005-0000-0000-000055490000}"/>
    <cellStyle name="SAPBEXchaText 5 6 2" xfId="18784" xr:uid="{00000000-0005-0000-0000-000056490000}"/>
    <cellStyle name="SAPBEXchaText 5 7" xfId="18785" xr:uid="{00000000-0005-0000-0000-000057490000}"/>
    <cellStyle name="SAPBEXchaText 5 7 2" xfId="18786" xr:uid="{00000000-0005-0000-0000-000058490000}"/>
    <cellStyle name="SAPBEXchaText 5 8" xfId="18787" xr:uid="{00000000-0005-0000-0000-000059490000}"/>
    <cellStyle name="SAPBEXchaText 5 8 2" xfId="18788" xr:uid="{00000000-0005-0000-0000-00005A490000}"/>
    <cellStyle name="SAPBEXchaText 5 9" xfId="18789" xr:uid="{00000000-0005-0000-0000-00005B490000}"/>
    <cellStyle name="SAPBEXchaText 5 9 2" xfId="18790" xr:uid="{00000000-0005-0000-0000-00005C490000}"/>
    <cellStyle name="SAPBEXchaText 6" xfId="18791" xr:uid="{00000000-0005-0000-0000-00005D490000}"/>
    <cellStyle name="SAPBEXchaText 6 10" xfId="18792" xr:uid="{00000000-0005-0000-0000-00005E490000}"/>
    <cellStyle name="SAPBEXchaText 6 2" xfId="18793" xr:uid="{00000000-0005-0000-0000-00005F490000}"/>
    <cellStyle name="SAPBEXchaText 6 2 2" xfId="18794" xr:uid="{00000000-0005-0000-0000-000060490000}"/>
    <cellStyle name="SAPBEXchaText 6 2 2 2" xfId="18795" xr:uid="{00000000-0005-0000-0000-000061490000}"/>
    <cellStyle name="SAPBEXchaText 6 2 2 2 2" xfId="18796" xr:uid="{00000000-0005-0000-0000-000062490000}"/>
    <cellStyle name="SAPBEXchaText 6 2 2 2 2 2" xfId="18797" xr:uid="{00000000-0005-0000-0000-000063490000}"/>
    <cellStyle name="SAPBEXchaText 6 2 2 2 3" xfId="18798" xr:uid="{00000000-0005-0000-0000-000064490000}"/>
    <cellStyle name="SAPBEXchaText 6 2 2 2 3 2" xfId="18799" xr:uid="{00000000-0005-0000-0000-000065490000}"/>
    <cellStyle name="SAPBEXchaText 6 2 2 2 4" xfId="18800" xr:uid="{00000000-0005-0000-0000-000066490000}"/>
    <cellStyle name="SAPBEXchaText 6 2 2 2 4 2" xfId="18801" xr:uid="{00000000-0005-0000-0000-000067490000}"/>
    <cellStyle name="SAPBEXchaText 6 2 2 2 5" xfId="18802" xr:uid="{00000000-0005-0000-0000-000068490000}"/>
    <cellStyle name="SAPBEXchaText 6 2 2 2 5 2" xfId="18803" xr:uid="{00000000-0005-0000-0000-000069490000}"/>
    <cellStyle name="SAPBEXchaText 6 2 2 2 6" xfId="18804" xr:uid="{00000000-0005-0000-0000-00006A490000}"/>
    <cellStyle name="SAPBEXchaText 6 2 2 2 6 2" xfId="18805" xr:uid="{00000000-0005-0000-0000-00006B490000}"/>
    <cellStyle name="SAPBEXchaText 6 2 2 2 7" xfId="18806" xr:uid="{00000000-0005-0000-0000-00006C490000}"/>
    <cellStyle name="SAPBEXchaText 6 2 2 3" xfId="18807" xr:uid="{00000000-0005-0000-0000-00006D490000}"/>
    <cellStyle name="SAPBEXchaText 6 2 2 3 2" xfId="18808" xr:uid="{00000000-0005-0000-0000-00006E490000}"/>
    <cellStyle name="SAPBEXchaText 6 2 2 4" xfId="18809" xr:uid="{00000000-0005-0000-0000-00006F490000}"/>
    <cellStyle name="SAPBEXchaText 6 2 2 4 2" xfId="18810" xr:uid="{00000000-0005-0000-0000-000070490000}"/>
    <cellStyle name="SAPBEXchaText 6 2 2 5" xfId="18811" xr:uid="{00000000-0005-0000-0000-000071490000}"/>
    <cellStyle name="SAPBEXchaText 6 2 2 5 2" xfId="18812" xr:uid="{00000000-0005-0000-0000-000072490000}"/>
    <cellStyle name="SAPBEXchaText 6 2 2 6" xfId="18813" xr:uid="{00000000-0005-0000-0000-000073490000}"/>
    <cellStyle name="SAPBEXchaText 6 2 2 6 2" xfId="18814" xr:uid="{00000000-0005-0000-0000-000074490000}"/>
    <cellStyle name="SAPBEXchaText 6 2 2 7" xfId="18815" xr:uid="{00000000-0005-0000-0000-000075490000}"/>
    <cellStyle name="SAPBEXchaText 6 2 2 7 2" xfId="18816" xr:uid="{00000000-0005-0000-0000-000076490000}"/>
    <cellStyle name="SAPBEXchaText 6 2 2 8" xfId="18817" xr:uid="{00000000-0005-0000-0000-000077490000}"/>
    <cellStyle name="SAPBEXchaText 6 2 3" xfId="18818" xr:uid="{00000000-0005-0000-0000-000078490000}"/>
    <cellStyle name="SAPBEXchaText 6 2 3 2" xfId="18819" xr:uid="{00000000-0005-0000-0000-000079490000}"/>
    <cellStyle name="SAPBEXchaText 6 2 3 2 2" xfId="18820" xr:uid="{00000000-0005-0000-0000-00007A490000}"/>
    <cellStyle name="SAPBEXchaText 6 2 3 3" xfId="18821" xr:uid="{00000000-0005-0000-0000-00007B490000}"/>
    <cellStyle name="SAPBEXchaText 6 2 3 3 2" xfId="18822" xr:uid="{00000000-0005-0000-0000-00007C490000}"/>
    <cellStyle name="SAPBEXchaText 6 2 3 4" xfId="18823" xr:uid="{00000000-0005-0000-0000-00007D490000}"/>
    <cellStyle name="SAPBEXchaText 6 2 3 4 2" xfId="18824" xr:uid="{00000000-0005-0000-0000-00007E490000}"/>
    <cellStyle name="SAPBEXchaText 6 2 3 5" xfId="18825" xr:uid="{00000000-0005-0000-0000-00007F490000}"/>
    <cellStyle name="SAPBEXchaText 6 2 3 5 2" xfId="18826" xr:uid="{00000000-0005-0000-0000-000080490000}"/>
    <cellStyle name="SAPBEXchaText 6 2 3 6" xfId="18827" xr:uid="{00000000-0005-0000-0000-000081490000}"/>
    <cellStyle name="SAPBEXchaText 6 2 3 6 2" xfId="18828" xr:uid="{00000000-0005-0000-0000-000082490000}"/>
    <cellStyle name="SAPBEXchaText 6 2 3 7" xfId="18829" xr:uid="{00000000-0005-0000-0000-000083490000}"/>
    <cellStyle name="SAPBEXchaText 6 2 4" xfId="18830" xr:uid="{00000000-0005-0000-0000-000084490000}"/>
    <cellStyle name="SAPBEXchaText 6 2 4 2" xfId="18831" xr:uid="{00000000-0005-0000-0000-000085490000}"/>
    <cellStyle name="SAPBEXchaText 6 2 5" xfId="18832" xr:uid="{00000000-0005-0000-0000-000086490000}"/>
    <cellStyle name="SAPBEXchaText 6 2 5 2" xfId="18833" xr:uid="{00000000-0005-0000-0000-000087490000}"/>
    <cellStyle name="SAPBEXchaText 6 2 6" xfId="18834" xr:uid="{00000000-0005-0000-0000-000088490000}"/>
    <cellStyle name="SAPBEXchaText 6 2 6 2" xfId="18835" xr:uid="{00000000-0005-0000-0000-000089490000}"/>
    <cellStyle name="SAPBEXchaText 6 2 7" xfId="18836" xr:uid="{00000000-0005-0000-0000-00008A490000}"/>
    <cellStyle name="SAPBEXchaText 6 2 7 2" xfId="18837" xr:uid="{00000000-0005-0000-0000-00008B490000}"/>
    <cellStyle name="SAPBEXchaText 6 2 8" xfId="18838" xr:uid="{00000000-0005-0000-0000-00008C490000}"/>
    <cellStyle name="SAPBEXchaText 6 2 8 2" xfId="18839" xr:uid="{00000000-0005-0000-0000-00008D490000}"/>
    <cellStyle name="SAPBEXchaText 6 2 9" xfId="18840" xr:uid="{00000000-0005-0000-0000-00008E490000}"/>
    <cellStyle name="SAPBEXchaText 6 3" xfId="18841" xr:uid="{00000000-0005-0000-0000-00008F490000}"/>
    <cellStyle name="SAPBEXchaText 6 3 2" xfId="18842" xr:uid="{00000000-0005-0000-0000-000090490000}"/>
    <cellStyle name="SAPBEXchaText 6 3 2 2" xfId="18843" xr:uid="{00000000-0005-0000-0000-000091490000}"/>
    <cellStyle name="SAPBEXchaText 6 3 2 2 2" xfId="18844" xr:uid="{00000000-0005-0000-0000-000092490000}"/>
    <cellStyle name="SAPBEXchaText 6 3 2 3" xfId="18845" xr:uid="{00000000-0005-0000-0000-000093490000}"/>
    <cellStyle name="SAPBEXchaText 6 3 2 3 2" xfId="18846" xr:uid="{00000000-0005-0000-0000-000094490000}"/>
    <cellStyle name="SAPBEXchaText 6 3 2 4" xfId="18847" xr:uid="{00000000-0005-0000-0000-000095490000}"/>
    <cellStyle name="SAPBEXchaText 6 3 2 4 2" xfId="18848" xr:uid="{00000000-0005-0000-0000-000096490000}"/>
    <cellStyle name="SAPBEXchaText 6 3 2 5" xfId="18849" xr:uid="{00000000-0005-0000-0000-000097490000}"/>
    <cellStyle name="SAPBEXchaText 6 3 2 5 2" xfId="18850" xr:uid="{00000000-0005-0000-0000-000098490000}"/>
    <cellStyle name="SAPBEXchaText 6 3 2 6" xfId="18851" xr:uid="{00000000-0005-0000-0000-000099490000}"/>
    <cellStyle name="SAPBEXchaText 6 3 2 6 2" xfId="18852" xr:uid="{00000000-0005-0000-0000-00009A490000}"/>
    <cellStyle name="SAPBEXchaText 6 3 2 7" xfId="18853" xr:uid="{00000000-0005-0000-0000-00009B490000}"/>
    <cellStyle name="SAPBEXchaText 6 3 3" xfId="18854" xr:uid="{00000000-0005-0000-0000-00009C490000}"/>
    <cellStyle name="SAPBEXchaText 6 3 3 2" xfId="18855" xr:uid="{00000000-0005-0000-0000-00009D490000}"/>
    <cellStyle name="SAPBEXchaText 6 3 4" xfId="18856" xr:uid="{00000000-0005-0000-0000-00009E490000}"/>
    <cellStyle name="SAPBEXchaText 6 3 4 2" xfId="18857" xr:uid="{00000000-0005-0000-0000-00009F490000}"/>
    <cellStyle name="SAPBEXchaText 6 3 5" xfId="18858" xr:uid="{00000000-0005-0000-0000-0000A0490000}"/>
    <cellStyle name="SAPBEXchaText 6 3 5 2" xfId="18859" xr:uid="{00000000-0005-0000-0000-0000A1490000}"/>
    <cellStyle name="SAPBEXchaText 6 3 6" xfId="18860" xr:uid="{00000000-0005-0000-0000-0000A2490000}"/>
    <cellStyle name="SAPBEXchaText 6 3 6 2" xfId="18861" xr:uid="{00000000-0005-0000-0000-0000A3490000}"/>
    <cellStyle name="SAPBEXchaText 6 3 7" xfId="18862" xr:uid="{00000000-0005-0000-0000-0000A4490000}"/>
    <cellStyle name="SAPBEXchaText 6 3 7 2" xfId="18863" xr:uid="{00000000-0005-0000-0000-0000A5490000}"/>
    <cellStyle name="SAPBEXchaText 6 3 8" xfId="18864" xr:uid="{00000000-0005-0000-0000-0000A6490000}"/>
    <cellStyle name="SAPBEXchaText 6 4" xfId="18865" xr:uid="{00000000-0005-0000-0000-0000A7490000}"/>
    <cellStyle name="SAPBEXchaText 6 4 2" xfId="18866" xr:uid="{00000000-0005-0000-0000-0000A8490000}"/>
    <cellStyle name="SAPBEXchaText 6 4 2 2" xfId="18867" xr:uid="{00000000-0005-0000-0000-0000A9490000}"/>
    <cellStyle name="SAPBEXchaText 6 4 3" xfId="18868" xr:uid="{00000000-0005-0000-0000-0000AA490000}"/>
    <cellStyle name="SAPBEXchaText 6 4 3 2" xfId="18869" xr:uid="{00000000-0005-0000-0000-0000AB490000}"/>
    <cellStyle name="SAPBEXchaText 6 4 4" xfId="18870" xr:uid="{00000000-0005-0000-0000-0000AC490000}"/>
    <cellStyle name="SAPBEXchaText 6 4 4 2" xfId="18871" xr:uid="{00000000-0005-0000-0000-0000AD490000}"/>
    <cellStyle name="SAPBEXchaText 6 4 5" xfId="18872" xr:uid="{00000000-0005-0000-0000-0000AE490000}"/>
    <cellStyle name="SAPBEXchaText 6 4 5 2" xfId="18873" xr:uid="{00000000-0005-0000-0000-0000AF490000}"/>
    <cellStyle name="SAPBEXchaText 6 4 6" xfId="18874" xr:uid="{00000000-0005-0000-0000-0000B0490000}"/>
    <cellStyle name="SAPBEXchaText 6 4 6 2" xfId="18875" xr:uid="{00000000-0005-0000-0000-0000B1490000}"/>
    <cellStyle name="SAPBEXchaText 6 4 7" xfId="18876" xr:uid="{00000000-0005-0000-0000-0000B2490000}"/>
    <cellStyle name="SAPBEXchaText 6 5" xfId="18877" xr:uid="{00000000-0005-0000-0000-0000B3490000}"/>
    <cellStyle name="SAPBEXchaText 6 5 2" xfId="18878" xr:uid="{00000000-0005-0000-0000-0000B4490000}"/>
    <cellStyle name="SAPBEXchaText 6 6" xfId="18879" xr:uid="{00000000-0005-0000-0000-0000B5490000}"/>
    <cellStyle name="SAPBEXchaText 6 6 2" xfId="18880" xr:uid="{00000000-0005-0000-0000-0000B6490000}"/>
    <cellStyle name="SAPBEXchaText 6 7" xfId="18881" xr:uid="{00000000-0005-0000-0000-0000B7490000}"/>
    <cellStyle name="SAPBEXchaText 6 7 2" xfId="18882" xr:uid="{00000000-0005-0000-0000-0000B8490000}"/>
    <cellStyle name="SAPBEXchaText 6 8" xfId="18883" xr:uid="{00000000-0005-0000-0000-0000B9490000}"/>
    <cellStyle name="SAPBEXchaText 6 8 2" xfId="18884" xr:uid="{00000000-0005-0000-0000-0000BA490000}"/>
    <cellStyle name="SAPBEXchaText 6 9" xfId="18885" xr:uid="{00000000-0005-0000-0000-0000BB490000}"/>
    <cellStyle name="SAPBEXchaText 6 9 2" xfId="18886" xr:uid="{00000000-0005-0000-0000-0000BC490000}"/>
    <cellStyle name="SAPBEXchaText 7" xfId="18887" xr:uid="{00000000-0005-0000-0000-0000BD490000}"/>
    <cellStyle name="SAPBEXchaText 7 10" xfId="18888" xr:uid="{00000000-0005-0000-0000-0000BE490000}"/>
    <cellStyle name="SAPBEXchaText 7 2" xfId="18889" xr:uid="{00000000-0005-0000-0000-0000BF490000}"/>
    <cellStyle name="SAPBEXchaText 7 2 2" xfId="18890" xr:uid="{00000000-0005-0000-0000-0000C0490000}"/>
    <cellStyle name="SAPBEXchaText 7 2 2 2" xfId="18891" xr:uid="{00000000-0005-0000-0000-0000C1490000}"/>
    <cellStyle name="SAPBEXchaText 7 2 2 2 2" xfId="18892" xr:uid="{00000000-0005-0000-0000-0000C2490000}"/>
    <cellStyle name="SAPBEXchaText 7 2 2 2 2 2" xfId="18893" xr:uid="{00000000-0005-0000-0000-0000C3490000}"/>
    <cellStyle name="SAPBEXchaText 7 2 2 2 3" xfId="18894" xr:uid="{00000000-0005-0000-0000-0000C4490000}"/>
    <cellStyle name="SAPBEXchaText 7 2 2 2 3 2" xfId="18895" xr:uid="{00000000-0005-0000-0000-0000C5490000}"/>
    <cellStyle name="SAPBEXchaText 7 2 2 2 4" xfId="18896" xr:uid="{00000000-0005-0000-0000-0000C6490000}"/>
    <cellStyle name="SAPBEXchaText 7 2 2 2 4 2" xfId="18897" xr:uid="{00000000-0005-0000-0000-0000C7490000}"/>
    <cellStyle name="SAPBEXchaText 7 2 2 2 5" xfId="18898" xr:uid="{00000000-0005-0000-0000-0000C8490000}"/>
    <cellStyle name="SAPBEXchaText 7 2 2 2 5 2" xfId="18899" xr:uid="{00000000-0005-0000-0000-0000C9490000}"/>
    <cellStyle name="SAPBEXchaText 7 2 2 2 6" xfId="18900" xr:uid="{00000000-0005-0000-0000-0000CA490000}"/>
    <cellStyle name="SAPBEXchaText 7 2 2 2 6 2" xfId="18901" xr:uid="{00000000-0005-0000-0000-0000CB490000}"/>
    <cellStyle name="SAPBEXchaText 7 2 2 2 7" xfId="18902" xr:uid="{00000000-0005-0000-0000-0000CC490000}"/>
    <cellStyle name="SAPBEXchaText 7 2 2 3" xfId="18903" xr:uid="{00000000-0005-0000-0000-0000CD490000}"/>
    <cellStyle name="SAPBEXchaText 7 2 2 3 2" xfId="18904" xr:uid="{00000000-0005-0000-0000-0000CE490000}"/>
    <cellStyle name="SAPBEXchaText 7 2 2 4" xfId="18905" xr:uid="{00000000-0005-0000-0000-0000CF490000}"/>
    <cellStyle name="SAPBEXchaText 7 2 2 4 2" xfId="18906" xr:uid="{00000000-0005-0000-0000-0000D0490000}"/>
    <cellStyle name="SAPBEXchaText 7 2 2 5" xfId="18907" xr:uid="{00000000-0005-0000-0000-0000D1490000}"/>
    <cellStyle name="SAPBEXchaText 7 2 2 5 2" xfId="18908" xr:uid="{00000000-0005-0000-0000-0000D2490000}"/>
    <cellStyle name="SAPBEXchaText 7 2 2 6" xfId="18909" xr:uid="{00000000-0005-0000-0000-0000D3490000}"/>
    <cellStyle name="SAPBEXchaText 7 2 2 6 2" xfId="18910" xr:uid="{00000000-0005-0000-0000-0000D4490000}"/>
    <cellStyle name="SAPBEXchaText 7 2 2 7" xfId="18911" xr:uid="{00000000-0005-0000-0000-0000D5490000}"/>
    <cellStyle name="SAPBEXchaText 7 2 2 7 2" xfId="18912" xr:uid="{00000000-0005-0000-0000-0000D6490000}"/>
    <cellStyle name="SAPBEXchaText 7 2 2 8" xfId="18913" xr:uid="{00000000-0005-0000-0000-0000D7490000}"/>
    <cellStyle name="SAPBEXchaText 7 2 3" xfId="18914" xr:uid="{00000000-0005-0000-0000-0000D8490000}"/>
    <cellStyle name="SAPBEXchaText 7 2 3 2" xfId="18915" xr:uid="{00000000-0005-0000-0000-0000D9490000}"/>
    <cellStyle name="SAPBEXchaText 7 2 3 2 2" xfId="18916" xr:uid="{00000000-0005-0000-0000-0000DA490000}"/>
    <cellStyle name="SAPBEXchaText 7 2 3 3" xfId="18917" xr:uid="{00000000-0005-0000-0000-0000DB490000}"/>
    <cellStyle name="SAPBEXchaText 7 2 3 3 2" xfId="18918" xr:uid="{00000000-0005-0000-0000-0000DC490000}"/>
    <cellStyle name="SAPBEXchaText 7 2 3 4" xfId="18919" xr:uid="{00000000-0005-0000-0000-0000DD490000}"/>
    <cellStyle name="SAPBEXchaText 7 2 3 4 2" xfId="18920" xr:uid="{00000000-0005-0000-0000-0000DE490000}"/>
    <cellStyle name="SAPBEXchaText 7 2 3 5" xfId="18921" xr:uid="{00000000-0005-0000-0000-0000DF490000}"/>
    <cellStyle name="SAPBEXchaText 7 2 3 5 2" xfId="18922" xr:uid="{00000000-0005-0000-0000-0000E0490000}"/>
    <cellStyle name="SAPBEXchaText 7 2 3 6" xfId="18923" xr:uid="{00000000-0005-0000-0000-0000E1490000}"/>
    <cellStyle name="SAPBEXchaText 7 2 3 6 2" xfId="18924" xr:uid="{00000000-0005-0000-0000-0000E2490000}"/>
    <cellStyle name="SAPBEXchaText 7 2 3 7" xfId="18925" xr:uid="{00000000-0005-0000-0000-0000E3490000}"/>
    <cellStyle name="SAPBEXchaText 7 2 4" xfId="18926" xr:uid="{00000000-0005-0000-0000-0000E4490000}"/>
    <cellStyle name="SAPBEXchaText 7 2 4 2" xfId="18927" xr:uid="{00000000-0005-0000-0000-0000E5490000}"/>
    <cellStyle name="SAPBEXchaText 7 2 5" xfId="18928" xr:uid="{00000000-0005-0000-0000-0000E6490000}"/>
    <cellStyle name="SAPBEXchaText 7 2 5 2" xfId="18929" xr:uid="{00000000-0005-0000-0000-0000E7490000}"/>
    <cellStyle name="SAPBEXchaText 7 2 6" xfId="18930" xr:uid="{00000000-0005-0000-0000-0000E8490000}"/>
    <cellStyle name="SAPBEXchaText 7 2 6 2" xfId="18931" xr:uid="{00000000-0005-0000-0000-0000E9490000}"/>
    <cellStyle name="SAPBEXchaText 7 2 7" xfId="18932" xr:uid="{00000000-0005-0000-0000-0000EA490000}"/>
    <cellStyle name="SAPBEXchaText 7 2 7 2" xfId="18933" xr:uid="{00000000-0005-0000-0000-0000EB490000}"/>
    <cellStyle name="SAPBEXchaText 7 2 8" xfId="18934" xr:uid="{00000000-0005-0000-0000-0000EC490000}"/>
    <cellStyle name="SAPBEXchaText 7 2 8 2" xfId="18935" xr:uid="{00000000-0005-0000-0000-0000ED490000}"/>
    <cellStyle name="SAPBEXchaText 7 2 9" xfId="18936" xr:uid="{00000000-0005-0000-0000-0000EE490000}"/>
    <cellStyle name="SAPBEXchaText 7 3" xfId="18937" xr:uid="{00000000-0005-0000-0000-0000EF490000}"/>
    <cellStyle name="SAPBEXchaText 7 3 2" xfId="18938" xr:uid="{00000000-0005-0000-0000-0000F0490000}"/>
    <cellStyle name="SAPBEXchaText 7 3 2 2" xfId="18939" xr:uid="{00000000-0005-0000-0000-0000F1490000}"/>
    <cellStyle name="SAPBEXchaText 7 3 2 2 2" xfId="18940" xr:uid="{00000000-0005-0000-0000-0000F2490000}"/>
    <cellStyle name="SAPBEXchaText 7 3 2 3" xfId="18941" xr:uid="{00000000-0005-0000-0000-0000F3490000}"/>
    <cellStyle name="SAPBEXchaText 7 3 2 3 2" xfId="18942" xr:uid="{00000000-0005-0000-0000-0000F4490000}"/>
    <cellStyle name="SAPBEXchaText 7 3 2 4" xfId="18943" xr:uid="{00000000-0005-0000-0000-0000F5490000}"/>
    <cellStyle name="SAPBEXchaText 7 3 2 4 2" xfId="18944" xr:uid="{00000000-0005-0000-0000-0000F6490000}"/>
    <cellStyle name="SAPBEXchaText 7 3 2 5" xfId="18945" xr:uid="{00000000-0005-0000-0000-0000F7490000}"/>
    <cellStyle name="SAPBEXchaText 7 3 2 5 2" xfId="18946" xr:uid="{00000000-0005-0000-0000-0000F8490000}"/>
    <cellStyle name="SAPBEXchaText 7 3 2 6" xfId="18947" xr:uid="{00000000-0005-0000-0000-0000F9490000}"/>
    <cellStyle name="SAPBEXchaText 7 3 2 6 2" xfId="18948" xr:uid="{00000000-0005-0000-0000-0000FA490000}"/>
    <cellStyle name="SAPBEXchaText 7 3 2 7" xfId="18949" xr:uid="{00000000-0005-0000-0000-0000FB490000}"/>
    <cellStyle name="SAPBEXchaText 7 3 3" xfId="18950" xr:uid="{00000000-0005-0000-0000-0000FC490000}"/>
    <cellStyle name="SAPBEXchaText 7 3 3 2" xfId="18951" xr:uid="{00000000-0005-0000-0000-0000FD490000}"/>
    <cellStyle name="SAPBEXchaText 7 3 4" xfId="18952" xr:uid="{00000000-0005-0000-0000-0000FE490000}"/>
    <cellStyle name="SAPBEXchaText 7 3 4 2" xfId="18953" xr:uid="{00000000-0005-0000-0000-0000FF490000}"/>
    <cellStyle name="SAPBEXchaText 7 3 5" xfId="18954" xr:uid="{00000000-0005-0000-0000-0000004A0000}"/>
    <cellStyle name="SAPBEXchaText 7 3 5 2" xfId="18955" xr:uid="{00000000-0005-0000-0000-0000014A0000}"/>
    <cellStyle name="SAPBEXchaText 7 3 6" xfId="18956" xr:uid="{00000000-0005-0000-0000-0000024A0000}"/>
    <cellStyle name="SAPBEXchaText 7 3 6 2" xfId="18957" xr:uid="{00000000-0005-0000-0000-0000034A0000}"/>
    <cellStyle name="SAPBEXchaText 7 3 7" xfId="18958" xr:uid="{00000000-0005-0000-0000-0000044A0000}"/>
    <cellStyle name="SAPBEXchaText 7 3 7 2" xfId="18959" xr:uid="{00000000-0005-0000-0000-0000054A0000}"/>
    <cellStyle name="SAPBEXchaText 7 3 8" xfId="18960" xr:uid="{00000000-0005-0000-0000-0000064A0000}"/>
    <cellStyle name="SAPBEXchaText 7 4" xfId="18961" xr:uid="{00000000-0005-0000-0000-0000074A0000}"/>
    <cellStyle name="SAPBEXchaText 7 4 2" xfId="18962" xr:uid="{00000000-0005-0000-0000-0000084A0000}"/>
    <cellStyle name="SAPBEXchaText 7 4 2 2" xfId="18963" xr:uid="{00000000-0005-0000-0000-0000094A0000}"/>
    <cellStyle name="SAPBEXchaText 7 4 3" xfId="18964" xr:uid="{00000000-0005-0000-0000-00000A4A0000}"/>
    <cellStyle name="SAPBEXchaText 7 4 3 2" xfId="18965" xr:uid="{00000000-0005-0000-0000-00000B4A0000}"/>
    <cellStyle name="SAPBEXchaText 7 4 4" xfId="18966" xr:uid="{00000000-0005-0000-0000-00000C4A0000}"/>
    <cellStyle name="SAPBEXchaText 7 4 4 2" xfId="18967" xr:uid="{00000000-0005-0000-0000-00000D4A0000}"/>
    <cellStyle name="SAPBEXchaText 7 4 5" xfId="18968" xr:uid="{00000000-0005-0000-0000-00000E4A0000}"/>
    <cellStyle name="SAPBEXchaText 7 4 5 2" xfId="18969" xr:uid="{00000000-0005-0000-0000-00000F4A0000}"/>
    <cellStyle name="SAPBEXchaText 7 4 6" xfId="18970" xr:uid="{00000000-0005-0000-0000-0000104A0000}"/>
    <cellStyle name="SAPBEXchaText 7 4 6 2" xfId="18971" xr:uid="{00000000-0005-0000-0000-0000114A0000}"/>
    <cellStyle name="SAPBEXchaText 7 4 7" xfId="18972" xr:uid="{00000000-0005-0000-0000-0000124A0000}"/>
    <cellStyle name="SAPBEXchaText 7 5" xfId="18973" xr:uid="{00000000-0005-0000-0000-0000134A0000}"/>
    <cellStyle name="SAPBEXchaText 7 5 2" xfId="18974" xr:uid="{00000000-0005-0000-0000-0000144A0000}"/>
    <cellStyle name="SAPBEXchaText 7 6" xfId="18975" xr:uid="{00000000-0005-0000-0000-0000154A0000}"/>
    <cellStyle name="SAPBEXchaText 7 6 2" xfId="18976" xr:uid="{00000000-0005-0000-0000-0000164A0000}"/>
    <cellStyle name="SAPBEXchaText 7 7" xfId="18977" xr:uid="{00000000-0005-0000-0000-0000174A0000}"/>
    <cellStyle name="SAPBEXchaText 7 7 2" xfId="18978" xr:uid="{00000000-0005-0000-0000-0000184A0000}"/>
    <cellStyle name="SAPBEXchaText 7 8" xfId="18979" xr:uid="{00000000-0005-0000-0000-0000194A0000}"/>
    <cellStyle name="SAPBEXchaText 7 8 2" xfId="18980" xr:uid="{00000000-0005-0000-0000-00001A4A0000}"/>
    <cellStyle name="SAPBEXchaText 7 9" xfId="18981" xr:uid="{00000000-0005-0000-0000-00001B4A0000}"/>
    <cellStyle name="SAPBEXchaText 7 9 2" xfId="18982" xr:uid="{00000000-0005-0000-0000-00001C4A0000}"/>
    <cellStyle name="SAPBEXchaText 8" xfId="18983" xr:uid="{00000000-0005-0000-0000-00001D4A0000}"/>
    <cellStyle name="SAPBEXchaText 8 2" xfId="18984" xr:uid="{00000000-0005-0000-0000-00001E4A0000}"/>
    <cellStyle name="SAPBEXchaText 8 2 2" xfId="18985" xr:uid="{00000000-0005-0000-0000-00001F4A0000}"/>
    <cellStyle name="SAPBEXchaText 8 2 2 2" xfId="18986" xr:uid="{00000000-0005-0000-0000-0000204A0000}"/>
    <cellStyle name="SAPBEXchaText 8 2 2 2 2" xfId="18987" xr:uid="{00000000-0005-0000-0000-0000214A0000}"/>
    <cellStyle name="SAPBEXchaText 8 2 2 3" xfId="18988" xr:uid="{00000000-0005-0000-0000-0000224A0000}"/>
    <cellStyle name="SAPBEXchaText 8 2 2 3 2" xfId="18989" xr:uid="{00000000-0005-0000-0000-0000234A0000}"/>
    <cellStyle name="SAPBEXchaText 8 2 2 4" xfId="18990" xr:uid="{00000000-0005-0000-0000-0000244A0000}"/>
    <cellStyle name="SAPBEXchaText 8 2 2 4 2" xfId="18991" xr:uid="{00000000-0005-0000-0000-0000254A0000}"/>
    <cellStyle name="SAPBEXchaText 8 2 2 5" xfId="18992" xr:uid="{00000000-0005-0000-0000-0000264A0000}"/>
    <cellStyle name="SAPBEXchaText 8 2 2 5 2" xfId="18993" xr:uid="{00000000-0005-0000-0000-0000274A0000}"/>
    <cellStyle name="SAPBEXchaText 8 2 2 6" xfId="18994" xr:uid="{00000000-0005-0000-0000-0000284A0000}"/>
    <cellStyle name="SAPBEXchaText 8 2 2 6 2" xfId="18995" xr:uid="{00000000-0005-0000-0000-0000294A0000}"/>
    <cellStyle name="SAPBEXchaText 8 2 2 7" xfId="18996" xr:uid="{00000000-0005-0000-0000-00002A4A0000}"/>
    <cellStyle name="SAPBEXchaText 8 2 3" xfId="18997" xr:uid="{00000000-0005-0000-0000-00002B4A0000}"/>
    <cellStyle name="SAPBEXchaText 8 2 3 2" xfId="18998" xr:uid="{00000000-0005-0000-0000-00002C4A0000}"/>
    <cellStyle name="SAPBEXchaText 8 2 4" xfId="18999" xr:uid="{00000000-0005-0000-0000-00002D4A0000}"/>
    <cellStyle name="SAPBEXchaText 8 2 4 2" xfId="19000" xr:uid="{00000000-0005-0000-0000-00002E4A0000}"/>
    <cellStyle name="SAPBEXchaText 8 2 5" xfId="19001" xr:uid="{00000000-0005-0000-0000-00002F4A0000}"/>
    <cellStyle name="SAPBEXchaText 8 2 5 2" xfId="19002" xr:uid="{00000000-0005-0000-0000-0000304A0000}"/>
    <cellStyle name="SAPBEXchaText 8 2 6" xfId="19003" xr:uid="{00000000-0005-0000-0000-0000314A0000}"/>
    <cellStyle name="SAPBEXchaText 8 2 6 2" xfId="19004" xr:uid="{00000000-0005-0000-0000-0000324A0000}"/>
    <cellStyle name="SAPBEXchaText 8 2 7" xfId="19005" xr:uid="{00000000-0005-0000-0000-0000334A0000}"/>
    <cellStyle name="SAPBEXchaText 8 2 7 2" xfId="19006" xr:uid="{00000000-0005-0000-0000-0000344A0000}"/>
    <cellStyle name="SAPBEXchaText 8 2 8" xfId="19007" xr:uid="{00000000-0005-0000-0000-0000354A0000}"/>
    <cellStyle name="SAPBEXchaText 8 3" xfId="19008" xr:uid="{00000000-0005-0000-0000-0000364A0000}"/>
    <cellStyle name="SAPBEXchaText 8 3 2" xfId="19009" xr:uid="{00000000-0005-0000-0000-0000374A0000}"/>
    <cellStyle name="SAPBEXchaText 8 3 2 2" xfId="19010" xr:uid="{00000000-0005-0000-0000-0000384A0000}"/>
    <cellStyle name="SAPBEXchaText 8 3 3" xfId="19011" xr:uid="{00000000-0005-0000-0000-0000394A0000}"/>
    <cellStyle name="SAPBEXchaText 8 3 3 2" xfId="19012" xr:uid="{00000000-0005-0000-0000-00003A4A0000}"/>
    <cellStyle name="SAPBEXchaText 8 3 4" xfId="19013" xr:uid="{00000000-0005-0000-0000-00003B4A0000}"/>
    <cellStyle name="SAPBEXchaText 8 3 4 2" xfId="19014" xr:uid="{00000000-0005-0000-0000-00003C4A0000}"/>
    <cellStyle name="SAPBEXchaText 8 3 5" xfId="19015" xr:uid="{00000000-0005-0000-0000-00003D4A0000}"/>
    <cellStyle name="SAPBEXchaText 8 3 5 2" xfId="19016" xr:uid="{00000000-0005-0000-0000-00003E4A0000}"/>
    <cellStyle name="SAPBEXchaText 8 3 6" xfId="19017" xr:uid="{00000000-0005-0000-0000-00003F4A0000}"/>
    <cellStyle name="SAPBEXchaText 8 3 6 2" xfId="19018" xr:uid="{00000000-0005-0000-0000-0000404A0000}"/>
    <cellStyle name="SAPBEXchaText 8 3 7" xfId="19019" xr:uid="{00000000-0005-0000-0000-0000414A0000}"/>
    <cellStyle name="SAPBEXchaText 8 4" xfId="19020" xr:uid="{00000000-0005-0000-0000-0000424A0000}"/>
    <cellStyle name="SAPBEXchaText 8 4 2" xfId="19021" xr:uid="{00000000-0005-0000-0000-0000434A0000}"/>
    <cellStyle name="SAPBEXchaText 8 5" xfId="19022" xr:uid="{00000000-0005-0000-0000-0000444A0000}"/>
    <cellStyle name="SAPBEXchaText 8 5 2" xfId="19023" xr:uid="{00000000-0005-0000-0000-0000454A0000}"/>
    <cellStyle name="SAPBEXchaText 8 6" xfId="19024" xr:uid="{00000000-0005-0000-0000-0000464A0000}"/>
    <cellStyle name="SAPBEXchaText 8 6 2" xfId="19025" xr:uid="{00000000-0005-0000-0000-0000474A0000}"/>
    <cellStyle name="SAPBEXchaText 8 7" xfId="19026" xr:uid="{00000000-0005-0000-0000-0000484A0000}"/>
    <cellStyle name="SAPBEXchaText 8 7 2" xfId="19027" xr:uid="{00000000-0005-0000-0000-0000494A0000}"/>
    <cellStyle name="SAPBEXchaText 8 8" xfId="19028" xr:uid="{00000000-0005-0000-0000-00004A4A0000}"/>
    <cellStyle name="SAPBEXchaText 8 8 2" xfId="19029" xr:uid="{00000000-0005-0000-0000-00004B4A0000}"/>
    <cellStyle name="SAPBEXchaText 8 9" xfId="19030" xr:uid="{00000000-0005-0000-0000-00004C4A0000}"/>
    <cellStyle name="SAPBEXchaText 9" xfId="19031" xr:uid="{00000000-0005-0000-0000-00004D4A0000}"/>
    <cellStyle name="SAPBEXchaText 9 2" xfId="19032" xr:uid="{00000000-0005-0000-0000-00004E4A0000}"/>
    <cellStyle name="SAPBEXchaText 9 2 2" xfId="19033" xr:uid="{00000000-0005-0000-0000-00004F4A0000}"/>
    <cellStyle name="SAPBEXchaText 9 2 2 2" xfId="19034" xr:uid="{00000000-0005-0000-0000-0000504A0000}"/>
    <cellStyle name="SAPBEXchaText 9 2 3" xfId="19035" xr:uid="{00000000-0005-0000-0000-0000514A0000}"/>
    <cellStyle name="SAPBEXchaText 9 2 3 2" xfId="19036" xr:uid="{00000000-0005-0000-0000-0000524A0000}"/>
    <cellStyle name="SAPBEXchaText 9 2 4" xfId="19037" xr:uid="{00000000-0005-0000-0000-0000534A0000}"/>
    <cellStyle name="SAPBEXchaText 9 2 4 2" xfId="19038" xr:uid="{00000000-0005-0000-0000-0000544A0000}"/>
    <cellStyle name="SAPBEXchaText 9 2 5" xfId="19039" xr:uid="{00000000-0005-0000-0000-0000554A0000}"/>
    <cellStyle name="SAPBEXchaText 9 2 5 2" xfId="19040" xr:uid="{00000000-0005-0000-0000-0000564A0000}"/>
    <cellStyle name="SAPBEXchaText 9 2 6" xfId="19041" xr:uid="{00000000-0005-0000-0000-0000574A0000}"/>
    <cellStyle name="SAPBEXchaText 9 2 6 2" xfId="19042" xr:uid="{00000000-0005-0000-0000-0000584A0000}"/>
    <cellStyle name="SAPBEXchaText 9 2 7" xfId="19043" xr:uid="{00000000-0005-0000-0000-0000594A0000}"/>
    <cellStyle name="SAPBEXchaText 9 3" xfId="19044" xr:uid="{00000000-0005-0000-0000-00005A4A0000}"/>
    <cellStyle name="SAPBEXchaText 9 3 2" xfId="19045" xr:uid="{00000000-0005-0000-0000-00005B4A0000}"/>
    <cellStyle name="SAPBEXchaText 9 4" xfId="19046" xr:uid="{00000000-0005-0000-0000-00005C4A0000}"/>
    <cellStyle name="SAPBEXchaText 9 4 2" xfId="19047" xr:uid="{00000000-0005-0000-0000-00005D4A0000}"/>
    <cellStyle name="SAPBEXchaText 9 5" xfId="19048" xr:uid="{00000000-0005-0000-0000-00005E4A0000}"/>
    <cellStyle name="SAPBEXchaText 9 5 2" xfId="19049" xr:uid="{00000000-0005-0000-0000-00005F4A0000}"/>
    <cellStyle name="SAPBEXchaText 9 6" xfId="19050" xr:uid="{00000000-0005-0000-0000-0000604A0000}"/>
    <cellStyle name="SAPBEXchaText 9 6 2" xfId="19051" xr:uid="{00000000-0005-0000-0000-0000614A0000}"/>
    <cellStyle name="SAPBEXchaText 9 7" xfId="19052" xr:uid="{00000000-0005-0000-0000-0000624A0000}"/>
    <cellStyle name="SAPBEXchaText 9 7 2" xfId="19053" xr:uid="{00000000-0005-0000-0000-0000634A0000}"/>
    <cellStyle name="SAPBEXchaText 9 8" xfId="19054" xr:uid="{00000000-0005-0000-0000-0000644A0000}"/>
    <cellStyle name="SAPBEXexcBad7" xfId="19055" xr:uid="{00000000-0005-0000-0000-0000654A0000}"/>
    <cellStyle name="SAPBEXexcBad7 10" xfId="19056" xr:uid="{00000000-0005-0000-0000-0000664A0000}"/>
    <cellStyle name="SAPBEXexcBad7 10 2" xfId="19057" xr:uid="{00000000-0005-0000-0000-0000674A0000}"/>
    <cellStyle name="SAPBEXexcBad7 10 2 2" xfId="19058" xr:uid="{00000000-0005-0000-0000-0000684A0000}"/>
    <cellStyle name="SAPBEXexcBad7 10 3" xfId="19059" xr:uid="{00000000-0005-0000-0000-0000694A0000}"/>
    <cellStyle name="SAPBEXexcBad7 10 3 2" xfId="19060" xr:uid="{00000000-0005-0000-0000-00006A4A0000}"/>
    <cellStyle name="SAPBEXexcBad7 10 4" xfId="19061" xr:uid="{00000000-0005-0000-0000-00006B4A0000}"/>
    <cellStyle name="SAPBEXexcBad7 10 4 2" xfId="19062" xr:uid="{00000000-0005-0000-0000-00006C4A0000}"/>
    <cellStyle name="SAPBEXexcBad7 10 5" xfId="19063" xr:uid="{00000000-0005-0000-0000-00006D4A0000}"/>
    <cellStyle name="SAPBEXexcBad7 10 5 2" xfId="19064" xr:uid="{00000000-0005-0000-0000-00006E4A0000}"/>
    <cellStyle name="SAPBEXexcBad7 10 6" xfId="19065" xr:uid="{00000000-0005-0000-0000-00006F4A0000}"/>
    <cellStyle name="SAPBEXexcBad7 10 6 2" xfId="19066" xr:uid="{00000000-0005-0000-0000-0000704A0000}"/>
    <cellStyle name="SAPBEXexcBad7 10 7" xfId="19067" xr:uid="{00000000-0005-0000-0000-0000714A0000}"/>
    <cellStyle name="SAPBEXexcBad7 11" xfId="19068" xr:uid="{00000000-0005-0000-0000-0000724A0000}"/>
    <cellStyle name="SAPBEXexcBad7 11 2" xfId="19069" xr:uid="{00000000-0005-0000-0000-0000734A0000}"/>
    <cellStyle name="SAPBEXexcBad7 12" xfId="19070" xr:uid="{00000000-0005-0000-0000-0000744A0000}"/>
    <cellStyle name="SAPBEXexcBad7 12 2" xfId="19071" xr:uid="{00000000-0005-0000-0000-0000754A0000}"/>
    <cellStyle name="SAPBEXexcBad7 13" xfId="19072" xr:uid="{00000000-0005-0000-0000-0000764A0000}"/>
    <cellStyle name="SAPBEXexcBad7 13 2" xfId="19073" xr:uid="{00000000-0005-0000-0000-0000774A0000}"/>
    <cellStyle name="SAPBEXexcBad7 14" xfId="19074" xr:uid="{00000000-0005-0000-0000-0000784A0000}"/>
    <cellStyle name="SAPBEXexcBad7 14 2" xfId="19075" xr:uid="{00000000-0005-0000-0000-0000794A0000}"/>
    <cellStyle name="SAPBEXexcBad7 15" xfId="19076" xr:uid="{00000000-0005-0000-0000-00007A4A0000}"/>
    <cellStyle name="SAPBEXexcBad7 15 2" xfId="19077" xr:uid="{00000000-0005-0000-0000-00007B4A0000}"/>
    <cellStyle name="SAPBEXexcBad7 16" xfId="19078" xr:uid="{00000000-0005-0000-0000-00007C4A0000}"/>
    <cellStyle name="SAPBEXexcBad7 2" xfId="19079" xr:uid="{00000000-0005-0000-0000-00007D4A0000}"/>
    <cellStyle name="SAPBEXexcBad7 2 10" xfId="19080" xr:uid="{00000000-0005-0000-0000-00007E4A0000}"/>
    <cellStyle name="SAPBEXexcBad7 2 10 2" xfId="19081" xr:uid="{00000000-0005-0000-0000-00007F4A0000}"/>
    <cellStyle name="SAPBEXexcBad7 2 11" xfId="19082" xr:uid="{00000000-0005-0000-0000-0000804A0000}"/>
    <cellStyle name="SAPBEXexcBad7 2 11 2" xfId="19083" xr:uid="{00000000-0005-0000-0000-0000814A0000}"/>
    <cellStyle name="SAPBEXexcBad7 2 12" xfId="19084" xr:uid="{00000000-0005-0000-0000-0000824A0000}"/>
    <cellStyle name="SAPBEXexcBad7 2 2" xfId="19085" xr:uid="{00000000-0005-0000-0000-0000834A0000}"/>
    <cellStyle name="SAPBEXexcBad7 2 2 10" xfId="19086" xr:uid="{00000000-0005-0000-0000-0000844A0000}"/>
    <cellStyle name="SAPBEXexcBad7 2 2 10 2" xfId="19087" xr:uid="{00000000-0005-0000-0000-0000854A0000}"/>
    <cellStyle name="SAPBEXexcBad7 2 2 11" xfId="19088" xr:uid="{00000000-0005-0000-0000-0000864A0000}"/>
    <cellStyle name="SAPBEXexcBad7 2 2 2" xfId="19089" xr:uid="{00000000-0005-0000-0000-0000874A0000}"/>
    <cellStyle name="SAPBEXexcBad7 2 2 2 10" xfId="19090" xr:uid="{00000000-0005-0000-0000-0000884A0000}"/>
    <cellStyle name="SAPBEXexcBad7 2 2 2 2" xfId="19091" xr:uid="{00000000-0005-0000-0000-0000894A0000}"/>
    <cellStyle name="SAPBEXexcBad7 2 2 2 2 2" xfId="19092" xr:uid="{00000000-0005-0000-0000-00008A4A0000}"/>
    <cellStyle name="SAPBEXexcBad7 2 2 2 2 2 2" xfId="19093" xr:uid="{00000000-0005-0000-0000-00008B4A0000}"/>
    <cellStyle name="SAPBEXexcBad7 2 2 2 2 2 2 2" xfId="19094" xr:uid="{00000000-0005-0000-0000-00008C4A0000}"/>
    <cellStyle name="SAPBEXexcBad7 2 2 2 2 2 2 2 2" xfId="19095" xr:uid="{00000000-0005-0000-0000-00008D4A0000}"/>
    <cellStyle name="SAPBEXexcBad7 2 2 2 2 2 2 3" xfId="19096" xr:uid="{00000000-0005-0000-0000-00008E4A0000}"/>
    <cellStyle name="SAPBEXexcBad7 2 2 2 2 2 2 3 2" xfId="19097" xr:uid="{00000000-0005-0000-0000-00008F4A0000}"/>
    <cellStyle name="SAPBEXexcBad7 2 2 2 2 2 2 4" xfId="19098" xr:uid="{00000000-0005-0000-0000-0000904A0000}"/>
    <cellStyle name="SAPBEXexcBad7 2 2 2 2 2 2 4 2" xfId="19099" xr:uid="{00000000-0005-0000-0000-0000914A0000}"/>
    <cellStyle name="SAPBEXexcBad7 2 2 2 2 2 2 5" xfId="19100" xr:uid="{00000000-0005-0000-0000-0000924A0000}"/>
    <cellStyle name="SAPBEXexcBad7 2 2 2 2 2 2 5 2" xfId="19101" xr:uid="{00000000-0005-0000-0000-0000934A0000}"/>
    <cellStyle name="SAPBEXexcBad7 2 2 2 2 2 2 6" xfId="19102" xr:uid="{00000000-0005-0000-0000-0000944A0000}"/>
    <cellStyle name="SAPBEXexcBad7 2 2 2 2 2 2 6 2" xfId="19103" xr:uid="{00000000-0005-0000-0000-0000954A0000}"/>
    <cellStyle name="SAPBEXexcBad7 2 2 2 2 2 2 7" xfId="19104" xr:uid="{00000000-0005-0000-0000-0000964A0000}"/>
    <cellStyle name="SAPBEXexcBad7 2 2 2 2 2 3" xfId="19105" xr:uid="{00000000-0005-0000-0000-0000974A0000}"/>
    <cellStyle name="SAPBEXexcBad7 2 2 2 2 2 3 2" xfId="19106" xr:uid="{00000000-0005-0000-0000-0000984A0000}"/>
    <cellStyle name="SAPBEXexcBad7 2 2 2 2 2 4" xfId="19107" xr:uid="{00000000-0005-0000-0000-0000994A0000}"/>
    <cellStyle name="SAPBEXexcBad7 2 2 2 2 2 4 2" xfId="19108" xr:uid="{00000000-0005-0000-0000-00009A4A0000}"/>
    <cellStyle name="SAPBEXexcBad7 2 2 2 2 2 5" xfId="19109" xr:uid="{00000000-0005-0000-0000-00009B4A0000}"/>
    <cellStyle name="SAPBEXexcBad7 2 2 2 2 2 5 2" xfId="19110" xr:uid="{00000000-0005-0000-0000-00009C4A0000}"/>
    <cellStyle name="SAPBEXexcBad7 2 2 2 2 2 6" xfId="19111" xr:uid="{00000000-0005-0000-0000-00009D4A0000}"/>
    <cellStyle name="SAPBEXexcBad7 2 2 2 2 2 6 2" xfId="19112" xr:uid="{00000000-0005-0000-0000-00009E4A0000}"/>
    <cellStyle name="SAPBEXexcBad7 2 2 2 2 2 7" xfId="19113" xr:uid="{00000000-0005-0000-0000-00009F4A0000}"/>
    <cellStyle name="SAPBEXexcBad7 2 2 2 2 2 7 2" xfId="19114" xr:uid="{00000000-0005-0000-0000-0000A04A0000}"/>
    <cellStyle name="SAPBEXexcBad7 2 2 2 2 2 8" xfId="19115" xr:uid="{00000000-0005-0000-0000-0000A14A0000}"/>
    <cellStyle name="SAPBEXexcBad7 2 2 2 2 3" xfId="19116" xr:uid="{00000000-0005-0000-0000-0000A24A0000}"/>
    <cellStyle name="SAPBEXexcBad7 2 2 2 2 3 2" xfId="19117" xr:uid="{00000000-0005-0000-0000-0000A34A0000}"/>
    <cellStyle name="SAPBEXexcBad7 2 2 2 2 3 2 2" xfId="19118" xr:uid="{00000000-0005-0000-0000-0000A44A0000}"/>
    <cellStyle name="SAPBEXexcBad7 2 2 2 2 3 3" xfId="19119" xr:uid="{00000000-0005-0000-0000-0000A54A0000}"/>
    <cellStyle name="SAPBEXexcBad7 2 2 2 2 3 3 2" xfId="19120" xr:uid="{00000000-0005-0000-0000-0000A64A0000}"/>
    <cellStyle name="SAPBEXexcBad7 2 2 2 2 3 4" xfId="19121" xr:uid="{00000000-0005-0000-0000-0000A74A0000}"/>
    <cellStyle name="SAPBEXexcBad7 2 2 2 2 3 4 2" xfId="19122" xr:uid="{00000000-0005-0000-0000-0000A84A0000}"/>
    <cellStyle name="SAPBEXexcBad7 2 2 2 2 3 5" xfId="19123" xr:uid="{00000000-0005-0000-0000-0000A94A0000}"/>
    <cellStyle name="SAPBEXexcBad7 2 2 2 2 3 5 2" xfId="19124" xr:uid="{00000000-0005-0000-0000-0000AA4A0000}"/>
    <cellStyle name="SAPBEXexcBad7 2 2 2 2 3 6" xfId="19125" xr:uid="{00000000-0005-0000-0000-0000AB4A0000}"/>
    <cellStyle name="SAPBEXexcBad7 2 2 2 2 3 6 2" xfId="19126" xr:uid="{00000000-0005-0000-0000-0000AC4A0000}"/>
    <cellStyle name="SAPBEXexcBad7 2 2 2 2 3 7" xfId="19127" xr:uid="{00000000-0005-0000-0000-0000AD4A0000}"/>
    <cellStyle name="SAPBEXexcBad7 2 2 2 2 4" xfId="19128" xr:uid="{00000000-0005-0000-0000-0000AE4A0000}"/>
    <cellStyle name="SAPBEXexcBad7 2 2 2 2 4 2" xfId="19129" xr:uid="{00000000-0005-0000-0000-0000AF4A0000}"/>
    <cellStyle name="SAPBEXexcBad7 2 2 2 2 5" xfId="19130" xr:uid="{00000000-0005-0000-0000-0000B04A0000}"/>
    <cellStyle name="SAPBEXexcBad7 2 2 2 2 5 2" xfId="19131" xr:uid="{00000000-0005-0000-0000-0000B14A0000}"/>
    <cellStyle name="SAPBEXexcBad7 2 2 2 2 6" xfId="19132" xr:uid="{00000000-0005-0000-0000-0000B24A0000}"/>
    <cellStyle name="SAPBEXexcBad7 2 2 2 2 6 2" xfId="19133" xr:uid="{00000000-0005-0000-0000-0000B34A0000}"/>
    <cellStyle name="SAPBEXexcBad7 2 2 2 2 7" xfId="19134" xr:uid="{00000000-0005-0000-0000-0000B44A0000}"/>
    <cellStyle name="SAPBEXexcBad7 2 2 2 2 7 2" xfId="19135" xr:uid="{00000000-0005-0000-0000-0000B54A0000}"/>
    <cellStyle name="SAPBEXexcBad7 2 2 2 2 8" xfId="19136" xr:uid="{00000000-0005-0000-0000-0000B64A0000}"/>
    <cellStyle name="SAPBEXexcBad7 2 2 2 2 8 2" xfId="19137" xr:uid="{00000000-0005-0000-0000-0000B74A0000}"/>
    <cellStyle name="SAPBEXexcBad7 2 2 2 2 9" xfId="19138" xr:uid="{00000000-0005-0000-0000-0000B84A0000}"/>
    <cellStyle name="SAPBEXexcBad7 2 2 2 3" xfId="19139" xr:uid="{00000000-0005-0000-0000-0000B94A0000}"/>
    <cellStyle name="SAPBEXexcBad7 2 2 2 3 2" xfId="19140" xr:uid="{00000000-0005-0000-0000-0000BA4A0000}"/>
    <cellStyle name="SAPBEXexcBad7 2 2 2 3 2 2" xfId="19141" xr:uid="{00000000-0005-0000-0000-0000BB4A0000}"/>
    <cellStyle name="SAPBEXexcBad7 2 2 2 3 2 2 2" xfId="19142" xr:uid="{00000000-0005-0000-0000-0000BC4A0000}"/>
    <cellStyle name="SAPBEXexcBad7 2 2 2 3 2 3" xfId="19143" xr:uid="{00000000-0005-0000-0000-0000BD4A0000}"/>
    <cellStyle name="SAPBEXexcBad7 2 2 2 3 2 3 2" xfId="19144" xr:uid="{00000000-0005-0000-0000-0000BE4A0000}"/>
    <cellStyle name="SAPBEXexcBad7 2 2 2 3 2 4" xfId="19145" xr:uid="{00000000-0005-0000-0000-0000BF4A0000}"/>
    <cellStyle name="SAPBEXexcBad7 2 2 2 3 2 4 2" xfId="19146" xr:uid="{00000000-0005-0000-0000-0000C04A0000}"/>
    <cellStyle name="SAPBEXexcBad7 2 2 2 3 2 5" xfId="19147" xr:uid="{00000000-0005-0000-0000-0000C14A0000}"/>
    <cellStyle name="SAPBEXexcBad7 2 2 2 3 2 5 2" xfId="19148" xr:uid="{00000000-0005-0000-0000-0000C24A0000}"/>
    <cellStyle name="SAPBEXexcBad7 2 2 2 3 2 6" xfId="19149" xr:uid="{00000000-0005-0000-0000-0000C34A0000}"/>
    <cellStyle name="SAPBEXexcBad7 2 2 2 3 2 6 2" xfId="19150" xr:uid="{00000000-0005-0000-0000-0000C44A0000}"/>
    <cellStyle name="SAPBEXexcBad7 2 2 2 3 2 7" xfId="19151" xr:uid="{00000000-0005-0000-0000-0000C54A0000}"/>
    <cellStyle name="SAPBEXexcBad7 2 2 2 3 3" xfId="19152" xr:uid="{00000000-0005-0000-0000-0000C64A0000}"/>
    <cellStyle name="SAPBEXexcBad7 2 2 2 3 3 2" xfId="19153" xr:uid="{00000000-0005-0000-0000-0000C74A0000}"/>
    <cellStyle name="SAPBEXexcBad7 2 2 2 3 4" xfId="19154" xr:uid="{00000000-0005-0000-0000-0000C84A0000}"/>
    <cellStyle name="SAPBEXexcBad7 2 2 2 3 4 2" xfId="19155" xr:uid="{00000000-0005-0000-0000-0000C94A0000}"/>
    <cellStyle name="SAPBEXexcBad7 2 2 2 3 5" xfId="19156" xr:uid="{00000000-0005-0000-0000-0000CA4A0000}"/>
    <cellStyle name="SAPBEXexcBad7 2 2 2 3 5 2" xfId="19157" xr:uid="{00000000-0005-0000-0000-0000CB4A0000}"/>
    <cellStyle name="SAPBEXexcBad7 2 2 2 3 6" xfId="19158" xr:uid="{00000000-0005-0000-0000-0000CC4A0000}"/>
    <cellStyle name="SAPBEXexcBad7 2 2 2 3 6 2" xfId="19159" xr:uid="{00000000-0005-0000-0000-0000CD4A0000}"/>
    <cellStyle name="SAPBEXexcBad7 2 2 2 3 7" xfId="19160" xr:uid="{00000000-0005-0000-0000-0000CE4A0000}"/>
    <cellStyle name="SAPBEXexcBad7 2 2 2 3 7 2" xfId="19161" xr:uid="{00000000-0005-0000-0000-0000CF4A0000}"/>
    <cellStyle name="SAPBEXexcBad7 2 2 2 3 8" xfId="19162" xr:uid="{00000000-0005-0000-0000-0000D04A0000}"/>
    <cellStyle name="SAPBEXexcBad7 2 2 2 4" xfId="19163" xr:uid="{00000000-0005-0000-0000-0000D14A0000}"/>
    <cellStyle name="SAPBEXexcBad7 2 2 2 4 2" xfId="19164" xr:uid="{00000000-0005-0000-0000-0000D24A0000}"/>
    <cellStyle name="SAPBEXexcBad7 2 2 2 4 2 2" xfId="19165" xr:uid="{00000000-0005-0000-0000-0000D34A0000}"/>
    <cellStyle name="SAPBEXexcBad7 2 2 2 4 3" xfId="19166" xr:uid="{00000000-0005-0000-0000-0000D44A0000}"/>
    <cellStyle name="SAPBEXexcBad7 2 2 2 4 3 2" xfId="19167" xr:uid="{00000000-0005-0000-0000-0000D54A0000}"/>
    <cellStyle name="SAPBEXexcBad7 2 2 2 4 4" xfId="19168" xr:uid="{00000000-0005-0000-0000-0000D64A0000}"/>
    <cellStyle name="SAPBEXexcBad7 2 2 2 4 4 2" xfId="19169" xr:uid="{00000000-0005-0000-0000-0000D74A0000}"/>
    <cellStyle name="SAPBEXexcBad7 2 2 2 4 5" xfId="19170" xr:uid="{00000000-0005-0000-0000-0000D84A0000}"/>
    <cellStyle name="SAPBEXexcBad7 2 2 2 4 5 2" xfId="19171" xr:uid="{00000000-0005-0000-0000-0000D94A0000}"/>
    <cellStyle name="SAPBEXexcBad7 2 2 2 4 6" xfId="19172" xr:uid="{00000000-0005-0000-0000-0000DA4A0000}"/>
    <cellStyle name="SAPBEXexcBad7 2 2 2 4 6 2" xfId="19173" xr:uid="{00000000-0005-0000-0000-0000DB4A0000}"/>
    <cellStyle name="SAPBEXexcBad7 2 2 2 4 7" xfId="19174" xr:uid="{00000000-0005-0000-0000-0000DC4A0000}"/>
    <cellStyle name="SAPBEXexcBad7 2 2 2 5" xfId="19175" xr:uid="{00000000-0005-0000-0000-0000DD4A0000}"/>
    <cellStyle name="SAPBEXexcBad7 2 2 2 5 2" xfId="19176" xr:uid="{00000000-0005-0000-0000-0000DE4A0000}"/>
    <cellStyle name="SAPBEXexcBad7 2 2 2 6" xfId="19177" xr:uid="{00000000-0005-0000-0000-0000DF4A0000}"/>
    <cellStyle name="SAPBEXexcBad7 2 2 2 6 2" xfId="19178" xr:uid="{00000000-0005-0000-0000-0000E04A0000}"/>
    <cellStyle name="SAPBEXexcBad7 2 2 2 7" xfId="19179" xr:uid="{00000000-0005-0000-0000-0000E14A0000}"/>
    <cellStyle name="SAPBEXexcBad7 2 2 2 7 2" xfId="19180" xr:uid="{00000000-0005-0000-0000-0000E24A0000}"/>
    <cellStyle name="SAPBEXexcBad7 2 2 2 8" xfId="19181" xr:uid="{00000000-0005-0000-0000-0000E34A0000}"/>
    <cellStyle name="SAPBEXexcBad7 2 2 2 8 2" xfId="19182" xr:uid="{00000000-0005-0000-0000-0000E44A0000}"/>
    <cellStyle name="SAPBEXexcBad7 2 2 2 9" xfId="19183" xr:uid="{00000000-0005-0000-0000-0000E54A0000}"/>
    <cellStyle name="SAPBEXexcBad7 2 2 2 9 2" xfId="19184" xr:uid="{00000000-0005-0000-0000-0000E64A0000}"/>
    <cellStyle name="SAPBEXexcBad7 2 2 3" xfId="19185" xr:uid="{00000000-0005-0000-0000-0000E74A0000}"/>
    <cellStyle name="SAPBEXexcBad7 2 2 3 2" xfId="19186" xr:uid="{00000000-0005-0000-0000-0000E84A0000}"/>
    <cellStyle name="SAPBEXexcBad7 2 2 3 2 2" xfId="19187" xr:uid="{00000000-0005-0000-0000-0000E94A0000}"/>
    <cellStyle name="SAPBEXexcBad7 2 2 3 2 2 2" xfId="19188" xr:uid="{00000000-0005-0000-0000-0000EA4A0000}"/>
    <cellStyle name="SAPBEXexcBad7 2 2 3 2 2 2 2" xfId="19189" xr:uid="{00000000-0005-0000-0000-0000EB4A0000}"/>
    <cellStyle name="SAPBEXexcBad7 2 2 3 2 2 3" xfId="19190" xr:uid="{00000000-0005-0000-0000-0000EC4A0000}"/>
    <cellStyle name="SAPBEXexcBad7 2 2 3 2 2 3 2" xfId="19191" xr:uid="{00000000-0005-0000-0000-0000ED4A0000}"/>
    <cellStyle name="SAPBEXexcBad7 2 2 3 2 2 4" xfId="19192" xr:uid="{00000000-0005-0000-0000-0000EE4A0000}"/>
    <cellStyle name="SAPBEXexcBad7 2 2 3 2 2 4 2" xfId="19193" xr:uid="{00000000-0005-0000-0000-0000EF4A0000}"/>
    <cellStyle name="SAPBEXexcBad7 2 2 3 2 2 5" xfId="19194" xr:uid="{00000000-0005-0000-0000-0000F04A0000}"/>
    <cellStyle name="SAPBEXexcBad7 2 2 3 2 2 5 2" xfId="19195" xr:uid="{00000000-0005-0000-0000-0000F14A0000}"/>
    <cellStyle name="SAPBEXexcBad7 2 2 3 2 2 6" xfId="19196" xr:uid="{00000000-0005-0000-0000-0000F24A0000}"/>
    <cellStyle name="SAPBEXexcBad7 2 2 3 2 2 6 2" xfId="19197" xr:uid="{00000000-0005-0000-0000-0000F34A0000}"/>
    <cellStyle name="SAPBEXexcBad7 2 2 3 2 2 7" xfId="19198" xr:uid="{00000000-0005-0000-0000-0000F44A0000}"/>
    <cellStyle name="SAPBEXexcBad7 2 2 3 2 3" xfId="19199" xr:uid="{00000000-0005-0000-0000-0000F54A0000}"/>
    <cellStyle name="SAPBEXexcBad7 2 2 3 2 3 2" xfId="19200" xr:uid="{00000000-0005-0000-0000-0000F64A0000}"/>
    <cellStyle name="SAPBEXexcBad7 2 2 3 2 4" xfId="19201" xr:uid="{00000000-0005-0000-0000-0000F74A0000}"/>
    <cellStyle name="SAPBEXexcBad7 2 2 3 2 4 2" xfId="19202" xr:uid="{00000000-0005-0000-0000-0000F84A0000}"/>
    <cellStyle name="SAPBEXexcBad7 2 2 3 2 5" xfId="19203" xr:uid="{00000000-0005-0000-0000-0000F94A0000}"/>
    <cellStyle name="SAPBEXexcBad7 2 2 3 2 5 2" xfId="19204" xr:uid="{00000000-0005-0000-0000-0000FA4A0000}"/>
    <cellStyle name="SAPBEXexcBad7 2 2 3 2 6" xfId="19205" xr:uid="{00000000-0005-0000-0000-0000FB4A0000}"/>
    <cellStyle name="SAPBEXexcBad7 2 2 3 2 6 2" xfId="19206" xr:uid="{00000000-0005-0000-0000-0000FC4A0000}"/>
    <cellStyle name="SAPBEXexcBad7 2 2 3 2 7" xfId="19207" xr:uid="{00000000-0005-0000-0000-0000FD4A0000}"/>
    <cellStyle name="SAPBEXexcBad7 2 2 3 2 7 2" xfId="19208" xr:uid="{00000000-0005-0000-0000-0000FE4A0000}"/>
    <cellStyle name="SAPBEXexcBad7 2 2 3 2 8" xfId="19209" xr:uid="{00000000-0005-0000-0000-0000FF4A0000}"/>
    <cellStyle name="SAPBEXexcBad7 2 2 3 3" xfId="19210" xr:uid="{00000000-0005-0000-0000-0000004B0000}"/>
    <cellStyle name="SAPBEXexcBad7 2 2 3 3 2" xfId="19211" xr:uid="{00000000-0005-0000-0000-0000014B0000}"/>
    <cellStyle name="SAPBEXexcBad7 2 2 3 3 2 2" xfId="19212" xr:uid="{00000000-0005-0000-0000-0000024B0000}"/>
    <cellStyle name="SAPBEXexcBad7 2 2 3 3 3" xfId="19213" xr:uid="{00000000-0005-0000-0000-0000034B0000}"/>
    <cellStyle name="SAPBEXexcBad7 2 2 3 3 3 2" xfId="19214" xr:uid="{00000000-0005-0000-0000-0000044B0000}"/>
    <cellStyle name="SAPBEXexcBad7 2 2 3 3 4" xfId="19215" xr:uid="{00000000-0005-0000-0000-0000054B0000}"/>
    <cellStyle name="SAPBEXexcBad7 2 2 3 3 4 2" xfId="19216" xr:uid="{00000000-0005-0000-0000-0000064B0000}"/>
    <cellStyle name="SAPBEXexcBad7 2 2 3 3 5" xfId="19217" xr:uid="{00000000-0005-0000-0000-0000074B0000}"/>
    <cellStyle name="SAPBEXexcBad7 2 2 3 3 5 2" xfId="19218" xr:uid="{00000000-0005-0000-0000-0000084B0000}"/>
    <cellStyle name="SAPBEXexcBad7 2 2 3 3 6" xfId="19219" xr:uid="{00000000-0005-0000-0000-0000094B0000}"/>
    <cellStyle name="SAPBEXexcBad7 2 2 3 3 6 2" xfId="19220" xr:uid="{00000000-0005-0000-0000-00000A4B0000}"/>
    <cellStyle name="SAPBEXexcBad7 2 2 3 3 7" xfId="19221" xr:uid="{00000000-0005-0000-0000-00000B4B0000}"/>
    <cellStyle name="SAPBEXexcBad7 2 2 3 4" xfId="19222" xr:uid="{00000000-0005-0000-0000-00000C4B0000}"/>
    <cellStyle name="SAPBEXexcBad7 2 2 3 4 2" xfId="19223" xr:uid="{00000000-0005-0000-0000-00000D4B0000}"/>
    <cellStyle name="SAPBEXexcBad7 2 2 3 5" xfId="19224" xr:uid="{00000000-0005-0000-0000-00000E4B0000}"/>
    <cellStyle name="SAPBEXexcBad7 2 2 3 5 2" xfId="19225" xr:uid="{00000000-0005-0000-0000-00000F4B0000}"/>
    <cellStyle name="SAPBEXexcBad7 2 2 3 6" xfId="19226" xr:uid="{00000000-0005-0000-0000-0000104B0000}"/>
    <cellStyle name="SAPBEXexcBad7 2 2 3 6 2" xfId="19227" xr:uid="{00000000-0005-0000-0000-0000114B0000}"/>
    <cellStyle name="SAPBEXexcBad7 2 2 3 7" xfId="19228" xr:uid="{00000000-0005-0000-0000-0000124B0000}"/>
    <cellStyle name="SAPBEXexcBad7 2 2 3 7 2" xfId="19229" xr:uid="{00000000-0005-0000-0000-0000134B0000}"/>
    <cellStyle name="SAPBEXexcBad7 2 2 3 8" xfId="19230" xr:uid="{00000000-0005-0000-0000-0000144B0000}"/>
    <cellStyle name="SAPBEXexcBad7 2 2 3 8 2" xfId="19231" xr:uid="{00000000-0005-0000-0000-0000154B0000}"/>
    <cellStyle name="SAPBEXexcBad7 2 2 3 9" xfId="19232" xr:uid="{00000000-0005-0000-0000-0000164B0000}"/>
    <cellStyle name="SAPBEXexcBad7 2 2 4" xfId="19233" xr:uid="{00000000-0005-0000-0000-0000174B0000}"/>
    <cellStyle name="SAPBEXexcBad7 2 2 4 2" xfId="19234" xr:uid="{00000000-0005-0000-0000-0000184B0000}"/>
    <cellStyle name="SAPBEXexcBad7 2 2 4 2 2" xfId="19235" xr:uid="{00000000-0005-0000-0000-0000194B0000}"/>
    <cellStyle name="SAPBEXexcBad7 2 2 4 2 2 2" xfId="19236" xr:uid="{00000000-0005-0000-0000-00001A4B0000}"/>
    <cellStyle name="SAPBEXexcBad7 2 2 4 2 3" xfId="19237" xr:uid="{00000000-0005-0000-0000-00001B4B0000}"/>
    <cellStyle name="SAPBEXexcBad7 2 2 4 2 3 2" xfId="19238" xr:uid="{00000000-0005-0000-0000-00001C4B0000}"/>
    <cellStyle name="SAPBEXexcBad7 2 2 4 2 4" xfId="19239" xr:uid="{00000000-0005-0000-0000-00001D4B0000}"/>
    <cellStyle name="SAPBEXexcBad7 2 2 4 2 4 2" xfId="19240" xr:uid="{00000000-0005-0000-0000-00001E4B0000}"/>
    <cellStyle name="SAPBEXexcBad7 2 2 4 2 5" xfId="19241" xr:uid="{00000000-0005-0000-0000-00001F4B0000}"/>
    <cellStyle name="SAPBEXexcBad7 2 2 4 2 5 2" xfId="19242" xr:uid="{00000000-0005-0000-0000-0000204B0000}"/>
    <cellStyle name="SAPBEXexcBad7 2 2 4 2 6" xfId="19243" xr:uid="{00000000-0005-0000-0000-0000214B0000}"/>
    <cellStyle name="SAPBEXexcBad7 2 2 4 2 6 2" xfId="19244" xr:uid="{00000000-0005-0000-0000-0000224B0000}"/>
    <cellStyle name="SAPBEXexcBad7 2 2 4 2 7" xfId="19245" xr:uid="{00000000-0005-0000-0000-0000234B0000}"/>
    <cellStyle name="SAPBEXexcBad7 2 2 4 3" xfId="19246" xr:uid="{00000000-0005-0000-0000-0000244B0000}"/>
    <cellStyle name="SAPBEXexcBad7 2 2 4 3 2" xfId="19247" xr:uid="{00000000-0005-0000-0000-0000254B0000}"/>
    <cellStyle name="SAPBEXexcBad7 2 2 4 4" xfId="19248" xr:uid="{00000000-0005-0000-0000-0000264B0000}"/>
    <cellStyle name="SAPBEXexcBad7 2 2 4 4 2" xfId="19249" xr:uid="{00000000-0005-0000-0000-0000274B0000}"/>
    <cellStyle name="SAPBEXexcBad7 2 2 4 5" xfId="19250" xr:uid="{00000000-0005-0000-0000-0000284B0000}"/>
    <cellStyle name="SAPBEXexcBad7 2 2 4 5 2" xfId="19251" xr:uid="{00000000-0005-0000-0000-0000294B0000}"/>
    <cellStyle name="SAPBEXexcBad7 2 2 4 6" xfId="19252" xr:uid="{00000000-0005-0000-0000-00002A4B0000}"/>
    <cellStyle name="SAPBEXexcBad7 2 2 4 6 2" xfId="19253" xr:uid="{00000000-0005-0000-0000-00002B4B0000}"/>
    <cellStyle name="SAPBEXexcBad7 2 2 4 7" xfId="19254" xr:uid="{00000000-0005-0000-0000-00002C4B0000}"/>
    <cellStyle name="SAPBEXexcBad7 2 2 4 7 2" xfId="19255" xr:uid="{00000000-0005-0000-0000-00002D4B0000}"/>
    <cellStyle name="SAPBEXexcBad7 2 2 4 8" xfId="19256" xr:uid="{00000000-0005-0000-0000-00002E4B0000}"/>
    <cellStyle name="SAPBEXexcBad7 2 2 5" xfId="19257" xr:uid="{00000000-0005-0000-0000-00002F4B0000}"/>
    <cellStyle name="SAPBEXexcBad7 2 2 5 2" xfId="19258" xr:uid="{00000000-0005-0000-0000-0000304B0000}"/>
    <cellStyle name="SAPBEXexcBad7 2 2 5 2 2" xfId="19259" xr:uid="{00000000-0005-0000-0000-0000314B0000}"/>
    <cellStyle name="SAPBEXexcBad7 2 2 5 3" xfId="19260" xr:uid="{00000000-0005-0000-0000-0000324B0000}"/>
    <cellStyle name="SAPBEXexcBad7 2 2 5 3 2" xfId="19261" xr:uid="{00000000-0005-0000-0000-0000334B0000}"/>
    <cellStyle name="SAPBEXexcBad7 2 2 5 4" xfId="19262" xr:uid="{00000000-0005-0000-0000-0000344B0000}"/>
    <cellStyle name="SAPBEXexcBad7 2 2 5 4 2" xfId="19263" xr:uid="{00000000-0005-0000-0000-0000354B0000}"/>
    <cellStyle name="SAPBEXexcBad7 2 2 5 5" xfId="19264" xr:uid="{00000000-0005-0000-0000-0000364B0000}"/>
    <cellStyle name="SAPBEXexcBad7 2 2 5 5 2" xfId="19265" xr:uid="{00000000-0005-0000-0000-0000374B0000}"/>
    <cellStyle name="SAPBEXexcBad7 2 2 5 6" xfId="19266" xr:uid="{00000000-0005-0000-0000-0000384B0000}"/>
    <cellStyle name="SAPBEXexcBad7 2 2 5 6 2" xfId="19267" xr:uid="{00000000-0005-0000-0000-0000394B0000}"/>
    <cellStyle name="SAPBEXexcBad7 2 2 5 7" xfId="19268" xr:uid="{00000000-0005-0000-0000-00003A4B0000}"/>
    <cellStyle name="SAPBEXexcBad7 2 2 6" xfId="19269" xr:uid="{00000000-0005-0000-0000-00003B4B0000}"/>
    <cellStyle name="SAPBEXexcBad7 2 2 6 2" xfId="19270" xr:uid="{00000000-0005-0000-0000-00003C4B0000}"/>
    <cellStyle name="SAPBEXexcBad7 2 2 7" xfId="19271" xr:uid="{00000000-0005-0000-0000-00003D4B0000}"/>
    <cellStyle name="SAPBEXexcBad7 2 2 7 2" xfId="19272" xr:uid="{00000000-0005-0000-0000-00003E4B0000}"/>
    <cellStyle name="SAPBEXexcBad7 2 2 8" xfId="19273" xr:uid="{00000000-0005-0000-0000-00003F4B0000}"/>
    <cellStyle name="SAPBEXexcBad7 2 2 8 2" xfId="19274" xr:uid="{00000000-0005-0000-0000-0000404B0000}"/>
    <cellStyle name="SAPBEXexcBad7 2 2 9" xfId="19275" xr:uid="{00000000-0005-0000-0000-0000414B0000}"/>
    <cellStyle name="SAPBEXexcBad7 2 2 9 2" xfId="19276" xr:uid="{00000000-0005-0000-0000-0000424B0000}"/>
    <cellStyle name="SAPBEXexcBad7 2 3" xfId="19277" xr:uid="{00000000-0005-0000-0000-0000434B0000}"/>
    <cellStyle name="SAPBEXexcBad7 2 3 10" xfId="19278" xr:uid="{00000000-0005-0000-0000-0000444B0000}"/>
    <cellStyle name="SAPBEXexcBad7 2 3 2" xfId="19279" xr:uid="{00000000-0005-0000-0000-0000454B0000}"/>
    <cellStyle name="SAPBEXexcBad7 2 3 2 2" xfId="19280" xr:uid="{00000000-0005-0000-0000-0000464B0000}"/>
    <cellStyle name="SAPBEXexcBad7 2 3 2 2 2" xfId="19281" xr:uid="{00000000-0005-0000-0000-0000474B0000}"/>
    <cellStyle name="SAPBEXexcBad7 2 3 2 2 2 2" xfId="19282" xr:uid="{00000000-0005-0000-0000-0000484B0000}"/>
    <cellStyle name="SAPBEXexcBad7 2 3 2 2 2 2 2" xfId="19283" xr:uid="{00000000-0005-0000-0000-0000494B0000}"/>
    <cellStyle name="SAPBEXexcBad7 2 3 2 2 2 3" xfId="19284" xr:uid="{00000000-0005-0000-0000-00004A4B0000}"/>
    <cellStyle name="SAPBEXexcBad7 2 3 2 2 2 3 2" xfId="19285" xr:uid="{00000000-0005-0000-0000-00004B4B0000}"/>
    <cellStyle name="SAPBEXexcBad7 2 3 2 2 2 4" xfId="19286" xr:uid="{00000000-0005-0000-0000-00004C4B0000}"/>
    <cellStyle name="SAPBEXexcBad7 2 3 2 2 2 4 2" xfId="19287" xr:uid="{00000000-0005-0000-0000-00004D4B0000}"/>
    <cellStyle name="SAPBEXexcBad7 2 3 2 2 2 5" xfId="19288" xr:uid="{00000000-0005-0000-0000-00004E4B0000}"/>
    <cellStyle name="SAPBEXexcBad7 2 3 2 2 2 5 2" xfId="19289" xr:uid="{00000000-0005-0000-0000-00004F4B0000}"/>
    <cellStyle name="SAPBEXexcBad7 2 3 2 2 2 6" xfId="19290" xr:uid="{00000000-0005-0000-0000-0000504B0000}"/>
    <cellStyle name="SAPBEXexcBad7 2 3 2 2 2 6 2" xfId="19291" xr:uid="{00000000-0005-0000-0000-0000514B0000}"/>
    <cellStyle name="SAPBEXexcBad7 2 3 2 2 2 7" xfId="19292" xr:uid="{00000000-0005-0000-0000-0000524B0000}"/>
    <cellStyle name="SAPBEXexcBad7 2 3 2 2 3" xfId="19293" xr:uid="{00000000-0005-0000-0000-0000534B0000}"/>
    <cellStyle name="SAPBEXexcBad7 2 3 2 2 3 2" xfId="19294" xr:uid="{00000000-0005-0000-0000-0000544B0000}"/>
    <cellStyle name="SAPBEXexcBad7 2 3 2 2 4" xfId="19295" xr:uid="{00000000-0005-0000-0000-0000554B0000}"/>
    <cellStyle name="SAPBEXexcBad7 2 3 2 2 4 2" xfId="19296" xr:uid="{00000000-0005-0000-0000-0000564B0000}"/>
    <cellStyle name="SAPBEXexcBad7 2 3 2 2 5" xfId="19297" xr:uid="{00000000-0005-0000-0000-0000574B0000}"/>
    <cellStyle name="SAPBEXexcBad7 2 3 2 2 5 2" xfId="19298" xr:uid="{00000000-0005-0000-0000-0000584B0000}"/>
    <cellStyle name="SAPBEXexcBad7 2 3 2 2 6" xfId="19299" xr:uid="{00000000-0005-0000-0000-0000594B0000}"/>
    <cellStyle name="SAPBEXexcBad7 2 3 2 2 6 2" xfId="19300" xr:uid="{00000000-0005-0000-0000-00005A4B0000}"/>
    <cellStyle name="SAPBEXexcBad7 2 3 2 2 7" xfId="19301" xr:uid="{00000000-0005-0000-0000-00005B4B0000}"/>
    <cellStyle name="SAPBEXexcBad7 2 3 2 2 7 2" xfId="19302" xr:uid="{00000000-0005-0000-0000-00005C4B0000}"/>
    <cellStyle name="SAPBEXexcBad7 2 3 2 2 8" xfId="19303" xr:uid="{00000000-0005-0000-0000-00005D4B0000}"/>
    <cellStyle name="SAPBEXexcBad7 2 3 2 3" xfId="19304" xr:uid="{00000000-0005-0000-0000-00005E4B0000}"/>
    <cellStyle name="SAPBEXexcBad7 2 3 2 3 2" xfId="19305" xr:uid="{00000000-0005-0000-0000-00005F4B0000}"/>
    <cellStyle name="SAPBEXexcBad7 2 3 2 3 2 2" xfId="19306" xr:uid="{00000000-0005-0000-0000-0000604B0000}"/>
    <cellStyle name="SAPBEXexcBad7 2 3 2 3 3" xfId="19307" xr:uid="{00000000-0005-0000-0000-0000614B0000}"/>
    <cellStyle name="SAPBEXexcBad7 2 3 2 3 3 2" xfId="19308" xr:uid="{00000000-0005-0000-0000-0000624B0000}"/>
    <cellStyle name="SAPBEXexcBad7 2 3 2 3 4" xfId="19309" xr:uid="{00000000-0005-0000-0000-0000634B0000}"/>
    <cellStyle name="SAPBEXexcBad7 2 3 2 3 4 2" xfId="19310" xr:uid="{00000000-0005-0000-0000-0000644B0000}"/>
    <cellStyle name="SAPBEXexcBad7 2 3 2 3 5" xfId="19311" xr:uid="{00000000-0005-0000-0000-0000654B0000}"/>
    <cellStyle name="SAPBEXexcBad7 2 3 2 3 5 2" xfId="19312" xr:uid="{00000000-0005-0000-0000-0000664B0000}"/>
    <cellStyle name="SAPBEXexcBad7 2 3 2 3 6" xfId="19313" xr:uid="{00000000-0005-0000-0000-0000674B0000}"/>
    <cellStyle name="SAPBEXexcBad7 2 3 2 3 6 2" xfId="19314" xr:uid="{00000000-0005-0000-0000-0000684B0000}"/>
    <cellStyle name="SAPBEXexcBad7 2 3 2 3 7" xfId="19315" xr:uid="{00000000-0005-0000-0000-0000694B0000}"/>
    <cellStyle name="SAPBEXexcBad7 2 3 2 4" xfId="19316" xr:uid="{00000000-0005-0000-0000-00006A4B0000}"/>
    <cellStyle name="SAPBEXexcBad7 2 3 2 4 2" xfId="19317" xr:uid="{00000000-0005-0000-0000-00006B4B0000}"/>
    <cellStyle name="SAPBEXexcBad7 2 3 2 5" xfId="19318" xr:uid="{00000000-0005-0000-0000-00006C4B0000}"/>
    <cellStyle name="SAPBEXexcBad7 2 3 2 5 2" xfId="19319" xr:uid="{00000000-0005-0000-0000-00006D4B0000}"/>
    <cellStyle name="SAPBEXexcBad7 2 3 2 6" xfId="19320" xr:uid="{00000000-0005-0000-0000-00006E4B0000}"/>
    <cellStyle name="SAPBEXexcBad7 2 3 2 6 2" xfId="19321" xr:uid="{00000000-0005-0000-0000-00006F4B0000}"/>
    <cellStyle name="SAPBEXexcBad7 2 3 2 7" xfId="19322" xr:uid="{00000000-0005-0000-0000-0000704B0000}"/>
    <cellStyle name="SAPBEXexcBad7 2 3 2 7 2" xfId="19323" xr:uid="{00000000-0005-0000-0000-0000714B0000}"/>
    <cellStyle name="SAPBEXexcBad7 2 3 2 8" xfId="19324" xr:uid="{00000000-0005-0000-0000-0000724B0000}"/>
    <cellStyle name="SAPBEXexcBad7 2 3 2 8 2" xfId="19325" xr:uid="{00000000-0005-0000-0000-0000734B0000}"/>
    <cellStyle name="SAPBEXexcBad7 2 3 2 9" xfId="19326" xr:uid="{00000000-0005-0000-0000-0000744B0000}"/>
    <cellStyle name="SAPBEXexcBad7 2 3 3" xfId="19327" xr:uid="{00000000-0005-0000-0000-0000754B0000}"/>
    <cellStyle name="SAPBEXexcBad7 2 3 3 2" xfId="19328" xr:uid="{00000000-0005-0000-0000-0000764B0000}"/>
    <cellStyle name="SAPBEXexcBad7 2 3 3 2 2" xfId="19329" xr:uid="{00000000-0005-0000-0000-0000774B0000}"/>
    <cellStyle name="SAPBEXexcBad7 2 3 3 2 2 2" xfId="19330" xr:uid="{00000000-0005-0000-0000-0000784B0000}"/>
    <cellStyle name="SAPBEXexcBad7 2 3 3 2 3" xfId="19331" xr:uid="{00000000-0005-0000-0000-0000794B0000}"/>
    <cellStyle name="SAPBEXexcBad7 2 3 3 2 3 2" xfId="19332" xr:uid="{00000000-0005-0000-0000-00007A4B0000}"/>
    <cellStyle name="SAPBEXexcBad7 2 3 3 2 4" xfId="19333" xr:uid="{00000000-0005-0000-0000-00007B4B0000}"/>
    <cellStyle name="SAPBEXexcBad7 2 3 3 2 4 2" xfId="19334" xr:uid="{00000000-0005-0000-0000-00007C4B0000}"/>
    <cellStyle name="SAPBEXexcBad7 2 3 3 2 5" xfId="19335" xr:uid="{00000000-0005-0000-0000-00007D4B0000}"/>
    <cellStyle name="SAPBEXexcBad7 2 3 3 2 5 2" xfId="19336" xr:uid="{00000000-0005-0000-0000-00007E4B0000}"/>
    <cellStyle name="SAPBEXexcBad7 2 3 3 2 6" xfId="19337" xr:uid="{00000000-0005-0000-0000-00007F4B0000}"/>
    <cellStyle name="SAPBEXexcBad7 2 3 3 2 6 2" xfId="19338" xr:uid="{00000000-0005-0000-0000-0000804B0000}"/>
    <cellStyle name="SAPBEXexcBad7 2 3 3 2 7" xfId="19339" xr:uid="{00000000-0005-0000-0000-0000814B0000}"/>
    <cellStyle name="SAPBEXexcBad7 2 3 3 3" xfId="19340" xr:uid="{00000000-0005-0000-0000-0000824B0000}"/>
    <cellStyle name="SAPBEXexcBad7 2 3 3 3 2" xfId="19341" xr:uid="{00000000-0005-0000-0000-0000834B0000}"/>
    <cellStyle name="SAPBEXexcBad7 2 3 3 4" xfId="19342" xr:uid="{00000000-0005-0000-0000-0000844B0000}"/>
    <cellStyle name="SAPBEXexcBad7 2 3 3 4 2" xfId="19343" xr:uid="{00000000-0005-0000-0000-0000854B0000}"/>
    <cellStyle name="SAPBEXexcBad7 2 3 3 5" xfId="19344" xr:uid="{00000000-0005-0000-0000-0000864B0000}"/>
    <cellStyle name="SAPBEXexcBad7 2 3 3 5 2" xfId="19345" xr:uid="{00000000-0005-0000-0000-0000874B0000}"/>
    <cellStyle name="SAPBEXexcBad7 2 3 3 6" xfId="19346" xr:uid="{00000000-0005-0000-0000-0000884B0000}"/>
    <cellStyle name="SAPBEXexcBad7 2 3 3 6 2" xfId="19347" xr:uid="{00000000-0005-0000-0000-0000894B0000}"/>
    <cellStyle name="SAPBEXexcBad7 2 3 3 7" xfId="19348" xr:uid="{00000000-0005-0000-0000-00008A4B0000}"/>
    <cellStyle name="SAPBEXexcBad7 2 3 3 7 2" xfId="19349" xr:uid="{00000000-0005-0000-0000-00008B4B0000}"/>
    <cellStyle name="SAPBEXexcBad7 2 3 3 8" xfId="19350" xr:uid="{00000000-0005-0000-0000-00008C4B0000}"/>
    <cellStyle name="SAPBEXexcBad7 2 3 4" xfId="19351" xr:uid="{00000000-0005-0000-0000-00008D4B0000}"/>
    <cellStyle name="SAPBEXexcBad7 2 3 4 2" xfId="19352" xr:uid="{00000000-0005-0000-0000-00008E4B0000}"/>
    <cellStyle name="SAPBEXexcBad7 2 3 4 2 2" xfId="19353" xr:uid="{00000000-0005-0000-0000-00008F4B0000}"/>
    <cellStyle name="SAPBEXexcBad7 2 3 4 3" xfId="19354" xr:uid="{00000000-0005-0000-0000-0000904B0000}"/>
    <cellStyle name="SAPBEXexcBad7 2 3 4 3 2" xfId="19355" xr:uid="{00000000-0005-0000-0000-0000914B0000}"/>
    <cellStyle name="SAPBEXexcBad7 2 3 4 4" xfId="19356" xr:uid="{00000000-0005-0000-0000-0000924B0000}"/>
    <cellStyle name="SAPBEXexcBad7 2 3 4 4 2" xfId="19357" xr:uid="{00000000-0005-0000-0000-0000934B0000}"/>
    <cellStyle name="SAPBEXexcBad7 2 3 4 5" xfId="19358" xr:uid="{00000000-0005-0000-0000-0000944B0000}"/>
    <cellStyle name="SAPBEXexcBad7 2 3 4 5 2" xfId="19359" xr:uid="{00000000-0005-0000-0000-0000954B0000}"/>
    <cellStyle name="SAPBEXexcBad7 2 3 4 6" xfId="19360" xr:uid="{00000000-0005-0000-0000-0000964B0000}"/>
    <cellStyle name="SAPBEXexcBad7 2 3 4 6 2" xfId="19361" xr:uid="{00000000-0005-0000-0000-0000974B0000}"/>
    <cellStyle name="SAPBEXexcBad7 2 3 4 7" xfId="19362" xr:uid="{00000000-0005-0000-0000-0000984B0000}"/>
    <cellStyle name="SAPBEXexcBad7 2 3 5" xfId="19363" xr:uid="{00000000-0005-0000-0000-0000994B0000}"/>
    <cellStyle name="SAPBEXexcBad7 2 3 5 2" xfId="19364" xr:uid="{00000000-0005-0000-0000-00009A4B0000}"/>
    <cellStyle name="SAPBEXexcBad7 2 3 6" xfId="19365" xr:uid="{00000000-0005-0000-0000-00009B4B0000}"/>
    <cellStyle name="SAPBEXexcBad7 2 3 6 2" xfId="19366" xr:uid="{00000000-0005-0000-0000-00009C4B0000}"/>
    <cellStyle name="SAPBEXexcBad7 2 3 7" xfId="19367" xr:uid="{00000000-0005-0000-0000-00009D4B0000}"/>
    <cellStyle name="SAPBEXexcBad7 2 3 7 2" xfId="19368" xr:uid="{00000000-0005-0000-0000-00009E4B0000}"/>
    <cellStyle name="SAPBEXexcBad7 2 3 8" xfId="19369" xr:uid="{00000000-0005-0000-0000-00009F4B0000}"/>
    <cellStyle name="SAPBEXexcBad7 2 3 8 2" xfId="19370" xr:uid="{00000000-0005-0000-0000-0000A04B0000}"/>
    <cellStyle name="SAPBEXexcBad7 2 3 9" xfId="19371" xr:uid="{00000000-0005-0000-0000-0000A14B0000}"/>
    <cellStyle name="SAPBEXexcBad7 2 3 9 2" xfId="19372" xr:uid="{00000000-0005-0000-0000-0000A24B0000}"/>
    <cellStyle name="SAPBEXexcBad7 2 4" xfId="19373" xr:uid="{00000000-0005-0000-0000-0000A34B0000}"/>
    <cellStyle name="SAPBEXexcBad7 2 4 2" xfId="19374" xr:uid="{00000000-0005-0000-0000-0000A44B0000}"/>
    <cellStyle name="SAPBEXexcBad7 2 4 2 2" xfId="19375" xr:uid="{00000000-0005-0000-0000-0000A54B0000}"/>
    <cellStyle name="SAPBEXexcBad7 2 4 2 2 2" xfId="19376" xr:uid="{00000000-0005-0000-0000-0000A64B0000}"/>
    <cellStyle name="SAPBEXexcBad7 2 4 2 2 2 2" xfId="19377" xr:uid="{00000000-0005-0000-0000-0000A74B0000}"/>
    <cellStyle name="SAPBEXexcBad7 2 4 2 2 3" xfId="19378" xr:uid="{00000000-0005-0000-0000-0000A84B0000}"/>
    <cellStyle name="SAPBEXexcBad7 2 4 2 2 3 2" xfId="19379" xr:uid="{00000000-0005-0000-0000-0000A94B0000}"/>
    <cellStyle name="SAPBEXexcBad7 2 4 2 2 4" xfId="19380" xr:uid="{00000000-0005-0000-0000-0000AA4B0000}"/>
    <cellStyle name="SAPBEXexcBad7 2 4 2 2 4 2" xfId="19381" xr:uid="{00000000-0005-0000-0000-0000AB4B0000}"/>
    <cellStyle name="SAPBEXexcBad7 2 4 2 2 5" xfId="19382" xr:uid="{00000000-0005-0000-0000-0000AC4B0000}"/>
    <cellStyle name="SAPBEXexcBad7 2 4 2 2 5 2" xfId="19383" xr:uid="{00000000-0005-0000-0000-0000AD4B0000}"/>
    <cellStyle name="SAPBEXexcBad7 2 4 2 2 6" xfId="19384" xr:uid="{00000000-0005-0000-0000-0000AE4B0000}"/>
    <cellStyle name="SAPBEXexcBad7 2 4 2 2 6 2" xfId="19385" xr:uid="{00000000-0005-0000-0000-0000AF4B0000}"/>
    <cellStyle name="SAPBEXexcBad7 2 4 2 2 7" xfId="19386" xr:uid="{00000000-0005-0000-0000-0000B04B0000}"/>
    <cellStyle name="SAPBEXexcBad7 2 4 2 3" xfId="19387" xr:uid="{00000000-0005-0000-0000-0000B14B0000}"/>
    <cellStyle name="SAPBEXexcBad7 2 4 2 3 2" xfId="19388" xr:uid="{00000000-0005-0000-0000-0000B24B0000}"/>
    <cellStyle name="SAPBEXexcBad7 2 4 2 4" xfId="19389" xr:uid="{00000000-0005-0000-0000-0000B34B0000}"/>
    <cellStyle name="SAPBEXexcBad7 2 4 2 4 2" xfId="19390" xr:uid="{00000000-0005-0000-0000-0000B44B0000}"/>
    <cellStyle name="SAPBEXexcBad7 2 4 2 5" xfId="19391" xr:uid="{00000000-0005-0000-0000-0000B54B0000}"/>
    <cellStyle name="SAPBEXexcBad7 2 4 2 5 2" xfId="19392" xr:uid="{00000000-0005-0000-0000-0000B64B0000}"/>
    <cellStyle name="SAPBEXexcBad7 2 4 2 6" xfId="19393" xr:uid="{00000000-0005-0000-0000-0000B74B0000}"/>
    <cellStyle name="SAPBEXexcBad7 2 4 2 6 2" xfId="19394" xr:uid="{00000000-0005-0000-0000-0000B84B0000}"/>
    <cellStyle name="SAPBEXexcBad7 2 4 2 7" xfId="19395" xr:uid="{00000000-0005-0000-0000-0000B94B0000}"/>
    <cellStyle name="SAPBEXexcBad7 2 4 2 7 2" xfId="19396" xr:uid="{00000000-0005-0000-0000-0000BA4B0000}"/>
    <cellStyle name="SAPBEXexcBad7 2 4 2 8" xfId="19397" xr:uid="{00000000-0005-0000-0000-0000BB4B0000}"/>
    <cellStyle name="SAPBEXexcBad7 2 4 3" xfId="19398" xr:uid="{00000000-0005-0000-0000-0000BC4B0000}"/>
    <cellStyle name="SAPBEXexcBad7 2 4 3 2" xfId="19399" xr:uid="{00000000-0005-0000-0000-0000BD4B0000}"/>
    <cellStyle name="SAPBEXexcBad7 2 4 3 2 2" xfId="19400" xr:uid="{00000000-0005-0000-0000-0000BE4B0000}"/>
    <cellStyle name="SAPBEXexcBad7 2 4 3 3" xfId="19401" xr:uid="{00000000-0005-0000-0000-0000BF4B0000}"/>
    <cellStyle name="SAPBEXexcBad7 2 4 3 3 2" xfId="19402" xr:uid="{00000000-0005-0000-0000-0000C04B0000}"/>
    <cellStyle name="SAPBEXexcBad7 2 4 3 4" xfId="19403" xr:uid="{00000000-0005-0000-0000-0000C14B0000}"/>
    <cellStyle name="SAPBEXexcBad7 2 4 3 4 2" xfId="19404" xr:uid="{00000000-0005-0000-0000-0000C24B0000}"/>
    <cellStyle name="SAPBEXexcBad7 2 4 3 5" xfId="19405" xr:uid="{00000000-0005-0000-0000-0000C34B0000}"/>
    <cellStyle name="SAPBEXexcBad7 2 4 3 5 2" xfId="19406" xr:uid="{00000000-0005-0000-0000-0000C44B0000}"/>
    <cellStyle name="SAPBEXexcBad7 2 4 3 6" xfId="19407" xr:uid="{00000000-0005-0000-0000-0000C54B0000}"/>
    <cellStyle name="SAPBEXexcBad7 2 4 3 6 2" xfId="19408" xr:uid="{00000000-0005-0000-0000-0000C64B0000}"/>
    <cellStyle name="SAPBEXexcBad7 2 4 3 7" xfId="19409" xr:uid="{00000000-0005-0000-0000-0000C74B0000}"/>
    <cellStyle name="SAPBEXexcBad7 2 4 4" xfId="19410" xr:uid="{00000000-0005-0000-0000-0000C84B0000}"/>
    <cellStyle name="SAPBEXexcBad7 2 4 4 2" xfId="19411" xr:uid="{00000000-0005-0000-0000-0000C94B0000}"/>
    <cellStyle name="SAPBEXexcBad7 2 4 5" xfId="19412" xr:uid="{00000000-0005-0000-0000-0000CA4B0000}"/>
    <cellStyle name="SAPBEXexcBad7 2 4 5 2" xfId="19413" xr:uid="{00000000-0005-0000-0000-0000CB4B0000}"/>
    <cellStyle name="SAPBEXexcBad7 2 4 6" xfId="19414" xr:uid="{00000000-0005-0000-0000-0000CC4B0000}"/>
    <cellStyle name="SAPBEXexcBad7 2 4 6 2" xfId="19415" xr:uid="{00000000-0005-0000-0000-0000CD4B0000}"/>
    <cellStyle name="SAPBEXexcBad7 2 4 7" xfId="19416" xr:uid="{00000000-0005-0000-0000-0000CE4B0000}"/>
    <cellStyle name="SAPBEXexcBad7 2 4 7 2" xfId="19417" xr:uid="{00000000-0005-0000-0000-0000CF4B0000}"/>
    <cellStyle name="SAPBEXexcBad7 2 4 8" xfId="19418" xr:uid="{00000000-0005-0000-0000-0000D04B0000}"/>
    <cellStyle name="SAPBEXexcBad7 2 4 8 2" xfId="19419" xr:uid="{00000000-0005-0000-0000-0000D14B0000}"/>
    <cellStyle name="SAPBEXexcBad7 2 4 9" xfId="19420" xr:uid="{00000000-0005-0000-0000-0000D24B0000}"/>
    <cellStyle name="SAPBEXexcBad7 2 5" xfId="19421" xr:uid="{00000000-0005-0000-0000-0000D34B0000}"/>
    <cellStyle name="SAPBEXexcBad7 2 5 2" xfId="19422" xr:uid="{00000000-0005-0000-0000-0000D44B0000}"/>
    <cellStyle name="SAPBEXexcBad7 2 5 2 2" xfId="19423" xr:uid="{00000000-0005-0000-0000-0000D54B0000}"/>
    <cellStyle name="SAPBEXexcBad7 2 5 2 2 2" xfId="19424" xr:uid="{00000000-0005-0000-0000-0000D64B0000}"/>
    <cellStyle name="SAPBEXexcBad7 2 5 2 3" xfId="19425" xr:uid="{00000000-0005-0000-0000-0000D74B0000}"/>
    <cellStyle name="SAPBEXexcBad7 2 5 2 3 2" xfId="19426" xr:uid="{00000000-0005-0000-0000-0000D84B0000}"/>
    <cellStyle name="SAPBEXexcBad7 2 5 2 4" xfId="19427" xr:uid="{00000000-0005-0000-0000-0000D94B0000}"/>
    <cellStyle name="SAPBEXexcBad7 2 5 2 4 2" xfId="19428" xr:uid="{00000000-0005-0000-0000-0000DA4B0000}"/>
    <cellStyle name="SAPBEXexcBad7 2 5 2 5" xfId="19429" xr:uid="{00000000-0005-0000-0000-0000DB4B0000}"/>
    <cellStyle name="SAPBEXexcBad7 2 5 2 5 2" xfId="19430" xr:uid="{00000000-0005-0000-0000-0000DC4B0000}"/>
    <cellStyle name="SAPBEXexcBad7 2 5 2 6" xfId="19431" xr:uid="{00000000-0005-0000-0000-0000DD4B0000}"/>
    <cellStyle name="SAPBEXexcBad7 2 5 2 6 2" xfId="19432" xr:uid="{00000000-0005-0000-0000-0000DE4B0000}"/>
    <cellStyle name="SAPBEXexcBad7 2 5 2 7" xfId="19433" xr:uid="{00000000-0005-0000-0000-0000DF4B0000}"/>
    <cellStyle name="SAPBEXexcBad7 2 5 3" xfId="19434" xr:uid="{00000000-0005-0000-0000-0000E04B0000}"/>
    <cellStyle name="SAPBEXexcBad7 2 5 3 2" xfId="19435" xr:uid="{00000000-0005-0000-0000-0000E14B0000}"/>
    <cellStyle name="SAPBEXexcBad7 2 5 4" xfId="19436" xr:uid="{00000000-0005-0000-0000-0000E24B0000}"/>
    <cellStyle name="SAPBEXexcBad7 2 5 4 2" xfId="19437" xr:uid="{00000000-0005-0000-0000-0000E34B0000}"/>
    <cellStyle name="SAPBEXexcBad7 2 5 5" xfId="19438" xr:uid="{00000000-0005-0000-0000-0000E44B0000}"/>
    <cellStyle name="SAPBEXexcBad7 2 5 5 2" xfId="19439" xr:uid="{00000000-0005-0000-0000-0000E54B0000}"/>
    <cellStyle name="SAPBEXexcBad7 2 5 6" xfId="19440" xr:uid="{00000000-0005-0000-0000-0000E64B0000}"/>
    <cellStyle name="SAPBEXexcBad7 2 5 6 2" xfId="19441" xr:uid="{00000000-0005-0000-0000-0000E74B0000}"/>
    <cellStyle name="SAPBEXexcBad7 2 5 7" xfId="19442" xr:uid="{00000000-0005-0000-0000-0000E84B0000}"/>
    <cellStyle name="SAPBEXexcBad7 2 5 7 2" xfId="19443" xr:uid="{00000000-0005-0000-0000-0000E94B0000}"/>
    <cellStyle name="SAPBEXexcBad7 2 5 8" xfId="19444" xr:uid="{00000000-0005-0000-0000-0000EA4B0000}"/>
    <cellStyle name="SAPBEXexcBad7 2 6" xfId="19445" xr:uid="{00000000-0005-0000-0000-0000EB4B0000}"/>
    <cellStyle name="SAPBEXexcBad7 2 6 2" xfId="19446" xr:uid="{00000000-0005-0000-0000-0000EC4B0000}"/>
    <cellStyle name="SAPBEXexcBad7 2 6 2 2" xfId="19447" xr:uid="{00000000-0005-0000-0000-0000ED4B0000}"/>
    <cellStyle name="SAPBEXexcBad7 2 6 3" xfId="19448" xr:uid="{00000000-0005-0000-0000-0000EE4B0000}"/>
    <cellStyle name="SAPBEXexcBad7 2 6 3 2" xfId="19449" xr:uid="{00000000-0005-0000-0000-0000EF4B0000}"/>
    <cellStyle name="SAPBEXexcBad7 2 6 4" xfId="19450" xr:uid="{00000000-0005-0000-0000-0000F04B0000}"/>
    <cellStyle name="SAPBEXexcBad7 2 6 4 2" xfId="19451" xr:uid="{00000000-0005-0000-0000-0000F14B0000}"/>
    <cellStyle name="SAPBEXexcBad7 2 6 5" xfId="19452" xr:uid="{00000000-0005-0000-0000-0000F24B0000}"/>
    <cellStyle name="SAPBEXexcBad7 2 6 5 2" xfId="19453" xr:uid="{00000000-0005-0000-0000-0000F34B0000}"/>
    <cellStyle name="SAPBEXexcBad7 2 6 6" xfId="19454" xr:uid="{00000000-0005-0000-0000-0000F44B0000}"/>
    <cellStyle name="SAPBEXexcBad7 2 6 6 2" xfId="19455" xr:uid="{00000000-0005-0000-0000-0000F54B0000}"/>
    <cellStyle name="SAPBEXexcBad7 2 6 7" xfId="19456" xr:uid="{00000000-0005-0000-0000-0000F64B0000}"/>
    <cellStyle name="SAPBEXexcBad7 2 7" xfId="19457" xr:uid="{00000000-0005-0000-0000-0000F74B0000}"/>
    <cellStyle name="SAPBEXexcBad7 2 7 2" xfId="19458" xr:uid="{00000000-0005-0000-0000-0000F84B0000}"/>
    <cellStyle name="SAPBEXexcBad7 2 8" xfId="19459" xr:uid="{00000000-0005-0000-0000-0000F94B0000}"/>
    <cellStyle name="SAPBEXexcBad7 2 8 2" xfId="19460" xr:uid="{00000000-0005-0000-0000-0000FA4B0000}"/>
    <cellStyle name="SAPBEXexcBad7 2 9" xfId="19461" xr:uid="{00000000-0005-0000-0000-0000FB4B0000}"/>
    <cellStyle name="SAPBEXexcBad7 2 9 2" xfId="19462" xr:uid="{00000000-0005-0000-0000-0000FC4B0000}"/>
    <cellStyle name="SAPBEXexcBad7 3" xfId="19463" xr:uid="{00000000-0005-0000-0000-0000FD4B0000}"/>
    <cellStyle name="SAPBEXexcBad7 3 10" xfId="19464" xr:uid="{00000000-0005-0000-0000-0000FE4B0000}"/>
    <cellStyle name="SAPBEXexcBad7 3 10 2" xfId="19465" xr:uid="{00000000-0005-0000-0000-0000FF4B0000}"/>
    <cellStyle name="SAPBEXexcBad7 3 11" xfId="19466" xr:uid="{00000000-0005-0000-0000-0000004C0000}"/>
    <cellStyle name="SAPBEXexcBad7 3 11 2" xfId="19467" xr:uid="{00000000-0005-0000-0000-0000014C0000}"/>
    <cellStyle name="SAPBEXexcBad7 3 12" xfId="19468" xr:uid="{00000000-0005-0000-0000-0000024C0000}"/>
    <cellStyle name="SAPBEXexcBad7 3 2" xfId="19469" xr:uid="{00000000-0005-0000-0000-0000034C0000}"/>
    <cellStyle name="SAPBEXexcBad7 3 2 10" xfId="19470" xr:uid="{00000000-0005-0000-0000-0000044C0000}"/>
    <cellStyle name="SAPBEXexcBad7 3 2 10 2" xfId="19471" xr:uid="{00000000-0005-0000-0000-0000054C0000}"/>
    <cellStyle name="SAPBEXexcBad7 3 2 11" xfId="19472" xr:uid="{00000000-0005-0000-0000-0000064C0000}"/>
    <cellStyle name="SAPBEXexcBad7 3 2 2" xfId="19473" xr:uid="{00000000-0005-0000-0000-0000074C0000}"/>
    <cellStyle name="SAPBEXexcBad7 3 2 2 10" xfId="19474" xr:uid="{00000000-0005-0000-0000-0000084C0000}"/>
    <cellStyle name="SAPBEXexcBad7 3 2 2 2" xfId="19475" xr:uid="{00000000-0005-0000-0000-0000094C0000}"/>
    <cellStyle name="SAPBEXexcBad7 3 2 2 2 2" xfId="19476" xr:uid="{00000000-0005-0000-0000-00000A4C0000}"/>
    <cellStyle name="SAPBEXexcBad7 3 2 2 2 2 2" xfId="19477" xr:uid="{00000000-0005-0000-0000-00000B4C0000}"/>
    <cellStyle name="SAPBEXexcBad7 3 2 2 2 2 2 2" xfId="19478" xr:uid="{00000000-0005-0000-0000-00000C4C0000}"/>
    <cellStyle name="SAPBEXexcBad7 3 2 2 2 2 2 2 2" xfId="19479" xr:uid="{00000000-0005-0000-0000-00000D4C0000}"/>
    <cellStyle name="SAPBEXexcBad7 3 2 2 2 2 2 3" xfId="19480" xr:uid="{00000000-0005-0000-0000-00000E4C0000}"/>
    <cellStyle name="SAPBEXexcBad7 3 2 2 2 2 2 3 2" xfId="19481" xr:uid="{00000000-0005-0000-0000-00000F4C0000}"/>
    <cellStyle name="SAPBEXexcBad7 3 2 2 2 2 2 4" xfId="19482" xr:uid="{00000000-0005-0000-0000-0000104C0000}"/>
    <cellStyle name="SAPBEXexcBad7 3 2 2 2 2 2 4 2" xfId="19483" xr:uid="{00000000-0005-0000-0000-0000114C0000}"/>
    <cellStyle name="SAPBEXexcBad7 3 2 2 2 2 2 5" xfId="19484" xr:uid="{00000000-0005-0000-0000-0000124C0000}"/>
    <cellStyle name="SAPBEXexcBad7 3 2 2 2 2 2 5 2" xfId="19485" xr:uid="{00000000-0005-0000-0000-0000134C0000}"/>
    <cellStyle name="SAPBEXexcBad7 3 2 2 2 2 2 6" xfId="19486" xr:uid="{00000000-0005-0000-0000-0000144C0000}"/>
    <cellStyle name="SAPBEXexcBad7 3 2 2 2 2 2 6 2" xfId="19487" xr:uid="{00000000-0005-0000-0000-0000154C0000}"/>
    <cellStyle name="SAPBEXexcBad7 3 2 2 2 2 2 7" xfId="19488" xr:uid="{00000000-0005-0000-0000-0000164C0000}"/>
    <cellStyle name="SAPBEXexcBad7 3 2 2 2 2 3" xfId="19489" xr:uid="{00000000-0005-0000-0000-0000174C0000}"/>
    <cellStyle name="SAPBEXexcBad7 3 2 2 2 2 3 2" xfId="19490" xr:uid="{00000000-0005-0000-0000-0000184C0000}"/>
    <cellStyle name="SAPBEXexcBad7 3 2 2 2 2 4" xfId="19491" xr:uid="{00000000-0005-0000-0000-0000194C0000}"/>
    <cellStyle name="SAPBEXexcBad7 3 2 2 2 2 4 2" xfId="19492" xr:uid="{00000000-0005-0000-0000-00001A4C0000}"/>
    <cellStyle name="SAPBEXexcBad7 3 2 2 2 2 5" xfId="19493" xr:uid="{00000000-0005-0000-0000-00001B4C0000}"/>
    <cellStyle name="SAPBEXexcBad7 3 2 2 2 2 5 2" xfId="19494" xr:uid="{00000000-0005-0000-0000-00001C4C0000}"/>
    <cellStyle name="SAPBEXexcBad7 3 2 2 2 2 6" xfId="19495" xr:uid="{00000000-0005-0000-0000-00001D4C0000}"/>
    <cellStyle name="SAPBEXexcBad7 3 2 2 2 2 6 2" xfId="19496" xr:uid="{00000000-0005-0000-0000-00001E4C0000}"/>
    <cellStyle name="SAPBEXexcBad7 3 2 2 2 2 7" xfId="19497" xr:uid="{00000000-0005-0000-0000-00001F4C0000}"/>
    <cellStyle name="SAPBEXexcBad7 3 2 2 2 2 7 2" xfId="19498" xr:uid="{00000000-0005-0000-0000-0000204C0000}"/>
    <cellStyle name="SAPBEXexcBad7 3 2 2 2 2 8" xfId="19499" xr:uid="{00000000-0005-0000-0000-0000214C0000}"/>
    <cellStyle name="SAPBEXexcBad7 3 2 2 2 3" xfId="19500" xr:uid="{00000000-0005-0000-0000-0000224C0000}"/>
    <cellStyle name="SAPBEXexcBad7 3 2 2 2 3 2" xfId="19501" xr:uid="{00000000-0005-0000-0000-0000234C0000}"/>
    <cellStyle name="SAPBEXexcBad7 3 2 2 2 3 2 2" xfId="19502" xr:uid="{00000000-0005-0000-0000-0000244C0000}"/>
    <cellStyle name="SAPBEXexcBad7 3 2 2 2 3 3" xfId="19503" xr:uid="{00000000-0005-0000-0000-0000254C0000}"/>
    <cellStyle name="SAPBEXexcBad7 3 2 2 2 3 3 2" xfId="19504" xr:uid="{00000000-0005-0000-0000-0000264C0000}"/>
    <cellStyle name="SAPBEXexcBad7 3 2 2 2 3 4" xfId="19505" xr:uid="{00000000-0005-0000-0000-0000274C0000}"/>
    <cellStyle name="SAPBEXexcBad7 3 2 2 2 3 4 2" xfId="19506" xr:uid="{00000000-0005-0000-0000-0000284C0000}"/>
    <cellStyle name="SAPBEXexcBad7 3 2 2 2 3 5" xfId="19507" xr:uid="{00000000-0005-0000-0000-0000294C0000}"/>
    <cellStyle name="SAPBEXexcBad7 3 2 2 2 3 5 2" xfId="19508" xr:uid="{00000000-0005-0000-0000-00002A4C0000}"/>
    <cellStyle name="SAPBEXexcBad7 3 2 2 2 3 6" xfId="19509" xr:uid="{00000000-0005-0000-0000-00002B4C0000}"/>
    <cellStyle name="SAPBEXexcBad7 3 2 2 2 3 6 2" xfId="19510" xr:uid="{00000000-0005-0000-0000-00002C4C0000}"/>
    <cellStyle name="SAPBEXexcBad7 3 2 2 2 3 7" xfId="19511" xr:uid="{00000000-0005-0000-0000-00002D4C0000}"/>
    <cellStyle name="SAPBEXexcBad7 3 2 2 2 4" xfId="19512" xr:uid="{00000000-0005-0000-0000-00002E4C0000}"/>
    <cellStyle name="SAPBEXexcBad7 3 2 2 2 4 2" xfId="19513" xr:uid="{00000000-0005-0000-0000-00002F4C0000}"/>
    <cellStyle name="SAPBEXexcBad7 3 2 2 2 5" xfId="19514" xr:uid="{00000000-0005-0000-0000-0000304C0000}"/>
    <cellStyle name="SAPBEXexcBad7 3 2 2 2 5 2" xfId="19515" xr:uid="{00000000-0005-0000-0000-0000314C0000}"/>
    <cellStyle name="SAPBEXexcBad7 3 2 2 2 6" xfId="19516" xr:uid="{00000000-0005-0000-0000-0000324C0000}"/>
    <cellStyle name="SAPBEXexcBad7 3 2 2 2 6 2" xfId="19517" xr:uid="{00000000-0005-0000-0000-0000334C0000}"/>
    <cellStyle name="SAPBEXexcBad7 3 2 2 2 7" xfId="19518" xr:uid="{00000000-0005-0000-0000-0000344C0000}"/>
    <cellStyle name="SAPBEXexcBad7 3 2 2 2 7 2" xfId="19519" xr:uid="{00000000-0005-0000-0000-0000354C0000}"/>
    <cellStyle name="SAPBEXexcBad7 3 2 2 2 8" xfId="19520" xr:uid="{00000000-0005-0000-0000-0000364C0000}"/>
    <cellStyle name="SAPBEXexcBad7 3 2 2 2 8 2" xfId="19521" xr:uid="{00000000-0005-0000-0000-0000374C0000}"/>
    <cellStyle name="SAPBEXexcBad7 3 2 2 2 9" xfId="19522" xr:uid="{00000000-0005-0000-0000-0000384C0000}"/>
    <cellStyle name="SAPBEXexcBad7 3 2 2 3" xfId="19523" xr:uid="{00000000-0005-0000-0000-0000394C0000}"/>
    <cellStyle name="SAPBEXexcBad7 3 2 2 3 2" xfId="19524" xr:uid="{00000000-0005-0000-0000-00003A4C0000}"/>
    <cellStyle name="SAPBEXexcBad7 3 2 2 3 2 2" xfId="19525" xr:uid="{00000000-0005-0000-0000-00003B4C0000}"/>
    <cellStyle name="SAPBEXexcBad7 3 2 2 3 2 2 2" xfId="19526" xr:uid="{00000000-0005-0000-0000-00003C4C0000}"/>
    <cellStyle name="SAPBEXexcBad7 3 2 2 3 2 3" xfId="19527" xr:uid="{00000000-0005-0000-0000-00003D4C0000}"/>
    <cellStyle name="SAPBEXexcBad7 3 2 2 3 2 3 2" xfId="19528" xr:uid="{00000000-0005-0000-0000-00003E4C0000}"/>
    <cellStyle name="SAPBEXexcBad7 3 2 2 3 2 4" xfId="19529" xr:uid="{00000000-0005-0000-0000-00003F4C0000}"/>
    <cellStyle name="SAPBEXexcBad7 3 2 2 3 2 4 2" xfId="19530" xr:uid="{00000000-0005-0000-0000-0000404C0000}"/>
    <cellStyle name="SAPBEXexcBad7 3 2 2 3 2 5" xfId="19531" xr:uid="{00000000-0005-0000-0000-0000414C0000}"/>
    <cellStyle name="SAPBEXexcBad7 3 2 2 3 2 5 2" xfId="19532" xr:uid="{00000000-0005-0000-0000-0000424C0000}"/>
    <cellStyle name="SAPBEXexcBad7 3 2 2 3 2 6" xfId="19533" xr:uid="{00000000-0005-0000-0000-0000434C0000}"/>
    <cellStyle name="SAPBEXexcBad7 3 2 2 3 2 6 2" xfId="19534" xr:uid="{00000000-0005-0000-0000-0000444C0000}"/>
    <cellStyle name="SAPBEXexcBad7 3 2 2 3 2 7" xfId="19535" xr:uid="{00000000-0005-0000-0000-0000454C0000}"/>
    <cellStyle name="SAPBEXexcBad7 3 2 2 3 3" xfId="19536" xr:uid="{00000000-0005-0000-0000-0000464C0000}"/>
    <cellStyle name="SAPBEXexcBad7 3 2 2 3 3 2" xfId="19537" xr:uid="{00000000-0005-0000-0000-0000474C0000}"/>
    <cellStyle name="SAPBEXexcBad7 3 2 2 3 4" xfId="19538" xr:uid="{00000000-0005-0000-0000-0000484C0000}"/>
    <cellStyle name="SAPBEXexcBad7 3 2 2 3 4 2" xfId="19539" xr:uid="{00000000-0005-0000-0000-0000494C0000}"/>
    <cellStyle name="SAPBEXexcBad7 3 2 2 3 5" xfId="19540" xr:uid="{00000000-0005-0000-0000-00004A4C0000}"/>
    <cellStyle name="SAPBEXexcBad7 3 2 2 3 5 2" xfId="19541" xr:uid="{00000000-0005-0000-0000-00004B4C0000}"/>
    <cellStyle name="SAPBEXexcBad7 3 2 2 3 6" xfId="19542" xr:uid="{00000000-0005-0000-0000-00004C4C0000}"/>
    <cellStyle name="SAPBEXexcBad7 3 2 2 3 6 2" xfId="19543" xr:uid="{00000000-0005-0000-0000-00004D4C0000}"/>
    <cellStyle name="SAPBEXexcBad7 3 2 2 3 7" xfId="19544" xr:uid="{00000000-0005-0000-0000-00004E4C0000}"/>
    <cellStyle name="SAPBEXexcBad7 3 2 2 3 7 2" xfId="19545" xr:uid="{00000000-0005-0000-0000-00004F4C0000}"/>
    <cellStyle name="SAPBEXexcBad7 3 2 2 3 8" xfId="19546" xr:uid="{00000000-0005-0000-0000-0000504C0000}"/>
    <cellStyle name="SAPBEXexcBad7 3 2 2 4" xfId="19547" xr:uid="{00000000-0005-0000-0000-0000514C0000}"/>
    <cellStyle name="SAPBEXexcBad7 3 2 2 4 2" xfId="19548" xr:uid="{00000000-0005-0000-0000-0000524C0000}"/>
    <cellStyle name="SAPBEXexcBad7 3 2 2 4 2 2" xfId="19549" xr:uid="{00000000-0005-0000-0000-0000534C0000}"/>
    <cellStyle name="SAPBEXexcBad7 3 2 2 4 3" xfId="19550" xr:uid="{00000000-0005-0000-0000-0000544C0000}"/>
    <cellStyle name="SAPBEXexcBad7 3 2 2 4 3 2" xfId="19551" xr:uid="{00000000-0005-0000-0000-0000554C0000}"/>
    <cellStyle name="SAPBEXexcBad7 3 2 2 4 4" xfId="19552" xr:uid="{00000000-0005-0000-0000-0000564C0000}"/>
    <cellStyle name="SAPBEXexcBad7 3 2 2 4 4 2" xfId="19553" xr:uid="{00000000-0005-0000-0000-0000574C0000}"/>
    <cellStyle name="SAPBEXexcBad7 3 2 2 4 5" xfId="19554" xr:uid="{00000000-0005-0000-0000-0000584C0000}"/>
    <cellStyle name="SAPBEXexcBad7 3 2 2 4 5 2" xfId="19555" xr:uid="{00000000-0005-0000-0000-0000594C0000}"/>
    <cellStyle name="SAPBEXexcBad7 3 2 2 4 6" xfId="19556" xr:uid="{00000000-0005-0000-0000-00005A4C0000}"/>
    <cellStyle name="SAPBEXexcBad7 3 2 2 4 6 2" xfId="19557" xr:uid="{00000000-0005-0000-0000-00005B4C0000}"/>
    <cellStyle name="SAPBEXexcBad7 3 2 2 4 7" xfId="19558" xr:uid="{00000000-0005-0000-0000-00005C4C0000}"/>
    <cellStyle name="SAPBEXexcBad7 3 2 2 5" xfId="19559" xr:uid="{00000000-0005-0000-0000-00005D4C0000}"/>
    <cellStyle name="SAPBEXexcBad7 3 2 2 5 2" xfId="19560" xr:uid="{00000000-0005-0000-0000-00005E4C0000}"/>
    <cellStyle name="SAPBEXexcBad7 3 2 2 6" xfId="19561" xr:uid="{00000000-0005-0000-0000-00005F4C0000}"/>
    <cellStyle name="SAPBEXexcBad7 3 2 2 6 2" xfId="19562" xr:uid="{00000000-0005-0000-0000-0000604C0000}"/>
    <cellStyle name="SAPBEXexcBad7 3 2 2 7" xfId="19563" xr:uid="{00000000-0005-0000-0000-0000614C0000}"/>
    <cellStyle name="SAPBEXexcBad7 3 2 2 7 2" xfId="19564" xr:uid="{00000000-0005-0000-0000-0000624C0000}"/>
    <cellStyle name="SAPBEXexcBad7 3 2 2 8" xfId="19565" xr:uid="{00000000-0005-0000-0000-0000634C0000}"/>
    <cellStyle name="SAPBEXexcBad7 3 2 2 8 2" xfId="19566" xr:uid="{00000000-0005-0000-0000-0000644C0000}"/>
    <cellStyle name="SAPBEXexcBad7 3 2 2 9" xfId="19567" xr:uid="{00000000-0005-0000-0000-0000654C0000}"/>
    <cellStyle name="SAPBEXexcBad7 3 2 2 9 2" xfId="19568" xr:uid="{00000000-0005-0000-0000-0000664C0000}"/>
    <cellStyle name="SAPBEXexcBad7 3 2 3" xfId="19569" xr:uid="{00000000-0005-0000-0000-0000674C0000}"/>
    <cellStyle name="SAPBEXexcBad7 3 2 3 2" xfId="19570" xr:uid="{00000000-0005-0000-0000-0000684C0000}"/>
    <cellStyle name="SAPBEXexcBad7 3 2 3 2 2" xfId="19571" xr:uid="{00000000-0005-0000-0000-0000694C0000}"/>
    <cellStyle name="SAPBEXexcBad7 3 2 3 2 2 2" xfId="19572" xr:uid="{00000000-0005-0000-0000-00006A4C0000}"/>
    <cellStyle name="SAPBEXexcBad7 3 2 3 2 2 2 2" xfId="19573" xr:uid="{00000000-0005-0000-0000-00006B4C0000}"/>
    <cellStyle name="SAPBEXexcBad7 3 2 3 2 2 3" xfId="19574" xr:uid="{00000000-0005-0000-0000-00006C4C0000}"/>
    <cellStyle name="SAPBEXexcBad7 3 2 3 2 2 3 2" xfId="19575" xr:uid="{00000000-0005-0000-0000-00006D4C0000}"/>
    <cellStyle name="SAPBEXexcBad7 3 2 3 2 2 4" xfId="19576" xr:uid="{00000000-0005-0000-0000-00006E4C0000}"/>
    <cellStyle name="SAPBEXexcBad7 3 2 3 2 2 4 2" xfId="19577" xr:uid="{00000000-0005-0000-0000-00006F4C0000}"/>
    <cellStyle name="SAPBEXexcBad7 3 2 3 2 2 5" xfId="19578" xr:uid="{00000000-0005-0000-0000-0000704C0000}"/>
    <cellStyle name="SAPBEXexcBad7 3 2 3 2 2 5 2" xfId="19579" xr:uid="{00000000-0005-0000-0000-0000714C0000}"/>
    <cellStyle name="SAPBEXexcBad7 3 2 3 2 2 6" xfId="19580" xr:uid="{00000000-0005-0000-0000-0000724C0000}"/>
    <cellStyle name="SAPBEXexcBad7 3 2 3 2 2 6 2" xfId="19581" xr:uid="{00000000-0005-0000-0000-0000734C0000}"/>
    <cellStyle name="SAPBEXexcBad7 3 2 3 2 2 7" xfId="19582" xr:uid="{00000000-0005-0000-0000-0000744C0000}"/>
    <cellStyle name="SAPBEXexcBad7 3 2 3 2 3" xfId="19583" xr:uid="{00000000-0005-0000-0000-0000754C0000}"/>
    <cellStyle name="SAPBEXexcBad7 3 2 3 2 3 2" xfId="19584" xr:uid="{00000000-0005-0000-0000-0000764C0000}"/>
    <cellStyle name="SAPBEXexcBad7 3 2 3 2 4" xfId="19585" xr:uid="{00000000-0005-0000-0000-0000774C0000}"/>
    <cellStyle name="SAPBEXexcBad7 3 2 3 2 4 2" xfId="19586" xr:uid="{00000000-0005-0000-0000-0000784C0000}"/>
    <cellStyle name="SAPBEXexcBad7 3 2 3 2 5" xfId="19587" xr:uid="{00000000-0005-0000-0000-0000794C0000}"/>
    <cellStyle name="SAPBEXexcBad7 3 2 3 2 5 2" xfId="19588" xr:uid="{00000000-0005-0000-0000-00007A4C0000}"/>
    <cellStyle name="SAPBEXexcBad7 3 2 3 2 6" xfId="19589" xr:uid="{00000000-0005-0000-0000-00007B4C0000}"/>
    <cellStyle name="SAPBEXexcBad7 3 2 3 2 6 2" xfId="19590" xr:uid="{00000000-0005-0000-0000-00007C4C0000}"/>
    <cellStyle name="SAPBEXexcBad7 3 2 3 2 7" xfId="19591" xr:uid="{00000000-0005-0000-0000-00007D4C0000}"/>
    <cellStyle name="SAPBEXexcBad7 3 2 3 2 7 2" xfId="19592" xr:uid="{00000000-0005-0000-0000-00007E4C0000}"/>
    <cellStyle name="SAPBEXexcBad7 3 2 3 2 8" xfId="19593" xr:uid="{00000000-0005-0000-0000-00007F4C0000}"/>
    <cellStyle name="SAPBEXexcBad7 3 2 3 3" xfId="19594" xr:uid="{00000000-0005-0000-0000-0000804C0000}"/>
    <cellStyle name="SAPBEXexcBad7 3 2 3 3 2" xfId="19595" xr:uid="{00000000-0005-0000-0000-0000814C0000}"/>
    <cellStyle name="SAPBEXexcBad7 3 2 3 3 2 2" xfId="19596" xr:uid="{00000000-0005-0000-0000-0000824C0000}"/>
    <cellStyle name="SAPBEXexcBad7 3 2 3 3 3" xfId="19597" xr:uid="{00000000-0005-0000-0000-0000834C0000}"/>
    <cellStyle name="SAPBEXexcBad7 3 2 3 3 3 2" xfId="19598" xr:uid="{00000000-0005-0000-0000-0000844C0000}"/>
    <cellStyle name="SAPBEXexcBad7 3 2 3 3 4" xfId="19599" xr:uid="{00000000-0005-0000-0000-0000854C0000}"/>
    <cellStyle name="SAPBEXexcBad7 3 2 3 3 4 2" xfId="19600" xr:uid="{00000000-0005-0000-0000-0000864C0000}"/>
    <cellStyle name="SAPBEXexcBad7 3 2 3 3 5" xfId="19601" xr:uid="{00000000-0005-0000-0000-0000874C0000}"/>
    <cellStyle name="SAPBEXexcBad7 3 2 3 3 5 2" xfId="19602" xr:uid="{00000000-0005-0000-0000-0000884C0000}"/>
    <cellStyle name="SAPBEXexcBad7 3 2 3 3 6" xfId="19603" xr:uid="{00000000-0005-0000-0000-0000894C0000}"/>
    <cellStyle name="SAPBEXexcBad7 3 2 3 3 6 2" xfId="19604" xr:uid="{00000000-0005-0000-0000-00008A4C0000}"/>
    <cellStyle name="SAPBEXexcBad7 3 2 3 3 7" xfId="19605" xr:uid="{00000000-0005-0000-0000-00008B4C0000}"/>
    <cellStyle name="SAPBEXexcBad7 3 2 3 4" xfId="19606" xr:uid="{00000000-0005-0000-0000-00008C4C0000}"/>
    <cellStyle name="SAPBEXexcBad7 3 2 3 4 2" xfId="19607" xr:uid="{00000000-0005-0000-0000-00008D4C0000}"/>
    <cellStyle name="SAPBEXexcBad7 3 2 3 5" xfId="19608" xr:uid="{00000000-0005-0000-0000-00008E4C0000}"/>
    <cellStyle name="SAPBEXexcBad7 3 2 3 5 2" xfId="19609" xr:uid="{00000000-0005-0000-0000-00008F4C0000}"/>
    <cellStyle name="SAPBEXexcBad7 3 2 3 6" xfId="19610" xr:uid="{00000000-0005-0000-0000-0000904C0000}"/>
    <cellStyle name="SAPBEXexcBad7 3 2 3 6 2" xfId="19611" xr:uid="{00000000-0005-0000-0000-0000914C0000}"/>
    <cellStyle name="SAPBEXexcBad7 3 2 3 7" xfId="19612" xr:uid="{00000000-0005-0000-0000-0000924C0000}"/>
    <cellStyle name="SAPBEXexcBad7 3 2 3 7 2" xfId="19613" xr:uid="{00000000-0005-0000-0000-0000934C0000}"/>
    <cellStyle name="SAPBEXexcBad7 3 2 3 8" xfId="19614" xr:uid="{00000000-0005-0000-0000-0000944C0000}"/>
    <cellStyle name="SAPBEXexcBad7 3 2 3 8 2" xfId="19615" xr:uid="{00000000-0005-0000-0000-0000954C0000}"/>
    <cellStyle name="SAPBEXexcBad7 3 2 3 9" xfId="19616" xr:uid="{00000000-0005-0000-0000-0000964C0000}"/>
    <cellStyle name="SAPBEXexcBad7 3 2 4" xfId="19617" xr:uid="{00000000-0005-0000-0000-0000974C0000}"/>
    <cellStyle name="SAPBEXexcBad7 3 2 4 2" xfId="19618" xr:uid="{00000000-0005-0000-0000-0000984C0000}"/>
    <cellStyle name="SAPBEXexcBad7 3 2 4 2 2" xfId="19619" xr:uid="{00000000-0005-0000-0000-0000994C0000}"/>
    <cellStyle name="SAPBEXexcBad7 3 2 4 2 2 2" xfId="19620" xr:uid="{00000000-0005-0000-0000-00009A4C0000}"/>
    <cellStyle name="SAPBEXexcBad7 3 2 4 2 3" xfId="19621" xr:uid="{00000000-0005-0000-0000-00009B4C0000}"/>
    <cellStyle name="SAPBEXexcBad7 3 2 4 2 3 2" xfId="19622" xr:uid="{00000000-0005-0000-0000-00009C4C0000}"/>
    <cellStyle name="SAPBEXexcBad7 3 2 4 2 4" xfId="19623" xr:uid="{00000000-0005-0000-0000-00009D4C0000}"/>
    <cellStyle name="SAPBEXexcBad7 3 2 4 2 4 2" xfId="19624" xr:uid="{00000000-0005-0000-0000-00009E4C0000}"/>
    <cellStyle name="SAPBEXexcBad7 3 2 4 2 5" xfId="19625" xr:uid="{00000000-0005-0000-0000-00009F4C0000}"/>
    <cellStyle name="SAPBEXexcBad7 3 2 4 2 5 2" xfId="19626" xr:uid="{00000000-0005-0000-0000-0000A04C0000}"/>
    <cellStyle name="SAPBEXexcBad7 3 2 4 2 6" xfId="19627" xr:uid="{00000000-0005-0000-0000-0000A14C0000}"/>
    <cellStyle name="SAPBEXexcBad7 3 2 4 2 6 2" xfId="19628" xr:uid="{00000000-0005-0000-0000-0000A24C0000}"/>
    <cellStyle name="SAPBEXexcBad7 3 2 4 2 7" xfId="19629" xr:uid="{00000000-0005-0000-0000-0000A34C0000}"/>
    <cellStyle name="SAPBEXexcBad7 3 2 4 3" xfId="19630" xr:uid="{00000000-0005-0000-0000-0000A44C0000}"/>
    <cellStyle name="SAPBEXexcBad7 3 2 4 3 2" xfId="19631" xr:uid="{00000000-0005-0000-0000-0000A54C0000}"/>
    <cellStyle name="SAPBEXexcBad7 3 2 4 4" xfId="19632" xr:uid="{00000000-0005-0000-0000-0000A64C0000}"/>
    <cellStyle name="SAPBEXexcBad7 3 2 4 4 2" xfId="19633" xr:uid="{00000000-0005-0000-0000-0000A74C0000}"/>
    <cellStyle name="SAPBEXexcBad7 3 2 4 5" xfId="19634" xr:uid="{00000000-0005-0000-0000-0000A84C0000}"/>
    <cellStyle name="SAPBEXexcBad7 3 2 4 5 2" xfId="19635" xr:uid="{00000000-0005-0000-0000-0000A94C0000}"/>
    <cellStyle name="SAPBEXexcBad7 3 2 4 6" xfId="19636" xr:uid="{00000000-0005-0000-0000-0000AA4C0000}"/>
    <cellStyle name="SAPBEXexcBad7 3 2 4 6 2" xfId="19637" xr:uid="{00000000-0005-0000-0000-0000AB4C0000}"/>
    <cellStyle name="SAPBEXexcBad7 3 2 4 7" xfId="19638" xr:uid="{00000000-0005-0000-0000-0000AC4C0000}"/>
    <cellStyle name="SAPBEXexcBad7 3 2 4 7 2" xfId="19639" xr:uid="{00000000-0005-0000-0000-0000AD4C0000}"/>
    <cellStyle name="SAPBEXexcBad7 3 2 4 8" xfId="19640" xr:uid="{00000000-0005-0000-0000-0000AE4C0000}"/>
    <cellStyle name="SAPBEXexcBad7 3 2 5" xfId="19641" xr:uid="{00000000-0005-0000-0000-0000AF4C0000}"/>
    <cellStyle name="SAPBEXexcBad7 3 2 5 2" xfId="19642" xr:uid="{00000000-0005-0000-0000-0000B04C0000}"/>
    <cellStyle name="SAPBEXexcBad7 3 2 5 2 2" xfId="19643" xr:uid="{00000000-0005-0000-0000-0000B14C0000}"/>
    <cellStyle name="SAPBEXexcBad7 3 2 5 3" xfId="19644" xr:uid="{00000000-0005-0000-0000-0000B24C0000}"/>
    <cellStyle name="SAPBEXexcBad7 3 2 5 3 2" xfId="19645" xr:uid="{00000000-0005-0000-0000-0000B34C0000}"/>
    <cellStyle name="SAPBEXexcBad7 3 2 5 4" xfId="19646" xr:uid="{00000000-0005-0000-0000-0000B44C0000}"/>
    <cellStyle name="SAPBEXexcBad7 3 2 5 4 2" xfId="19647" xr:uid="{00000000-0005-0000-0000-0000B54C0000}"/>
    <cellStyle name="SAPBEXexcBad7 3 2 5 5" xfId="19648" xr:uid="{00000000-0005-0000-0000-0000B64C0000}"/>
    <cellStyle name="SAPBEXexcBad7 3 2 5 5 2" xfId="19649" xr:uid="{00000000-0005-0000-0000-0000B74C0000}"/>
    <cellStyle name="SAPBEXexcBad7 3 2 5 6" xfId="19650" xr:uid="{00000000-0005-0000-0000-0000B84C0000}"/>
    <cellStyle name="SAPBEXexcBad7 3 2 5 6 2" xfId="19651" xr:uid="{00000000-0005-0000-0000-0000B94C0000}"/>
    <cellStyle name="SAPBEXexcBad7 3 2 5 7" xfId="19652" xr:uid="{00000000-0005-0000-0000-0000BA4C0000}"/>
    <cellStyle name="SAPBEXexcBad7 3 2 6" xfId="19653" xr:uid="{00000000-0005-0000-0000-0000BB4C0000}"/>
    <cellStyle name="SAPBEXexcBad7 3 2 6 2" xfId="19654" xr:uid="{00000000-0005-0000-0000-0000BC4C0000}"/>
    <cellStyle name="SAPBEXexcBad7 3 2 7" xfId="19655" xr:uid="{00000000-0005-0000-0000-0000BD4C0000}"/>
    <cellStyle name="SAPBEXexcBad7 3 2 7 2" xfId="19656" xr:uid="{00000000-0005-0000-0000-0000BE4C0000}"/>
    <cellStyle name="SAPBEXexcBad7 3 2 8" xfId="19657" xr:uid="{00000000-0005-0000-0000-0000BF4C0000}"/>
    <cellStyle name="SAPBEXexcBad7 3 2 8 2" xfId="19658" xr:uid="{00000000-0005-0000-0000-0000C04C0000}"/>
    <cellStyle name="SAPBEXexcBad7 3 2 9" xfId="19659" xr:uid="{00000000-0005-0000-0000-0000C14C0000}"/>
    <cellStyle name="SAPBEXexcBad7 3 2 9 2" xfId="19660" xr:uid="{00000000-0005-0000-0000-0000C24C0000}"/>
    <cellStyle name="SAPBEXexcBad7 3 3" xfId="19661" xr:uid="{00000000-0005-0000-0000-0000C34C0000}"/>
    <cellStyle name="SAPBEXexcBad7 3 3 10" xfId="19662" xr:uid="{00000000-0005-0000-0000-0000C44C0000}"/>
    <cellStyle name="SAPBEXexcBad7 3 3 2" xfId="19663" xr:uid="{00000000-0005-0000-0000-0000C54C0000}"/>
    <cellStyle name="SAPBEXexcBad7 3 3 2 2" xfId="19664" xr:uid="{00000000-0005-0000-0000-0000C64C0000}"/>
    <cellStyle name="SAPBEXexcBad7 3 3 2 2 2" xfId="19665" xr:uid="{00000000-0005-0000-0000-0000C74C0000}"/>
    <cellStyle name="SAPBEXexcBad7 3 3 2 2 2 2" xfId="19666" xr:uid="{00000000-0005-0000-0000-0000C84C0000}"/>
    <cellStyle name="SAPBEXexcBad7 3 3 2 2 2 2 2" xfId="19667" xr:uid="{00000000-0005-0000-0000-0000C94C0000}"/>
    <cellStyle name="SAPBEXexcBad7 3 3 2 2 2 3" xfId="19668" xr:uid="{00000000-0005-0000-0000-0000CA4C0000}"/>
    <cellStyle name="SAPBEXexcBad7 3 3 2 2 2 3 2" xfId="19669" xr:uid="{00000000-0005-0000-0000-0000CB4C0000}"/>
    <cellStyle name="SAPBEXexcBad7 3 3 2 2 2 4" xfId="19670" xr:uid="{00000000-0005-0000-0000-0000CC4C0000}"/>
    <cellStyle name="SAPBEXexcBad7 3 3 2 2 2 4 2" xfId="19671" xr:uid="{00000000-0005-0000-0000-0000CD4C0000}"/>
    <cellStyle name="SAPBEXexcBad7 3 3 2 2 2 5" xfId="19672" xr:uid="{00000000-0005-0000-0000-0000CE4C0000}"/>
    <cellStyle name="SAPBEXexcBad7 3 3 2 2 2 5 2" xfId="19673" xr:uid="{00000000-0005-0000-0000-0000CF4C0000}"/>
    <cellStyle name="SAPBEXexcBad7 3 3 2 2 2 6" xfId="19674" xr:uid="{00000000-0005-0000-0000-0000D04C0000}"/>
    <cellStyle name="SAPBEXexcBad7 3 3 2 2 2 6 2" xfId="19675" xr:uid="{00000000-0005-0000-0000-0000D14C0000}"/>
    <cellStyle name="SAPBEXexcBad7 3 3 2 2 2 7" xfId="19676" xr:uid="{00000000-0005-0000-0000-0000D24C0000}"/>
    <cellStyle name="SAPBEXexcBad7 3 3 2 2 3" xfId="19677" xr:uid="{00000000-0005-0000-0000-0000D34C0000}"/>
    <cellStyle name="SAPBEXexcBad7 3 3 2 2 3 2" xfId="19678" xr:uid="{00000000-0005-0000-0000-0000D44C0000}"/>
    <cellStyle name="SAPBEXexcBad7 3 3 2 2 4" xfId="19679" xr:uid="{00000000-0005-0000-0000-0000D54C0000}"/>
    <cellStyle name="SAPBEXexcBad7 3 3 2 2 4 2" xfId="19680" xr:uid="{00000000-0005-0000-0000-0000D64C0000}"/>
    <cellStyle name="SAPBEXexcBad7 3 3 2 2 5" xfId="19681" xr:uid="{00000000-0005-0000-0000-0000D74C0000}"/>
    <cellStyle name="SAPBEXexcBad7 3 3 2 2 5 2" xfId="19682" xr:uid="{00000000-0005-0000-0000-0000D84C0000}"/>
    <cellStyle name="SAPBEXexcBad7 3 3 2 2 6" xfId="19683" xr:uid="{00000000-0005-0000-0000-0000D94C0000}"/>
    <cellStyle name="SAPBEXexcBad7 3 3 2 2 6 2" xfId="19684" xr:uid="{00000000-0005-0000-0000-0000DA4C0000}"/>
    <cellStyle name="SAPBEXexcBad7 3 3 2 2 7" xfId="19685" xr:uid="{00000000-0005-0000-0000-0000DB4C0000}"/>
    <cellStyle name="SAPBEXexcBad7 3 3 2 2 7 2" xfId="19686" xr:uid="{00000000-0005-0000-0000-0000DC4C0000}"/>
    <cellStyle name="SAPBEXexcBad7 3 3 2 2 8" xfId="19687" xr:uid="{00000000-0005-0000-0000-0000DD4C0000}"/>
    <cellStyle name="SAPBEXexcBad7 3 3 2 3" xfId="19688" xr:uid="{00000000-0005-0000-0000-0000DE4C0000}"/>
    <cellStyle name="SAPBEXexcBad7 3 3 2 3 2" xfId="19689" xr:uid="{00000000-0005-0000-0000-0000DF4C0000}"/>
    <cellStyle name="SAPBEXexcBad7 3 3 2 3 2 2" xfId="19690" xr:uid="{00000000-0005-0000-0000-0000E04C0000}"/>
    <cellStyle name="SAPBEXexcBad7 3 3 2 3 3" xfId="19691" xr:uid="{00000000-0005-0000-0000-0000E14C0000}"/>
    <cellStyle name="SAPBEXexcBad7 3 3 2 3 3 2" xfId="19692" xr:uid="{00000000-0005-0000-0000-0000E24C0000}"/>
    <cellStyle name="SAPBEXexcBad7 3 3 2 3 4" xfId="19693" xr:uid="{00000000-0005-0000-0000-0000E34C0000}"/>
    <cellStyle name="SAPBEXexcBad7 3 3 2 3 4 2" xfId="19694" xr:uid="{00000000-0005-0000-0000-0000E44C0000}"/>
    <cellStyle name="SAPBEXexcBad7 3 3 2 3 5" xfId="19695" xr:uid="{00000000-0005-0000-0000-0000E54C0000}"/>
    <cellStyle name="SAPBEXexcBad7 3 3 2 3 5 2" xfId="19696" xr:uid="{00000000-0005-0000-0000-0000E64C0000}"/>
    <cellStyle name="SAPBEXexcBad7 3 3 2 3 6" xfId="19697" xr:uid="{00000000-0005-0000-0000-0000E74C0000}"/>
    <cellStyle name="SAPBEXexcBad7 3 3 2 3 6 2" xfId="19698" xr:uid="{00000000-0005-0000-0000-0000E84C0000}"/>
    <cellStyle name="SAPBEXexcBad7 3 3 2 3 7" xfId="19699" xr:uid="{00000000-0005-0000-0000-0000E94C0000}"/>
    <cellStyle name="SAPBEXexcBad7 3 3 2 4" xfId="19700" xr:uid="{00000000-0005-0000-0000-0000EA4C0000}"/>
    <cellStyle name="SAPBEXexcBad7 3 3 2 4 2" xfId="19701" xr:uid="{00000000-0005-0000-0000-0000EB4C0000}"/>
    <cellStyle name="SAPBEXexcBad7 3 3 2 5" xfId="19702" xr:uid="{00000000-0005-0000-0000-0000EC4C0000}"/>
    <cellStyle name="SAPBEXexcBad7 3 3 2 5 2" xfId="19703" xr:uid="{00000000-0005-0000-0000-0000ED4C0000}"/>
    <cellStyle name="SAPBEXexcBad7 3 3 2 6" xfId="19704" xr:uid="{00000000-0005-0000-0000-0000EE4C0000}"/>
    <cellStyle name="SAPBEXexcBad7 3 3 2 6 2" xfId="19705" xr:uid="{00000000-0005-0000-0000-0000EF4C0000}"/>
    <cellStyle name="SAPBEXexcBad7 3 3 2 7" xfId="19706" xr:uid="{00000000-0005-0000-0000-0000F04C0000}"/>
    <cellStyle name="SAPBEXexcBad7 3 3 2 7 2" xfId="19707" xr:uid="{00000000-0005-0000-0000-0000F14C0000}"/>
    <cellStyle name="SAPBEXexcBad7 3 3 2 8" xfId="19708" xr:uid="{00000000-0005-0000-0000-0000F24C0000}"/>
    <cellStyle name="SAPBEXexcBad7 3 3 2 8 2" xfId="19709" xr:uid="{00000000-0005-0000-0000-0000F34C0000}"/>
    <cellStyle name="SAPBEXexcBad7 3 3 2 9" xfId="19710" xr:uid="{00000000-0005-0000-0000-0000F44C0000}"/>
    <cellStyle name="SAPBEXexcBad7 3 3 3" xfId="19711" xr:uid="{00000000-0005-0000-0000-0000F54C0000}"/>
    <cellStyle name="SAPBEXexcBad7 3 3 3 2" xfId="19712" xr:uid="{00000000-0005-0000-0000-0000F64C0000}"/>
    <cellStyle name="SAPBEXexcBad7 3 3 3 2 2" xfId="19713" xr:uid="{00000000-0005-0000-0000-0000F74C0000}"/>
    <cellStyle name="SAPBEXexcBad7 3 3 3 2 2 2" xfId="19714" xr:uid="{00000000-0005-0000-0000-0000F84C0000}"/>
    <cellStyle name="SAPBEXexcBad7 3 3 3 2 3" xfId="19715" xr:uid="{00000000-0005-0000-0000-0000F94C0000}"/>
    <cellStyle name="SAPBEXexcBad7 3 3 3 2 3 2" xfId="19716" xr:uid="{00000000-0005-0000-0000-0000FA4C0000}"/>
    <cellStyle name="SAPBEXexcBad7 3 3 3 2 4" xfId="19717" xr:uid="{00000000-0005-0000-0000-0000FB4C0000}"/>
    <cellStyle name="SAPBEXexcBad7 3 3 3 2 4 2" xfId="19718" xr:uid="{00000000-0005-0000-0000-0000FC4C0000}"/>
    <cellStyle name="SAPBEXexcBad7 3 3 3 2 5" xfId="19719" xr:uid="{00000000-0005-0000-0000-0000FD4C0000}"/>
    <cellStyle name="SAPBEXexcBad7 3 3 3 2 5 2" xfId="19720" xr:uid="{00000000-0005-0000-0000-0000FE4C0000}"/>
    <cellStyle name="SAPBEXexcBad7 3 3 3 2 6" xfId="19721" xr:uid="{00000000-0005-0000-0000-0000FF4C0000}"/>
    <cellStyle name="SAPBEXexcBad7 3 3 3 2 6 2" xfId="19722" xr:uid="{00000000-0005-0000-0000-0000004D0000}"/>
    <cellStyle name="SAPBEXexcBad7 3 3 3 2 7" xfId="19723" xr:uid="{00000000-0005-0000-0000-0000014D0000}"/>
    <cellStyle name="SAPBEXexcBad7 3 3 3 3" xfId="19724" xr:uid="{00000000-0005-0000-0000-0000024D0000}"/>
    <cellStyle name="SAPBEXexcBad7 3 3 3 3 2" xfId="19725" xr:uid="{00000000-0005-0000-0000-0000034D0000}"/>
    <cellStyle name="SAPBEXexcBad7 3 3 3 4" xfId="19726" xr:uid="{00000000-0005-0000-0000-0000044D0000}"/>
    <cellStyle name="SAPBEXexcBad7 3 3 3 4 2" xfId="19727" xr:uid="{00000000-0005-0000-0000-0000054D0000}"/>
    <cellStyle name="SAPBEXexcBad7 3 3 3 5" xfId="19728" xr:uid="{00000000-0005-0000-0000-0000064D0000}"/>
    <cellStyle name="SAPBEXexcBad7 3 3 3 5 2" xfId="19729" xr:uid="{00000000-0005-0000-0000-0000074D0000}"/>
    <cellStyle name="SAPBEXexcBad7 3 3 3 6" xfId="19730" xr:uid="{00000000-0005-0000-0000-0000084D0000}"/>
    <cellStyle name="SAPBEXexcBad7 3 3 3 6 2" xfId="19731" xr:uid="{00000000-0005-0000-0000-0000094D0000}"/>
    <cellStyle name="SAPBEXexcBad7 3 3 3 7" xfId="19732" xr:uid="{00000000-0005-0000-0000-00000A4D0000}"/>
    <cellStyle name="SAPBEXexcBad7 3 3 3 7 2" xfId="19733" xr:uid="{00000000-0005-0000-0000-00000B4D0000}"/>
    <cellStyle name="SAPBEXexcBad7 3 3 3 8" xfId="19734" xr:uid="{00000000-0005-0000-0000-00000C4D0000}"/>
    <cellStyle name="SAPBEXexcBad7 3 3 4" xfId="19735" xr:uid="{00000000-0005-0000-0000-00000D4D0000}"/>
    <cellStyle name="SAPBEXexcBad7 3 3 4 2" xfId="19736" xr:uid="{00000000-0005-0000-0000-00000E4D0000}"/>
    <cellStyle name="SAPBEXexcBad7 3 3 4 2 2" xfId="19737" xr:uid="{00000000-0005-0000-0000-00000F4D0000}"/>
    <cellStyle name="SAPBEXexcBad7 3 3 4 3" xfId="19738" xr:uid="{00000000-0005-0000-0000-0000104D0000}"/>
    <cellStyle name="SAPBEXexcBad7 3 3 4 3 2" xfId="19739" xr:uid="{00000000-0005-0000-0000-0000114D0000}"/>
    <cellStyle name="SAPBEXexcBad7 3 3 4 4" xfId="19740" xr:uid="{00000000-0005-0000-0000-0000124D0000}"/>
    <cellStyle name="SAPBEXexcBad7 3 3 4 4 2" xfId="19741" xr:uid="{00000000-0005-0000-0000-0000134D0000}"/>
    <cellStyle name="SAPBEXexcBad7 3 3 4 5" xfId="19742" xr:uid="{00000000-0005-0000-0000-0000144D0000}"/>
    <cellStyle name="SAPBEXexcBad7 3 3 4 5 2" xfId="19743" xr:uid="{00000000-0005-0000-0000-0000154D0000}"/>
    <cellStyle name="SAPBEXexcBad7 3 3 4 6" xfId="19744" xr:uid="{00000000-0005-0000-0000-0000164D0000}"/>
    <cellStyle name="SAPBEXexcBad7 3 3 4 6 2" xfId="19745" xr:uid="{00000000-0005-0000-0000-0000174D0000}"/>
    <cellStyle name="SAPBEXexcBad7 3 3 4 7" xfId="19746" xr:uid="{00000000-0005-0000-0000-0000184D0000}"/>
    <cellStyle name="SAPBEXexcBad7 3 3 5" xfId="19747" xr:uid="{00000000-0005-0000-0000-0000194D0000}"/>
    <cellStyle name="SAPBEXexcBad7 3 3 5 2" xfId="19748" xr:uid="{00000000-0005-0000-0000-00001A4D0000}"/>
    <cellStyle name="SAPBEXexcBad7 3 3 6" xfId="19749" xr:uid="{00000000-0005-0000-0000-00001B4D0000}"/>
    <cellStyle name="SAPBEXexcBad7 3 3 6 2" xfId="19750" xr:uid="{00000000-0005-0000-0000-00001C4D0000}"/>
    <cellStyle name="SAPBEXexcBad7 3 3 7" xfId="19751" xr:uid="{00000000-0005-0000-0000-00001D4D0000}"/>
    <cellStyle name="SAPBEXexcBad7 3 3 7 2" xfId="19752" xr:uid="{00000000-0005-0000-0000-00001E4D0000}"/>
    <cellStyle name="SAPBEXexcBad7 3 3 8" xfId="19753" xr:uid="{00000000-0005-0000-0000-00001F4D0000}"/>
    <cellStyle name="SAPBEXexcBad7 3 3 8 2" xfId="19754" xr:uid="{00000000-0005-0000-0000-0000204D0000}"/>
    <cellStyle name="SAPBEXexcBad7 3 3 9" xfId="19755" xr:uid="{00000000-0005-0000-0000-0000214D0000}"/>
    <cellStyle name="SAPBEXexcBad7 3 3 9 2" xfId="19756" xr:uid="{00000000-0005-0000-0000-0000224D0000}"/>
    <cellStyle name="SAPBEXexcBad7 3 4" xfId="19757" xr:uid="{00000000-0005-0000-0000-0000234D0000}"/>
    <cellStyle name="SAPBEXexcBad7 3 4 2" xfId="19758" xr:uid="{00000000-0005-0000-0000-0000244D0000}"/>
    <cellStyle name="SAPBEXexcBad7 3 4 2 2" xfId="19759" xr:uid="{00000000-0005-0000-0000-0000254D0000}"/>
    <cellStyle name="SAPBEXexcBad7 3 4 2 2 2" xfId="19760" xr:uid="{00000000-0005-0000-0000-0000264D0000}"/>
    <cellStyle name="SAPBEXexcBad7 3 4 2 2 2 2" xfId="19761" xr:uid="{00000000-0005-0000-0000-0000274D0000}"/>
    <cellStyle name="SAPBEXexcBad7 3 4 2 2 3" xfId="19762" xr:uid="{00000000-0005-0000-0000-0000284D0000}"/>
    <cellStyle name="SAPBEXexcBad7 3 4 2 2 3 2" xfId="19763" xr:uid="{00000000-0005-0000-0000-0000294D0000}"/>
    <cellStyle name="SAPBEXexcBad7 3 4 2 2 4" xfId="19764" xr:uid="{00000000-0005-0000-0000-00002A4D0000}"/>
    <cellStyle name="SAPBEXexcBad7 3 4 2 2 4 2" xfId="19765" xr:uid="{00000000-0005-0000-0000-00002B4D0000}"/>
    <cellStyle name="SAPBEXexcBad7 3 4 2 2 5" xfId="19766" xr:uid="{00000000-0005-0000-0000-00002C4D0000}"/>
    <cellStyle name="SAPBEXexcBad7 3 4 2 2 5 2" xfId="19767" xr:uid="{00000000-0005-0000-0000-00002D4D0000}"/>
    <cellStyle name="SAPBEXexcBad7 3 4 2 2 6" xfId="19768" xr:uid="{00000000-0005-0000-0000-00002E4D0000}"/>
    <cellStyle name="SAPBEXexcBad7 3 4 2 2 6 2" xfId="19769" xr:uid="{00000000-0005-0000-0000-00002F4D0000}"/>
    <cellStyle name="SAPBEXexcBad7 3 4 2 2 7" xfId="19770" xr:uid="{00000000-0005-0000-0000-0000304D0000}"/>
    <cellStyle name="SAPBEXexcBad7 3 4 2 3" xfId="19771" xr:uid="{00000000-0005-0000-0000-0000314D0000}"/>
    <cellStyle name="SAPBEXexcBad7 3 4 2 3 2" xfId="19772" xr:uid="{00000000-0005-0000-0000-0000324D0000}"/>
    <cellStyle name="SAPBEXexcBad7 3 4 2 4" xfId="19773" xr:uid="{00000000-0005-0000-0000-0000334D0000}"/>
    <cellStyle name="SAPBEXexcBad7 3 4 2 4 2" xfId="19774" xr:uid="{00000000-0005-0000-0000-0000344D0000}"/>
    <cellStyle name="SAPBEXexcBad7 3 4 2 5" xfId="19775" xr:uid="{00000000-0005-0000-0000-0000354D0000}"/>
    <cellStyle name="SAPBEXexcBad7 3 4 2 5 2" xfId="19776" xr:uid="{00000000-0005-0000-0000-0000364D0000}"/>
    <cellStyle name="SAPBEXexcBad7 3 4 2 6" xfId="19777" xr:uid="{00000000-0005-0000-0000-0000374D0000}"/>
    <cellStyle name="SAPBEXexcBad7 3 4 2 6 2" xfId="19778" xr:uid="{00000000-0005-0000-0000-0000384D0000}"/>
    <cellStyle name="SAPBEXexcBad7 3 4 2 7" xfId="19779" xr:uid="{00000000-0005-0000-0000-0000394D0000}"/>
    <cellStyle name="SAPBEXexcBad7 3 4 2 7 2" xfId="19780" xr:uid="{00000000-0005-0000-0000-00003A4D0000}"/>
    <cellStyle name="SAPBEXexcBad7 3 4 2 8" xfId="19781" xr:uid="{00000000-0005-0000-0000-00003B4D0000}"/>
    <cellStyle name="SAPBEXexcBad7 3 4 3" xfId="19782" xr:uid="{00000000-0005-0000-0000-00003C4D0000}"/>
    <cellStyle name="SAPBEXexcBad7 3 4 3 2" xfId="19783" xr:uid="{00000000-0005-0000-0000-00003D4D0000}"/>
    <cellStyle name="SAPBEXexcBad7 3 4 3 2 2" xfId="19784" xr:uid="{00000000-0005-0000-0000-00003E4D0000}"/>
    <cellStyle name="SAPBEXexcBad7 3 4 3 3" xfId="19785" xr:uid="{00000000-0005-0000-0000-00003F4D0000}"/>
    <cellStyle name="SAPBEXexcBad7 3 4 3 3 2" xfId="19786" xr:uid="{00000000-0005-0000-0000-0000404D0000}"/>
    <cellStyle name="SAPBEXexcBad7 3 4 3 4" xfId="19787" xr:uid="{00000000-0005-0000-0000-0000414D0000}"/>
    <cellStyle name="SAPBEXexcBad7 3 4 3 4 2" xfId="19788" xr:uid="{00000000-0005-0000-0000-0000424D0000}"/>
    <cellStyle name="SAPBEXexcBad7 3 4 3 5" xfId="19789" xr:uid="{00000000-0005-0000-0000-0000434D0000}"/>
    <cellStyle name="SAPBEXexcBad7 3 4 3 5 2" xfId="19790" xr:uid="{00000000-0005-0000-0000-0000444D0000}"/>
    <cellStyle name="SAPBEXexcBad7 3 4 3 6" xfId="19791" xr:uid="{00000000-0005-0000-0000-0000454D0000}"/>
    <cellStyle name="SAPBEXexcBad7 3 4 3 6 2" xfId="19792" xr:uid="{00000000-0005-0000-0000-0000464D0000}"/>
    <cellStyle name="SAPBEXexcBad7 3 4 3 7" xfId="19793" xr:uid="{00000000-0005-0000-0000-0000474D0000}"/>
    <cellStyle name="SAPBEXexcBad7 3 4 4" xfId="19794" xr:uid="{00000000-0005-0000-0000-0000484D0000}"/>
    <cellStyle name="SAPBEXexcBad7 3 4 4 2" xfId="19795" xr:uid="{00000000-0005-0000-0000-0000494D0000}"/>
    <cellStyle name="SAPBEXexcBad7 3 4 5" xfId="19796" xr:uid="{00000000-0005-0000-0000-00004A4D0000}"/>
    <cellStyle name="SAPBEXexcBad7 3 4 5 2" xfId="19797" xr:uid="{00000000-0005-0000-0000-00004B4D0000}"/>
    <cellStyle name="SAPBEXexcBad7 3 4 6" xfId="19798" xr:uid="{00000000-0005-0000-0000-00004C4D0000}"/>
    <cellStyle name="SAPBEXexcBad7 3 4 6 2" xfId="19799" xr:uid="{00000000-0005-0000-0000-00004D4D0000}"/>
    <cellStyle name="SAPBEXexcBad7 3 4 7" xfId="19800" xr:uid="{00000000-0005-0000-0000-00004E4D0000}"/>
    <cellStyle name="SAPBEXexcBad7 3 4 7 2" xfId="19801" xr:uid="{00000000-0005-0000-0000-00004F4D0000}"/>
    <cellStyle name="SAPBEXexcBad7 3 4 8" xfId="19802" xr:uid="{00000000-0005-0000-0000-0000504D0000}"/>
    <cellStyle name="SAPBEXexcBad7 3 4 8 2" xfId="19803" xr:uid="{00000000-0005-0000-0000-0000514D0000}"/>
    <cellStyle name="SAPBEXexcBad7 3 4 9" xfId="19804" xr:uid="{00000000-0005-0000-0000-0000524D0000}"/>
    <cellStyle name="SAPBEXexcBad7 3 5" xfId="19805" xr:uid="{00000000-0005-0000-0000-0000534D0000}"/>
    <cellStyle name="SAPBEXexcBad7 3 5 2" xfId="19806" xr:uid="{00000000-0005-0000-0000-0000544D0000}"/>
    <cellStyle name="SAPBEXexcBad7 3 5 2 2" xfId="19807" xr:uid="{00000000-0005-0000-0000-0000554D0000}"/>
    <cellStyle name="SAPBEXexcBad7 3 5 2 2 2" xfId="19808" xr:uid="{00000000-0005-0000-0000-0000564D0000}"/>
    <cellStyle name="SAPBEXexcBad7 3 5 2 3" xfId="19809" xr:uid="{00000000-0005-0000-0000-0000574D0000}"/>
    <cellStyle name="SAPBEXexcBad7 3 5 2 3 2" xfId="19810" xr:uid="{00000000-0005-0000-0000-0000584D0000}"/>
    <cellStyle name="SAPBEXexcBad7 3 5 2 4" xfId="19811" xr:uid="{00000000-0005-0000-0000-0000594D0000}"/>
    <cellStyle name="SAPBEXexcBad7 3 5 2 4 2" xfId="19812" xr:uid="{00000000-0005-0000-0000-00005A4D0000}"/>
    <cellStyle name="SAPBEXexcBad7 3 5 2 5" xfId="19813" xr:uid="{00000000-0005-0000-0000-00005B4D0000}"/>
    <cellStyle name="SAPBEXexcBad7 3 5 2 5 2" xfId="19814" xr:uid="{00000000-0005-0000-0000-00005C4D0000}"/>
    <cellStyle name="SAPBEXexcBad7 3 5 2 6" xfId="19815" xr:uid="{00000000-0005-0000-0000-00005D4D0000}"/>
    <cellStyle name="SAPBEXexcBad7 3 5 2 6 2" xfId="19816" xr:uid="{00000000-0005-0000-0000-00005E4D0000}"/>
    <cellStyle name="SAPBEXexcBad7 3 5 2 7" xfId="19817" xr:uid="{00000000-0005-0000-0000-00005F4D0000}"/>
    <cellStyle name="SAPBEXexcBad7 3 5 3" xfId="19818" xr:uid="{00000000-0005-0000-0000-0000604D0000}"/>
    <cellStyle name="SAPBEXexcBad7 3 5 3 2" xfId="19819" xr:uid="{00000000-0005-0000-0000-0000614D0000}"/>
    <cellStyle name="SAPBEXexcBad7 3 5 4" xfId="19820" xr:uid="{00000000-0005-0000-0000-0000624D0000}"/>
    <cellStyle name="SAPBEXexcBad7 3 5 4 2" xfId="19821" xr:uid="{00000000-0005-0000-0000-0000634D0000}"/>
    <cellStyle name="SAPBEXexcBad7 3 5 5" xfId="19822" xr:uid="{00000000-0005-0000-0000-0000644D0000}"/>
    <cellStyle name="SAPBEXexcBad7 3 5 5 2" xfId="19823" xr:uid="{00000000-0005-0000-0000-0000654D0000}"/>
    <cellStyle name="SAPBEXexcBad7 3 5 6" xfId="19824" xr:uid="{00000000-0005-0000-0000-0000664D0000}"/>
    <cellStyle name="SAPBEXexcBad7 3 5 6 2" xfId="19825" xr:uid="{00000000-0005-0000-0000-0000674D0000}"/>
    <cellStyle name="SAPBEXexcBad7 3 5 7" xfId="19826" xr:uid="{00000000-0005-0000-0000-0000684D0000}"/>
    <cellStyle name="SAPBEXexcBad7 3 5 7 2" xfId="19827" xr:uid="{00000000-0005-0000-0000-0000694D0000}"/>
    <cellStyle name="SAPBEXexcBad7 3 5 8" xfId="19828" xr:uid="{00000000-0005-0000-0000-00006A4D0000}"/>
    <cellStyle name="SAPBEXexcBad7 3 6" xfId="19829" xr:uid="{00000000-0005-0000-0000-00006B4D0000}"/>
    <cellStyle name="SAPBEXexcBad7 3 6 2" xfId="19830" xr:uid="{00000000-0005-0000-0000-00006C4D0000}"/>
    <cellStyle name="SAPBEXexcBad7 3 6 2 2" xfId="19831" xr:uid="{00000000-0005-0000-0000-00006D4D0000}"/>
    <cellStyle name="SAPBEXexcBad7 3 6 3" xfId="19832" xr:uid="{00000000-0005-0000-0000-00006E4D0000}"/>
    <cellStyle name="SAPBEXexcBad7 3 6 3 2" xfId="19833" xr:uid="{00000000-0005-0000-0000-00006F4D0000}"/>
    <cellStyle name="SAPBEXexcBad7 3 6 4" xfId="19834" xr:uid="{00000000-0005-0000-0000-0000704D0000}"/>
    <cellStyle name="SAPBEXexcBad7 3 6 4 2" xfId="19835" xr:uid="{00000000-0005-0000-0000-0000714D0000}"/>
    <cellStyle name="SAPBEXexcBad7 3 6 5" xfId="19836" xr:uid="{00000000-0005-0000-0000-0000724D0000}"/>
    <cellStyle name="SAPBEXexcBad7 3 6 5 2" xfId="19837" xr:uid="{00000000-0005-0000-0000-0000734D0000}"/>
    <cellStyle name="SAPBEXexcBad7 3 6 6" xfId="19838" xr:uid="{00000000-0005-0000-0000-0000744D0000}"/>
    <cellStyle name="SAPBEXexcBad7 3 6 6 2" xfId="19839" xr:uid="{00000000-0005-0000-0000-0000754D0000}"/>
    <cellStyle name="SAPBEXexcBad7 3 6 7" xfId="19840" xr:uid="{00000000-0005-0000-0000-0000764D0000}"/>
    <cellStyle name="SAPBEXexcBad7 3 7" xfId="19841" xr:uid="{00000000-0005-0000-0000-0000774D0000}"/>
    <cellStyle name="SAPBEXexcBad7 3 7 2" xfId="19842" xr:uid="{00000000-0005-0000-0000-0000784D0000}"/>
    <cellStyle name="SAPBEXexcBad7 3 8" xfId="19843" xr:uid="{00000000-0005-0000-0000-0000794D0000}"/>
    <cellStyle name="SAPBEXexcBad7 3 8 2" xfId="19844" xr:uid="{00000000-0005-0000-0000-00007A4D0000}"/>
    <cellStyle name="SAPBEXexcBad7 3 9" xfId="19845" xr:uid="{00000000-0005-0000-0000-00007B4D0000}"/>
    <cellStyle name="SAPBEXexcBad7 3 9 2" xfId="19846" xr:uid="{00000000-0005-0000-0000-00007C4D0000}"/>
    <cellStyle name="SAPBEXexcBad7 4" xfId="19847" xr:uid="{00000000-0005-0000-0000-00007D4D0000}"/>
    <cellStyle name="SAPBEXexcBad7 4 10" xfId="19848" xr:uid="{00000000-0005-0000-0000-00007E4D0000}"/>
    <cellStyle name="SAPBEXexcBad7 4 10 2" xfId="19849" xr:uid="{00000000-0005-0000-0000-00007F4D0000}"/>
    <cellStyle name="SAPBEXexcBad7 4 11" xfId="19850" xr:uid="{00000000-0005-0000-0000-0000804D0000}"/>
    <cellStyle name="SAPBEXexcBad7 4 2" xfId="19851" xr:uid="{00000000-0005-0000-0000-0000814D0000}"/>
    <cellStyle name="SAPBEXexcBad7 4 2 10" xfId="19852" xr:uid="{00000000-0005-0000-0000-0000824D0000}"/>
    <cellStyle name="SAPBEXexcBad7 4 2 2" xfId="19853" xr:uid="{00000000-0005-0000-0000-0000834D0000}"/>
    <cellStyle name="SAPBEXexcBad7 4 2 2 2" xfId="19854" xr:uid="{00000000-0005-0000-0000-0000844D0000}"/>
    <cellStyle name="SAPBEXexcBad7 4 2 2 2 2" xfId="19855" xr:uid="{00000000-0005-0000-0000-0000854D0000}"/>
    <cellStyle name="SAPBEXexcBad7 4 2 2 2 2 2" xfId="19856" xr:uid="{00000000-0005-0000-0000-0000864D0000}"/>
    <cellStyle name="SAPBEXexcBad7 4 2 2 2 2 2 2" xfId="19857" xr:uid="{00000000-0005-0000-0000-0000874D0000}"/>
    <cellStyle name="SAPBEXexcBad7 4 2 2 2 2 3" xfId="19858" xr:uid="{00000000-0005-0000-0000-0000884D0000}"/>
    <cellStyle name="SAPBEXexcBad7 4 2 2 2 2 3 2" xfId="19859" xr:uid="{00000000-0005-0000-0000-0000894D0000}"/>
    <cellStyle name="SAPBEXexcBad7 4 2 2 2 2 4" xfId="19860" xr:uid="{00000000-0005-0000-0000-00008A4D0000}"/>
    <cellStyle name="SAPBEXexcBad7 4 2 2 2 2 4 2" xfId="19861" xr:uid="{00000000-0005-0000-0000-00008B4D0000}"/>
    <cellStyle name="SAPBEXexcBad7 4 2 2 2 2 5" xfId="19862" xr:uid="{00000000-0005-0000-0000-00008C4D0000}"/>
    <cellStyle name="SAPBEXexcBad7 4 2 2 2 2 5 2" xfId="19863" xr:uid="{00000000-0005-0000-0000-00008D4D0000}"/>
    <cellStyle name="SAPBEXexcBad7 4 2 2 2 2 6" xfId="19864" xr:uid="{00000000-0005-0000-0000-00008E4D0000}"/>
    <cellStyle name="SAPBEXexcBad7 4 2 2 2 2 6 2" xfId="19865" xr:uid="{00000000-0005-0000-0000-00008F4D0000}"/>
    <cellStyle name="SAPBEXexcBad7 4 2 2 2 2 7" xfId="19866" xr:uid="{00000000-0005-0000-0000-0000904D0000}"/>
    <cellStyle name="SAPBEXexcBad7 4 2 2 2 3" xfId="19867" xr:uid="{00000000-0005-0000-0000-0000914D0000}"/>
    <cellStyle name="SAPBEXexcBad7 4 2 2 2 3 2" xfId="19868" xr:uid="{00000000-0005-0000-0000-0000924D0000}"/>
    <cellStyle name="SAPBEXexcBad7 4 2 2 2 4" xfId="19869" xr:uid="{00000000-0005-0000-0000-0000934D0000}"/>
    <cellStyle name="SAPBEXexcBad7 4 2 2 2 4 2" xfId="19870" xr:uid="{00000000-0005-0000-0000-0000944D0000}"/>
    <cellStyle name="SAPBEXexcBad7 4 2 2 2 5" xfId="19871" xr:uid="{00000000-0005-0000-0000-0000954D0000}"/>
    <cellStyle name="SAPBEXexcBad7 4 2 2 2 5 2" xfId="19872" xr:uid="{00000000-0005-0000-0000-0000964D0000}"/>
    <cellStyle name="SAPBEXexcBad7 4 2 2 2 6" xfId="19873" xr:uid="{00000000-0005-0000-0000-0000974D0000}"/>
    <cellStyle name="SAPBEXexcBad7 4 2 2 2 6 2" xfId="19874" xr:uid="{00000000-0005-0000-0000-0000984D0000}"/>
    <cellStyle name="SAPBEXexcBad7 4 2 2 2 7" xfId="19875" xr:uid="{00000000-0005-0000-0000-0000994D0000}"/>
    <cellStyle name="SAPBEXexcBad7 4 2 2 2 7 2" xfId="19876" xr:uid="{00000000-0005-0000-0000-00009A4D0000}"/>
    <cellStyle name="SAPBEXexcBad7 4 2 2 2 8" xfId="19877" xr:uid="{00000000-0005-0000-0000-00009B4D0000}"/>
    <cellStyle name="SAPBEXexcBad7 4 2 2 3" xfId="19878" xr:uid="{00000000-0005-0000-0000-00009C4D0000}"/>
    <cellStyle name="SAPBEXexcBad7 4 2 2 3 2" xfId="19879" xr:uid="{00000000-0005-0000-0000-00009D4D0000}"/>
    <cellStyle name="SAPBEXexcBad7 4 2 2 3 2 2" xfId="19880" xr:uid="{00000000-0005-0000-0000-00009E4D0000}"/>
    <cellStyle name="SAPBEXexcBad7 4 2 2 3 3" xfId="19881" xr:uid="{00000000-0005-0000-0000-00009F4D0000}"/>
    <cellStyle name="SAPBEXexcBad7 4 2 2 3 3 2" xfId="19882" xr:uid="{00000000-0005-0000-0000-0000A04D0000}"/>
    <cellStyle name="SAPBEXexcBad7 4 2 2 3 4" xfId="19883" xr:uid="{00000000-0005-0000-0000-0000A14D0000}"/>
    <cellStyle name="SAPBEXexcBad7 4 2 2 3 4 2" xfId="19884" xr:uid="{00000000-0005-0000-0000-0000A24D0000}"/>
    <cellStyle name="SAPBEXexcBad7 4 2 2 3 5" xfId="19885" xr:uid="{00000000-0005-0000-0000-0000A34D0000}"/>
    <cellStyle name="SAPBEXexcBad7 4 2 2 3 5 2" xfId="19886" xr:uid="{00000000-0005-0000-0000-0000A44D0000}"/>
    <cellStyle name="SAPBEXexcBad7 4 2 2 3 6" xfId="19887" xr:uid="{00000000-0005-0000-0000-0000A54D0000}"/>
    <cellStyle name="SAPBEXexcBad7 4 2 2 3 6 2" xfId="19888" xr:uid="{00000000-0005-0000-0000-0000A64D0000}"/>
    <cellStyle name="SAPBEXexcBad7 4 2 2 3 7" xfId="19889" xr:uid="{00000000-0005-0000-0000-0000A74D0000}"/>
    <cellStyle name="SAPBEXexcBad7 4 2 2 4" xfId="19890" xr:uid="{00000000-0005-0000-0000-0000A84D0000}"/>
    <cellStyle name="SAPBEXexcBad7 4 2 2 4 2" xfId="19891" xr:uid="{00000000-0005-0000-0000-0000A94D0000}"/>
    <cellStyle name="SAPBEXexcBad7 4 2 2 5" xfId="19892" xr:uid="{00000000-0005-0000-0000-0000AA4D0000}"/>
    <cellStyle name="SAPBEXexcBad7 4 2 2 5 2" xfId="19893" xr:uid="{00000000-0005-0000-0000-0000AB4D0000}"/>
    <cellStyle name="SAPBEXexcBad7 4 2 2 6" xfId="19894" xr:uid="{00000000-0005-0000-0000-0000AC4D0000}"/>
    <cellStyle name="SAPBEXexcBad7 4 2 2 6 2" xfId="19895" xr:uid="{00000000-0005-0000-0000-0000AD4D0000}"/>
    <cellStyle name="SAPBEXexcBad7 4 2 2 7" xfId="19896" xr:uid="{00000000-0005-0000-0000-0000AE4D0000}"/>
    <cellStyle name="SAPBEXexcBad7 4 2 2 7 2" xfId="19897" xr:uid="{00000000-0005-0000-0000-0000AF4D0000}"/>
    <cellStyle name="SAPBEXexcBad7 4 2 2 8" xfId="19898" xr:uid="{00000000-0005-0000-0000-0000B04D0000}"/>
    <cellStyle name="SAPBEXexcBad7 4 2 2 8 2" xfId="19899" xr:uid="{00000000-0005-0000-0000-0000B14D0000}"/>
    <cellStyle name="SAPBEXexcBad7 4 2 2 9" xfId="19900" xr:uid="{00000000-0005-0000-0000-0000B24D0000}"/>
    <cellStyle name="SAPBEXexcBad7 4 2 3" xfId="19901" xr:uid="{00000000-0005-0000-0000-0000B34D0000}"/>
    <cellStyle name="SAPBEXexcBad7 4 2 3 2" xfId="19902" xr:uid="{00000000-0005-0000-0000-0000B44D0000}"/>
    <cellStyle name="SAPBEXexcBad7 4 2 3 2 2" xfId="19903" xr:uid="{00000000-0005-0000-0000-0000B54D0000}"/>
    <cellStyle name="SAPBEXexcBad7 4 2 3 2 2 2" xfId="19904" xr:uid="{00000000-0005-0000-0000-0000B64D0000}"/>
    <cellStyle name="SAPBEXexcBad7 4 2 3 2 3" xfId="19905" xr:uid="{00000000-0005-0000-0000-0000B74D0000}"/>
    <cellStyle name="SAPBEXexcBad7 4 2 3 2 3 2" xfId="19906" xr:uid="{00000000-0005-0000-0000-0000B84D0000}"/>
    <cellStyle name="SAPBEXexcBad7 4 2 3 2 4" xfId="19907" xr:uid="{00000000-0005-0000-0000-0000B94D0000}"/>
    <cellStyle name="SAPBEXexcBad7 4 2 3 2 4 2" xfId="19908" xr:uid="{00000000-0005-0000-0000-0000BA4D0000}"/>
    <cellStyle name="SAPBEXexcBad7 4 2 3 2 5" xfId="19909" xr:uid="{00000000-0005-0000-0000-0000BB4D0000}"/>
    <cellStyle name="SAPBEXexcBad7 4 2 3 2 5 2" xfId="19910" xr:uid="{00000000-0005-0000-0000-0000BC4D0000}"/>
    <cellStyle name="SAPBEXexcBad7 4 2 3 2 6" xfId="19911" xr:uid="{00000000-0005-0000-0000-0000BD4D0000}"/>
    <cellStyle name="SAPBEXexcBad7 4 2 3 2 6 2" xfId="19912" xr:uid="{00000000-0005-0000-0000-0000BE4D0000}"/>
    <cellStyle name="SAPBEXexcBad7 4 2 3 2 7" xfId="19913" xr:uid="{00000000-0005-0000-0000-0000BF4D0000}"/>
    <cellStyle name="SAPBEXexcBad7 4 2 3 3" xfId="19914" xr:uid="{00000000-0005-0000-0000-0000C04D0000}"/>
    <cellStyle name="SAPBEXexcBad7 4 2 3 3 2" xfId="19915" xr:uid="{00000000-0005-0000-0000-0000C14D0000}"/>
    <cellStyle name="SAPBEXexcBad7 4 2 3 4" xfId="19916" xr:uid="{00000000-0005-0000-0000-0000C24D0000}"/>
    <cellStyle name="SAPBEXexcBad7 4 2 3 4 2" xfId="19917" xr:uid="{00000000-0005-0000-0000-0000C34D0000}"/>
    <cellStyle name="SAPBEXexcBad7 4 2 3 5" xfId="19918" xr:uid="{00000000-0005-0000-0000-0000C44D0000}"/>
    <cellStyle name="SAPBEXexcBad7 4 2 3 5 2" xfId="19919" xr:uid="{00000000-0005-0000-0000-0000C54D0000}"/>
    <cellStyle name="SAPBEXexcBad7 4 2 3 6" xfId="19920" xr:uid="{00000000-0005-0000-0000-0000C64D0000}"/>
    <cellStyle name="SAPBEXexcBad7 4 2 3 6 2" xfId="19921" xr:uid="{00000000-0005-0000-0000-0000C74D0000}"/>
    <cellStyle name="SAPBEXexcBad7 4 2 3 7" xfId="19922" xr:uid="{00000000-0005-0000-0000-0000C84D0000}"/>
    <cellStyle name="SAPBEXexcBad7 4 2 3 7 2" xfId="19923" xr:uid="{00000000-0005-0000-0000-0000C94D0000}"/>
    <cellStyle name="SAPBEXexcBad7 4 2 3 8" xfId="19924" xr:uid="{00000000-0005-0000-0000-0000CA4D0000}"/>
    <cellStyle name="SAPBEXexcBad7 4 2 4" xfId="19925" xr:uid="{00000000-0005-0000-0000-0000CB4D0000}"/>
    <cellStyle name="SAPBEXexcBad7 4 2 4 2" xfId="19926" xr:uid="{00000000-0005-0000-0000-0000CC4D0000}"/>
    <cellStyle name="SAPBEXexcBad7 4 2 4 2 2" xfId="19927" xr:uid="{00000000-0005-0000-0000-0000CD4D0000}"/>
    <cellStyle name="SAPBEXexcBad7 4 2 4 3" xfId="19928" xr:uid="{00000000-0005-0000-0000-0000CE4D0000}"/>
    <cellStyle name="SAPBEXexcBad7 4 2 4 3 2" xfId="19929" xr:uid="{00000000-0005-0000-0000-0000CF4D0000}"/>
    <cellStyle name="SAPBEXexcBad7 4 2 4 4" xfId="19930" xr:uid="{00000000-0005-0000-0000-0000D04D0000}"/>
    <cellStyle name="SAPBEXexcBad7 4 2 4 4 2" xfId="19931" xr:uid="{00000000-0005-0000-0000-0000D14D0000}"/>
    <cellStyle name="SAPBEXexcBad7 4 2 4 5" xfId="19932" xr:uid="{00000000-0005-0000-0000-0000D24D0000}"/>
    <cellStyle name="SAPBEXexcBad7 4 2 4 5 2" xfId="19933" xr:uid="{00000000-0005-0000-0000-0000D34D0000}"/>
    <cellStyle name="SAPBEXexcBad7 4 2 4 6" xfId="19934" xr:uid="{00000000-0005-0000-0000-0000D44D0000}"/>
    <cellStyle name="SAPBEXexcBad7 4 2 4 6 2" xfId="19935" xr:uid="{00000000-0005-0000-0000-0000D54D0000}"/>
    <cellStyle name="SAPBEXexcBad7 4 2 4 7" xfId="19936" xr:uid="{00000000-0005-0000-0000-0000D64D0000}"/>
    <cellStyle name="SAPBEXexcBad7 4 2 5" xfId="19937" xr:uid="{00000000-0005-0000-0000-0000D74D0000}"/>
    <cellStyle name="SAPBEXexcBad7 4 2 5 2" xfId="19938" xr:uid="{00000000-0005-0000-0000-0000D84D0000}"/>
    <cellStyle name="SAPBEXexcBad7 4 2 6" xfId="19939" xr:uid="{00000000-0005-0000-0000-0000D94D0000}"/>
    <cellStyle name="SAPBEXexcBad7 4 2 6 2" xfId="19940" xr:uid="{00000000-0005-0000-0000-0000DA4D0000}"/>
    <cellStyle name="SAPBEXexcBad7 4 2 7" xfId="19941" xr:uid="{00000000-0005-0000-0000-0000DB4D0000}"/>
    <cellStyle name="SAPBEXexcBad7 4 2 7 2" xfId="19942" xr:uid="{00000000-0005-0000-0000-0000DC4D0000}"/>
    <cellStyle name="SAPBEXexcBad7 4 2 8" xfId="19943" xr:uid="{00000000-0005-0000-0000-0000DD4D0000}"/>
    <cellStyle name="SAPBEXexcBad7 4 2 8 2" xfId="19944" xr:uid="{00000000-0005-0000-0000-0000DE4D0000}"/>
    <cellStyle name="SAPBEXexcBad7 4 2 9" xfId="19945" xr:uid="{00000000-0005-0000-0000-0000DF4D0000}"/>
    <cellStyle name="SAPBEXexcBad7 4 2 9 2" xfId="19946" xr:uid="{00000000-0005-0000-0000-0000E04D0000}"/>
    <cellStyle name="SAPBEXexcBad7 4 3" xfId="19947" xr:uid="{00000000-0005-0000-0000-0000E14D0000}"/>
    <cellStyle name="SAPBEXexcBad7 4 3 2" xfId="19948" xr:uid="{00000000-0005-0000-0000-0000E24D0000}"/>
    <cellStyle name="SAPBEXexcBad7 4 3 2 2" xfId="19949" xr:uid="{00000000-0005-0000-0000-0000E34D0000}"/>
    <cellStyle name="SAPBEXexcBad7 4 3 2 2 2" xfId="19950" xr:uid="{00000000-0005-0000-0000-0000E44D0000}"/>
    <cellStyle name="SAPBEXexcBad7 4 3 2 2 2 2" xfId="19951" xr:uid="{00000000-0005-0000-0000-0000E54D0000}"/>
    <cellStyle name="SAPBEXexcBad7 4 3 2 2 3" xfId="19952" xr:uid="{00000000-0005-0000-0000-0000E64D0000}"/>
    <cellStyle name="SAPBEXexcBad7 4 3 2 2 3 2" xfId="19953" xr:uid="{00000000-0005-0000-0000-0000E74D0000}"/>
    <cellStyle name="SAPBEXexcBad7 4 3 2 2 4" xfId="19954" xr:uid="{00000000-0005-0000-0000-0000E84D0000}"/>
    <cellStyle name="SAPBEXexcBad7 4 3 2 2 4 2" xfId="19955" xr:uid="{00000000-0005-0000-0000-0000E94D0000}"/>
    <cellStyle name="SAPBEXexcBad7 4 3 2 2 5" xfId="19956" xr:uid="{00000000-0005-0000-0000-0000EA4D0000}"/>
    <cellStyle name="SAPBEXexcBad7 4 3 2 2 5 2" xfId="19957" xr:uid="{00000000-0005-0000-0000-0000EB4D0000}"/>
    <cellStyle name="SAPBEXexcBad7 4 3 2 2 6" xfId="19958" xr:uid="{00000000-0005-0000-0000-0000EC4D0000}"/>
    <cellStyle name="SAPBEXexcBad7 4 3 2 2 6 2" xfId="19959" xr:uid="{00000000-0005-0000-0000-0000ED4D0000}"/>
    <cellStyle name="SAPBEXexcBad7 4 3 2 2 7" xfId="19960" xr:uid="{00000000-0005-0000-0000-0000EE4D0000}"/>
    <cellStyle name="SAPBEXexcBad7 4 3 2 3" xfId="19961" xr:uid="{00000000-0005-0000-0000-0000EF4D0000}"/>
    <cellStyle name="SAPBEXexcBad7 4 3 2 3 2" xfId="19962" xr:uid="{00000000-0005-0000-0000-0000F04D0000}"/>
    <cellStyle name="SAPBEXexcBad7 4 3 2 4" xfId="19963" xr:uid="{00000000-0005-0000-0000-0000F14D0000}"/>
    <cellStyle name="SAPBEXexcBad7 4 3 2 4 2" xfId="19964" xr:uid="{00000000-0005-0000-0000-0000F24D0000}"/>
    <cellStyle name="SAPBEXexcBad7 4 3 2 5" xfId="19965" xr:uid="{00000000-0005-0000-0000-0000F34D0000}"/>
    <cellStyle name="SAPBEXexcBad7 4 3 2 5 2" xfId="19966" xr:uid="{00000000-0005-0000-0000-0000F44D0000}"/>
    <cellStyle name="SAPBEXexcBad7 4 3 2 6" xfId="19967" xr:uid="{00000000-0005-0000-0000-0000F54D0000}"/>
    <cellStyle name="SAPBEXexcBad7 4 3 2 6 2" xfId="19968" xr:uid="{00000000-0005-0000-0000-0000F64D0000}"/>
    <cellStyle name="SAPBEXexcBad7 4 3 2 7" xfId="19969" xr:uid="{00000000-0005-0000-0000-0000F74D0000}"/>
    <cellStyle name="SAPBEXexcBad7 4 3 2 7 2" xfId="19970" xr:uid="{00000000-0005-0000-0000-0000F84D0000}"/>
    <cellStyle name="SAPBEXexcBad7 4 3 2 8" xfId="19971" xr:uid="{00000000-0005-0000-0000-0000F94D0000}"/>
    <cellStyle name="SAPBEXexcBad7 4 3 3" xfId="19972" xr:uid="{00000000-0005-0000-0000-0000FA4D0000}"/>
    <cellStyle name="SAPBEXexcBad7 4 3 3 2" xfId="19973" xr:uid="{00000000-0005-0000-0000-0000FB4D0000}"/>
    <cellStyle name="SAPBEXexcBad7 4 3 3 2 2" xfId="19974" xr:uid="{00000000-0005-0000-0000-0000FC4D0000}"/>
    <cellStyle name="SAPBEXexcBad7 4 3 3 3" xfId="19975" xr:uid="{00000000-0005-0000-0000-0000FD4D0000}"/>
    <cellStyle name="SAPBEXexcBad7 4 3 3 3 2" xfId="19976" xr:uid="{00000000-0005-0000-0000-0000FE4D0000}"/>
    <cellStyle name="SAPBEXexcBad7 4 3 3 4" xfId="19977" xr:uid="{00000000-0005-0000-0000-0000FF4D0000}"/>
    <cellStyle name="SAPBEXexcBad7 4 3 3 4 2" xfId="19978" xr:uid="{00000000-0005-0000-0000-0000004E0000}"/>
    <cellStyle name="SAPBEXexcBad7 4 3 3 5" xfId="19979" xr:uid="{00000000-0005-0000-0000-0000014E0000}"/>
    <cellStyle name="SAPBEXexcBad7 4 3 3 5 2" xfId="19980" xr:uid="{00000000-0005-0000-0000-0000024E0000}"/>
    <cellStyle name="SAPBEXexcBad7 4 3 3 6" xfId="19981" xr:uid="{00000000-0005-0000-0000-0000034E0000}"/>
    <cellStyle name="SAPBEXexcBad7 4 3 3 6 2" xfId="19982" xr:uid="{00000000-0005-0000-0000-0000044E0000}"/>
    <cellStyle name="SAPBEXexcBad7 4 3 3 7" xfId="19983" xr:uid="{00000000-0005-0000-0000-0000054E0000}"/>
    <cellStyle name="SAPBEXexcBad7 4 3 4" xfId="19984" xr:uid="{00000000-0005-0000-0000-0000064E0000}"/>
    <cellStyle name="SAPBEXexcBad7 4 3 4 2" xfId="19985" xr:uid="{00000000-0005-0000-0000-0000074E0000}"/>
    <cellStyle name="SAPBEXexcBad7 4 3 5" xfId="19986" xr:uid="{00000000-0005-0000-0000-0000084E0000}"/>
    <cellStyle name="SAPBEXexcBad7 4 3 5 2" xfId="19987" xr:uid="{00000000-0005-0000-0000-0000094E0000}"/>
    <cellStyle name="SAPBEXexcBad7 4 3 6" xfId="19988" xr:uid="{00000000-0005-0000-0000-00000A4E0000}"/>
    <cellStyle name="SAPBEXexcBad7 4 3 6 2" xfId="19989" xr:uid="{00000000-0005-0000-0000-00000B4E0000}"/>
    <cellStyle name="SAPBEXexcBad7 4 3 7" xfId="19990" xr:uid="{00000000-0005-0000-0000-00000C4E0000}"/>
    <cellStyle name="SAPBEXexcBad7 4 3 7 2" xfId="19991" xr:uid="{00000000-0005-0000-0000-00000D4E0000}"/>
    <cellStyle name="SAPBEXexcBad7 4 3 8" xfId="19992" xr:uid="{00000000-0005-0000-0000-00000E4E0000}"/>
    <cellStyle name="SAPBEXexcBad7 4 3 8 2" xfId="19993" xr:uid="{00000000-0005-0000-0000-00000F4E0000}"/>
    <cellStyle name="SAPBEXexcBad7 4 3 9" xfId="19994" xr:uid="{00000000-0005-0000-0000-0000104E0000}"/>
    <cellStyle name="SAPBEXexcBad7 4 4" xfId="19995" xr:uid="{00000000-0005-0000-0000-0000114E0000}"/>
    <cellStyle name="SAPBEXexcBad7 4 4 2" xfId="19996" xr:uid="{00000000-0005-0000-0000-0000124E0000}"/>
    <cellStyle name="SAPBEXexcBad7 4 4 2 2" xfId="19997" xr:uid="{00000000-0005-0000-0000-0000134E0000}"/>
    <cellStyle name="SAPBEXexcBad7 4 4 2 2 2" xfId="19998" xr:uid="{00000000-0005-0000-0000-0000144E0000}"/>
    <cellStyle name="SAPBEXexcBad7 4 4 2 3" xfId="19999" xr:uid="{00000000-0005-0000-0000-0000154E0000}"/>
    <cellStyle name="SAPBEXexcBad7 4 4 2 3 2" xfId="20000" xr:uid="{00000000-0005-0000-0000-0000164E0000}"/>
    <cellStyle name="SAPBEXexcBad7 4 4 2 4" xfId="20001" xr:uid="{00000000-0005-0000-0000-0000174E0000}"/>
    <cellStyle name="SAPBEXexcBad7 4 4 2 4 2" xfId="20002" xr:uid="{00000000-0005-0000-0000-0000184E0000}"/>
    <cellStyle name="SAPBEXexcBad7 4 4 2 5" xfId="20003" xr:uid="{00000000-0005-0000-0000-0000194E0000}"/>
    <cellStyle name="SAPBEXexcBad7 4 4 2 5 2" xfId="20004" xr:uid="{00000000-0005-0000-0000-00001A4E0000}"/>
    <cellStyle name="SAPBEXexcBad7 4 4 2 6" xfId="20005" xr:uid="{00000000-0005-0000-0000-00001B4E0000}"/>
    <cellStyle name="SAPBEXexcBad7 4 4 2 6 2" xfId="20006" xr:uid="{00000000-0005-0000-0000-00001C4E0000}"/>
    <cellStyle name="SAPBEXexcBad7 4 4 2 7" xfId="20007" xr:uid="{00000000-0005-0000-0000-00001D4E0000}"/>
    <cellStyle name="SAPBEXexcBad7 4 4 3" xfId="20008" xr:uid="{00000000-0005-0000-0000-00001E4E0000}"/>
    <cellStyle name="SAPBEXexcBad7 4 4 3 2" xfId="20009" xr:uid="{00000000-0005-0000-0000-00001F4E0000}"/>
    <cellStyle name="SAPBEXexcBad7 4 4 4" xfId="20010" xr:uid="{00000000-0005-0000-0000-0000204E0000}"/>
    <cellStyle name="SAPBEXexcBad7 4 4 4 2" xfId="20011" xr:uid="{00000000-0005-0000-0000-0000214E0000}"/>
    <cellStyle name="SAPBEXexcBad7 4 4 5" xfId="20012" xr:uid="{00000000-0005-0000-0000-0000224E0000}"/>
    <cellStyle name="SAPBEXexcBad7 4 4 5 2" xfId="20013" xr:uid="{00000000-0005-0000-0000-0000234E0000}"/>
    <cellStyle name="SAPBEXexcBad7 4 4 6" xfId="20014" xr:uid="{00000000-0005-0000-0000-0000244E0000}"/>
    <cellStyle name="SAPBEXexcBad7 4 4 6 2" xfId="20015" xr:uid="{00000000-0005-0000-0000-0000254E0000}"/>
    <cellStyle name="SAPBEXexcBad7 4 4 7" xfId="20016" xr:uid="{00000000-0005-0000-0000-0000264E0000}"/>
    <cellStyle name="SAPBEXexcBad7 4 4 7 2" xfId="20017" xr:uid="{00000000-0005-0000-0000-0000274E0000}"/>
    <cellStyle name="SAPBEXexcBad7 4 4 8" xfId="20018" xr:uid="{00000000-0005-0000-0000-0000284E0000}"/>
    <cellStyle name="SAPBEXexcBad7 4 5" xfId="20019" xr:uid="{00000000-0005-0000-0000-0000294E0000}"/>
    <cellStyle name="SAPBEXexcBad7 4 5 2" xfId="20020" xr:uid="{00000000-0005-0000-0000-00002A4E0000}"/>
    <cellStyle name="SAPBEXexcBad7 4 5 2 2" xfId="20021" xr:uid="{00000000-0005-0000-0000-00002B4E0000}"/>
    <cellStyle name="SAPBEXexcBad7 4 5 3" xfId="20022" xr:uid="{00000000-0005-0000-0000-00002C4E0000}"/>
    <cellStyle name="SAPBEXexcBad7 4 5 3 2" xfId="20023" xr:uid="{00000000-0005-0000-0000-00002D4E0000}"/>
    <cellStyle name="SAPBEXexcBad7 4 5 4" xfId="20024" xr:uid="{00000000-0005-0000-0000-00002E4E0000}"/>
    <cellStyle name="SAPBEXexcBad7 4 5 4 2" xfId="20025" xr:uid="{00000000-0005-0000-0000-00002F4E0000}"/>
    <cellStyle name="SAPBEXexcBad7 4 5 5" xfId="20026" xr:uid="{00000000-0005-0000-0000-0000304E0000}"/>
    <cellStyle name="SAPBEXexcBad7 4 5 5 2" xfId="20027" xr:uid="{00000000-0005-0000-0000-0000314E0000}"/>
    <cellStyle name="SAPBEXexcBad7 4 5 6" xfId="20028" xr:uid="{00000000-0005-0000-0000-0000324E0000}"/>
    <cellStyle name="SAPBEXexcBad7 4 5 6 2" xfId="20029" xr:uid="{00000000-0005-0000-0000-0000334E0000}"/>
    <cellStyle name="SAPBEXexcBad7 4 5 7" xfId="20030" xr:uid="{00000000-0005-0000-0000-0000344E0000}"/>
    <cellStyle name="SAPBEXexcBad7 4 6" xfId="20031" xr:uid="{00000000-0005-0000-0000-0000354E0000}"/>
    <cellStyle name="SAPBEXexcBad7 4 6 2" xfId="20032" xr:uid="{00000000-0005-0000-0000-0000364E0000}"/>
    <cellStyle name="SAPBEXexcBad7 4 7" xfId="20033" xr:uid="{00000000-0005-0000-0000-0000374E0000}"/>
    <cellStyle name="SAPBEXexcBad7 4 7 2" xfId="20034" xr:uid="{00000000-0005-0000-0000-0000384E0000}"/>
    <cellStyle name="SAPBEXexcBad7 4 8" xfId="20035" xr:uid="{00000000-0005-0000-0000-0000394E0000}"/>
    <cellStyle name="SAPBEXexcBad7 4 8 2" xfId="20036" xr:uid="{00000000-0005-0000-0000-00003A4E0000}"/>
    <cellStyle name="SAPBEXexcBad7 4 9" xfId="20037" xr:uid="{00000000-0005-0000-0000-00003B4E0000}"/>
    <cellStyle name="SAPBEXexcBad7 4 9 2" xfId="20038" xr:uid="{00000000-0005-0000-0000-00003C4E0000}"/>
    <cellStyle name="SAPBEXexcBad7 5" xfId="20039" xr:uid="{00000000-0005-0000-0000-00003D4E0000}"/>
    <cellStyle name="SAPBEXexcBad7 5 10" xfId="20040" xr:uid="{00000000-0005-0000-0000-00003E4E0000}"/>
    <cellStyle name="SAPBEXexcBad7 5 2" xfId="20041" xr:uid="{00000000-0005-0000-0000-00003F4E0000}"/>
    <cellStyle name="SAPBEXexcBad7 5 2 2" xfId="20042" xr:uid="{00000000-0005-0000-0000-0000404E0000}"/>
    <cellStyle name="SAPBEXexcBad7 5 2 2 2" xfId="20043" xr:uid="{00000000-0005-0000-0000-0000414E0000}"/>
    <cellStyle name="SAPBEXexcBad7 5 2 2 2 2" xfId="20044" xr:uid="{00000000-0005-0000-0000-0000424E0000}"/>
    <cellStyle name="SAPBEXexcBad7 5 2 2 2 2 2" xfId="20045" xr:uid="{00000000-0005-0000-0000-0000434E0000}"/>
    <cellStyle name="SAPBEXexcBad7 5 2 2 2 3" xfId="20046" xr:uid="{00000000-0005-0000-0000-0000444E0000}"/>
    <cellStyle name="SAPBEXexcBad7 5 2 2 2 3 2" xfId="20047" xr:uid="{00000000-0005-0000-0000-0000454E0000}"/>
    <cellStyle name="SAPBEXexcBad7 5 2 2 2 4" xfId="20048" xr:uid="{00000000-0005-0000-0000-0000464E0000}"/>
    <cellStyle name="SAPBEXexcBad7 5 2 2 2 4 2" xfId="20049" xr:uid="{00000000-0005-0000-0000-0000474E0000}"/>
    <cellStyle name="SAPBEXexcBad7 5 2 2 2 5" xfId="20050" xr:uid="{00000000-0005-0000-0000-0000484E0000}"/>
    <cellStyle name="SAPBEXexcBad7 5 2 2 2 5 2" xfId="20051" xr:uid="{00000000-0005-0000-0000-0000494E0000}"/>
    <cellStyle name="SAPBEXexcBad7 5 2 2 2 6" xfId="20052" xr:uid="{00000000-0005-0000-0000-00004A4E0000}"/>
    <cellStyle name="SAPBEXexcBad7 5 2 2 2 6 2" xfId="20053" xr:uid="{00000000-0005-0000-0000-00004B4E0000}"/>
    <cellStyle name="SAPBEXexcBad7 5 2 2 2 7" xfId="20054" xr:uid="{00000000-0005-0000-0000-00004C4E0000}"/>
    <cellStyle name="SAPBEXexcBad7 5 2 2 3" xfId="20055" xr:uid="{00000000-0005-0000-0000-00004D4E0000}"/>
    <cellStyle name="SAPBEXexcBad7 5 2 2 3 2" xfId="20056" xr:uid="{00000000-0005-0000-0000-00004E4E0000}"/>
    <cellStyle name="SAPBEXexcBad7 5 2 2 4" xfId="20057" xr:uid="{00000000-0005-0000-0000-00004F4E0000}"/>
    <cellStyle name="SAPBEXexcBad7 5 2 2 4 2" xfId="20058" xr:uid="{00000000-0005-0000-0000-0000504E0000}"/>
    <cellStyle name="SAPBEXexcBad7 5 2 2 5" xfId="20059" xr:uid="{00000000-0005-0000-0000-0000514E0000}"/>
    <cellStyle name="SAPBEXexcBad7 5 2 2 5 2" xfId="20060" xr:uid="{00000000-0005-0000-0000-0000524E0000}"/>
    <cellStyle name="SAPBEXexcBad7 5 2 2 6" xfId="20061" xr:uid="{00000000-0005-0000-0000-0000534E0000}"/>
    <cellStyle name="SAPBEXexcBad7 5 2 2 6 2" xfId="20062" xr:uid="{00000000-0005-0000-0000-0000544E0000}"/>
    <cellStyle name="SAPBEXexcBad7 5 2 2 7" xfId="20063" xr:uid="{00000000-0005-0000-0000-0000554E0000}"/>
    <cellStyle name="SAPBEXexcBad7 5 2 2 7 2" xfId="20064" xr:uid="{00000000-0005-0000-0000-0000564E0000}"/>
    <cellStyle name="SAPBEXexcBad7 5 2 2 8" xfId="20065" xr:uid="{00000000-0005-0000-0000-0000574E0000}"/>
    <cellStyle name="SAPBEXexcBad7 5 2 3" xfId="20066" xr:uid="{00000000-0005-0000-0000-0000584E0000}"/>
    <cellStyle name="SAPBEXexcBad7 5 2 3 2" xfId="20067" xr:uid="{00000000-0005-0000-0000-0000594E0000}"/>
    <cellStyle name="SAPBEXexcBad7 5 2 3 2 2" xfId="20068" xr:uid="{00000000-0005-0000-0000-00005A4E0000}"/>
    <cellStyle name="SAPBEXexcBad7 5 2 3 3" xfId="20069" xr:uid="{00000000-0005-0000-0000-00005B4E0000}"/>
    <cellStyle name="SAPBEXexcBad7 5 2 3 3 2" xfId="20070" xr:uid="{00000000-0005-0000-0000-00005C4E0000}"/>
    <cellStyle name="SAPBEXexcBad7 5 2 3 4" xfId="20071" xr:uid="{00000000-0005-0000-0000-00005D4E0000}"/>
    <cellStyle name="SAPBEXexcBad7 5 2 3 4 2" xfId="20072" xr:uid="{00000000-0005-0000-0000-00005E4E0000}"/>
    <cellStyle name="SAPBEXexcBad7 5 2 3 5" xfId="20073" xr:uid="{00000000-0005-0000-0000-00005F4E0000}"/>
    <cellStyle name="SAPBEXexcBad7 5 2 3 5 2" xfId="20074" xr:uid="{00000000-0005-0000-0000-0000604E0000}"/>
    <cellStyle name="SAPBEXexcBad7 5 2 3 6" xfId="20075" xr:uid="{00000000-0005-0000-0000-0000614E0000}"/>
    <cellStyle name="SAPBEXexcBad7 5 2 3 6 2" xfId="20076" xr:uid="{00000000-0005-0000-0000-0000624E0000}"/>
    <cellStyle name="SAPBEXexcBad7 5 2 3 7" xfId="20077" xr:uid="{00000000-0005-0000-0000-0000634E0000}"/>
    <cellStyle name="SAPBEXexcBad7 5 2 4" xfId="20078" xr:uid="{00000000-0005-0000-0000-0000644E0000}"/>
    <cellStyle name="SAPBEXexcBad7 5 2 4 2" xfId="20079" xr:uid="{00000000-0005-0000-0000-0000654E0000}"/>
    <cellStyle name="SAPBEXexcBad7 5 2 5" xfId="20080" xr:uid="{00000000-0005-0000-0000-0000664E0000}"/>
    <cellStyle name="SAPBEXexcBad7 5 2 5 2" xfId="20081" xr:uid="{00000000-0005-0000-0000-0000674E0000}"/>
    <cellStyle name="SAPBEXexcBad7 5 2 6" xfId="20082" xr:uid="{00000000-0005-0000-0000-0000684E0000}"/>
    <cellStyle name="SAPBEXexcBad7 5 2 6 2" xfId="20083" xr:uid="{00000000-0005-0000-0000-0000694E0000}"/>
    <cellStyle name="SAPBEXexcBad7 5 2 7" xfId="20084" xr:uid="{00000000-0005-0000-0000-00006A4E0000}"/>
    <cellStyle name="SAPBEXexcBad7 5 2 7 2" xfId="20085" xr:uid="{00000000-0005-0000-0000-00006B4E0000}"/>
    <cellStyle name="SAPBEXexcBad7 5 2 8" xfId="20086" xr:uid="{00000000-0005-0000-0000-00006C4E0000}"/>
    <cellStyle name="SAPBEXexcBad7 5 2 8 2" xfId="20087" xr:uid="{00000000-0005-0000-0000-00006D4E0000}"/>
    <cellStyle name="SAPBEXexcBad7 5 2 9" xfId="20088" xr:uid="{00000000-0005-0000-0000-00006E4E0000}"/>
    <cellStyle name="SAPBEXexcBad7 5 3" xfId="20089" xr:uid="{00000000-0005-0000-0000-00006F4E0000}"/>
    <cellStyle name="SAPBEXexcBad7 5 3 2" xfId="20090" xr:uid="{00000000-0005-0000-0000-0000704E0000}"/>
    <cellStyle name="SAPBEXexcBad7 5 3 2 2" xfId="20091" xr:uid="{00000000-0005-0000-0000-0000714E0000}"/>
    <cellStyle name="SAPBEXexcBad7 5 3 2 2 2" xfId="20092" xr:uid="{00000000-0005-0000-0000-0000724E0000}"/>
    <cellStyle name="SAPBEXexcBad7 5 3 2 3" xfId="20093" xr:uid="{00000000-0005-0000-0000-0000734E0000}"/>
    <cellStyle name="SAPBEXexcBad7 5 3 2 3 2" xfId="20094" xr:uid="{00000000-0005-0000-0000-0000744E0000}"/>
    <cellStyle name="SAPBEXexcBad7 5 3 2 4" xfId="20095" xr:uid="{00000000-0005-0000-0000-0000754E0000}"/>
    <cellStyle name="SAPBEXexcBad7 5 3 2 4 2" xfId="20096" xr:uid="{00000000-0005-0000-0000-0000764E0000}"/>
    <cellStyle name="SAPBEXexcBad7 5 3 2 5" xfId="20097" xr:uid="{00000000-0005-0000-0000-0000774E0000}"/>
    <cellStyle name="SAPBEXexcBad7 5 3 2 5 2" xfId="20098" xr:uid="{00000000-0005-0000-0000-0000784E0000}"/>
    <cellStyle name="SAPBEXexcBad7 5 3 2 6" xfId="20099" xr:uid="{00000000-0005-0000-0000-0000794E0000}"/>
    <cellStyle name="SAPBEXexcBad7 5 3 2 6 2" xfId="20100" xr:uid="{00000000-0005-0000-0000-00007A4E0000}"/>
    <cellStyle name="SAPBEXexcBad7 5 3 2 7" xfId="20101" xr:uid="{00000000-0005-0000-0000-00007B4E0000}"/>
    <cellStyle name="SAPBEXexcBad7 5 3 3" xfId="20102" xr:uid="{00000000-0005-0000-0000-00007C4E0000}"/>
    <cellStyle name="SAPBEXexcBad7 5 3 3 2" xfId="20103" xr:uid="{00000000-0005-0000-0000-00007D4E0000}"/>
    <cellStyle name="SAPBEXexcBad7 5 3 4" xfId="20104" xr:uid="{00000000-0005-0000-0000-00007E4E0000}"/>
    <cellStyle name="SAPBEXexcBad7 5 3 4 2" xfId="20105" xr:uid="{00000000-0005-0000-0000-00007F4E0000}"/>
    <cellStyle name="SAPBEXexcBad7 5 3 5" xfId="20106" xr:uid="{00000000-0005-0000-0000-0000804E0000}"/>
    <cellStyle name="SAPBEXexcBad7 5 3 5 2" xfId="20107" xr:uid="{00000000-0005-0000-0000-0000814E0000}"/>
    <cellStyle name="SAPBEXexcBad7 5 3 6" xfId="20108" xr:uid="{00000000-0005-0000-0000-0000824E0000}"/>
    <cellStyle name="SAPBEXexcBad7 5 3 6 2" xfId="20109" xr:uid="{00000000-0005-0000-0000-0000834E0000}"/>
    <cellStyle name="SAPBEXexcBad7 5 3 7" xfId="20110" xr:uid="{00000000-0005-0000-0000-0000844E0000}"/>
    <cellStyle name="SAPBEXexcBad7 5 3 7 2" xfId="20111" xr:uid="{00000000-0005-0000-0000-0000854E0000}"/>
    <cellStyle name="SAPBEXexcBad7 5 3 8" xfId="20112" xr:uid="{00000000-0005-0000-0000-0000864E0000}"/>
    <cellStyle name="SAPBEXexcBad7 5 4" xfId="20113" xr:uid="{00000000-0005-0000-0000-0000874E0000}"/>
    <cellStyle name="SAPBEXexcBad7 5 4 2" xfId="20114" xr:uid="{00000000-0005-0000-0000-0000884E0000}"/>
    <cellStyle name="SAPBEXexcBad7 5 4 2 2" xfId="20115" xr:uid="{00000000-0005-0000-0000-0000894E0000}"/>
    <cellStyle name="SAPBEXexcBad7 5 4 3" xfId="20116" xr:uid="{00000000-0005-0000-0000-00008A4E0000}"/>
    <cellStyle name="SAPBEXexcBad7 5 4 3 2" xfId="20117" xr:uid="{00000000-0005-0000-0000-00008B4E0000}"/>
    <cellStyle name="SAPBEXexcBad7 5 4 4" xfId="20118" xr:uid="{00000000-0005-0000-0000-00008C4E0000}"/>
    <cellStyle name="SAPBEXexcBad7 5 4 4 2" xfId="20119" xr:uid="{00000000-0005-0000-0000-00008D4E0000}"/>
    <cellStyle name="SAPBEXexcBad7 5 4 5" xfId="20120" xr:uid="{00000000-0005-0000-0000-00008E4E0000}"/>
    <cellStyle name="SAPBEXexcBad7 5 4 5 2" xfId="20121" xr:uid="{00000000-0005-0000-0000-00008F4E0000}"/>
    <cellStyle name="SAPBEXexcBad7 5 4 6" xfId="20122" xr:uid="{00000000-0005-0000-0000-0000904E0000}"/>
    <cellStyle name="SAPBEXexcBad7 5 4 6 2" xfId="20123" xr:uid="{00000000-0005-0000-0000-0000914E0000}"/>
    <cellStyle name="SAPBEXexcBad7 5 4 7" xfId="20124" xr:uid="{00000000-0005-0000-0000-0000924E0000}"/>
    <cellStyle name="SAPBEXexcBad7 5 5" xfId="20125" xr:uid="{00000000-0005-0000-0000-0000934E0000}"/>
    <cellStyle name="SAPBEXexcBad7 5 5 2" xfId="20126" xr:uid="{00000000-0005-0000-0000-0000944E0000}"/>
    <cellStyle name="SAPBEXexcBad7 5 6" xfId="20127" xr:uid="{00000000-0005-0000-0000-0000954E0000}"/>
    <cellStyle name="SAPBEXexcBad7 5 6 2" xfId="20128" xr:uid="{00000000-0005-0000-0000-0000964E0000}"/>
    <cellStyle name="SAPBEXexcBad7 5 7" xfId="20129" xr:uid="{00000000-0005-0000-0000-0000974E0000}"/>
    <cellStyle name="SAPBEXexcBad7 5 7 2" xfId="20130" xr:uid="{00000000-0005-0000-0000-0000984E0000}"/>
    <cellStyle name="SAPBEXexcBad7 5 8" xfId="20131" xr:uid="{00000000-0005-0000-0000-0000994E0000}"/>
    <cellStyle name="SAPBEXexcBad7 5 8 2" xfId="20132" xr:uid="{00000000-0005-0000-0000-00009A4E0000}"/>
    <cellStyle name="SAPBEXexcBad7 5 9" xfId="20133" xr:uid="{00000000-0005-0000-0000-00009B4E0000}"/>
    <cellStyle name="SAPBEXexcBad7 5 9 2" xfId="20134" xr:uid="{00000000-0005-0000-0000-00009C4E0000}"/>
    <cellStyle name="SAPBEXexcBad7 6" xfId="20135" xr:uid="{00000000-0005-0000-0000-00009D4E0000}"/>
    <cellStyle name="SAPBEXexcBad7 6 10" xfId="20136" xr:uid="{00000000-0005-0000-0000-00009E4E0000}"/>
    <cellStyle name="SAPBEXexcBad7 6 2" xfId="20137" xr:uid="{00000000-0005-0000-0000-00009F4E0000}"/>
    <cellStyle name="SAPBEXexcBad7 6 2 2" xfId="20138" xr:uid="{00000000-0005-0000-0000-0000A04E0000}"/>
    <cellStyle name="SAPBEXexcBad7 6 2 2 2" xfId="20139" xr:uid="{00000000-0005-0000-0000-0000A14E0000}"/>
    <cellStyle name="SAPBEXexcBad7 6 2 2 2 2" xfId="20140" xr:uid="{00000000-0005-0000-0000-0000A24E0000}"/>
    <cellStyle name="SAPBEXexcBad7 6 2 2 2 2 2" xfId="20141" xr:uid="{00000000-0005-0000-0000-0000A34E0000}"/>
    <cellStyle name="SAPBEXexcBad7 6 2 2 2 3" xfId="20142" xr:uid="{00000000-0005-0000-0000-0000A44E0000}"/>
    <cellStyle name="SAPBEXexcBad7 6 2 2 2 3 2" xfId="20143" xr:uid="{00000000-0005-0000-0000-0000A54E0000}"/>
    <cellStyle name="SAPBEXexcBad7 6 2 2 2 4" xfId="20144" xr:uid="{00000000-0005-0000-0000-0000A64E0000}"/>
    <cellStyle name="SAPBEXexcBad7 6 2 2 2 4 2" xfId="20145" xr:uid="{00000000-0005-0000-0000-0000A74E0000}"/>
    <cellStyle name="SAPBEXexcBad7 6 2 2 2 5" xfId="20146" xr:uid="{00000000-0005-0000-0000-0000A84E0000}"/>
    <cellStyle name="SAPBEXexcBad7 6 2 2 2 5 2" xfId="20147" xr:uid="{00000000-0005-0000-0000-0000A94E0000}"/>
    <cellStyle name="SAPBEXexcBad7 6 2 2 2 6" xfId="20148" xr:uid="{00000000-0005-0000-0000-0000AA4E0000}"/>
    <cellStyle name="SAPBEXexcBad7 6 2 2 2 6 2" xfId="20149" xr:uid="{00000000-0005-0000-0000-0000AB4E0000}"/>
    <cellStyle name="SAPBEXexcBad7 6 2 2 2 7" xfId="20150" xr:uid="{00000000-0005-0000-0000-0000AC4E0000}"/>
    <cellStyle name="SAPBEXexcBad7 6 2 2 3" xfId="20151" xr:uid="{00000000-0005-0000-0000-0000AD4E0000}"/>
    <cellStyle name="SAPBEXexcBad7 6 2 2 3 2" xfId="20152" xr:uid="{00000000-0005-0000-0000-0000AE4E0000}"/>
    <cellStyle name="SAPBEXexcBad7 6 2 2 4" xfId="20153" xr:uid="{00000000-0005-0000-0000-0000AF4E0000}"/>
    <cellStyle name="SAPBEXexcBad7 6 2 2 4 2" xfId="20154" xr:uid="{00000000-0005-0000-0000-0000B04E0000}"/>
    <cellStyle name="SAPBEXexcBad7 6 2 2 5" xfId="20155" xr:uid="{00000000-0005-0000-0000-0000B14E0000}"/>
    <cellStyle name="SAPBEXexcBad7 6 2 2 5 2" xfId="20156" xr:uid="{00000000-0005-0000-0000-0000B24E0000}"/>
    <cellStyle name="SAPBEXexcBad7 6 2 2 6" xfId="20157" xr:uid="{00000000-0005-0000-0000-0000B34E0000}"/>
    <cellStyle name="SAPBEXexcBad7 6 2 2 6 2" xfId="20158" xr:uid="{00000000-0005-0000-0000-0000B44E0000}"/>
    <cellStyle name="SAPBEXexcBad7 6 2 2 7" xfId="20159" xr:uid="{00000000-0005-0000-0000-0000B54E0000}"/>
    <cellStyle name="SAPBEXexcBad7 6 2 2 7 2" xfId="20160" xr:uid="{00000000-0005-0000-0000-0000B64E0000}"/>
    <cellStyle name="SAPBEXexcBad7 6 2 2 8" xfId="20161" xr:uid="{00000000-0005-0000-0000-0000B74E0000}"/>
    <cellStyle name="SAPBEXexcBad7 6 2 3" xfId="20162" xr:uid="{00000000-0005-0000-0000-0000B84E0000}"/>
    <cellStyle name="SAPBEXexcBad7 6 2 3 2" xfId="20163" xr:uid="{00000000-0005-0000-0000-0000B94E0000}"/>
    <cellStyle name="SAPBEXexcBad7 6 2 3 2 2" xfId="20164" xr:uid="{00000000-0005-0000-0000-0000BA4E0000}"/>
    <cellStyle name="SAPBEXexcBad7 6 2 3 3" xfId="20165" xr:uid="{00000000-0005-0000-0000-0000BB4E0000}"/>
    <cellStyle name="SAPBEXexcBad7 6 2 3 3 2" xfId="20166" xr:uid="{00000000-0005-0000-0000-0000BC4E0000}"/>
    <cellStyle name="SAPBEXexcBad7 6 2 3 4" xfId="20167" xr:uid="{00000000-0005-0000-0000-0000BD4E0000}"/>
    <cellStyle name="SAPBEXexcBad7 6 2 3 4 2" xfId="20168" xr:uid="{00000000-0005-0000-0000-0000BE4E0000}"/>
    <cellStyle name="SAPBEXexcBad7 6 2 3 5" xfId="20169" xr:uid="{00000000-0005-0000-0000-0000BF4E0000}"/>
    <cellStyle name="SAPBEXexcBad7 6 2 3 5 2" xfId="20170" xr:uid="{00000000-0005-0000-0000-0000C04E0000}"/>
    <cellStyle name="SAPBEXexcBad7 6 2 3 6" xfId="20171" xr:uid="{00000000-0005-0000-0000-0000C14E0000}"/>
    <cellStyle name="SAPBEXexcBad7 6 2 3 6 2" xfId="20172" xr:uid="{00000000-0005-0000-0000-0000C24E0000}"/>
    <cellStyle name="SAPBEXexcBad7 6 2 3 7" xfId="20173" xr:uid="{00000000-0005-0000-0000-0000C34E0000}"/>
    <cellStyle name="SAPBEXexcBad7 6 2 4" xfId="20174" xr:uid="{00000000-0005-0000-0000-0000C44E0000}"/>
    <cellStyle name="SAPBEXexcBad7 6 2 4 2" xfId="20175" xr:uid="{00000000-0005-0000-0000-0000C54E0000}"/>
    <cellStyle name="SAPBEXexcBad7 6 2 5" xfId="20176" xr:uid="{00000000-0005-0000-0000-0000C64E0000}"/>
    <cellStyle name="SAPBEXexcBad7 6 2 5 2" xfId="20177" xr:uid="{00000000-0005-0000-0000-0000C74E0000}"/>
    <cellStyle name="SAPBEXexcBad7 6 2 6" xfId="20178" xr:uid="{00000000-0005-0000-0000-0000C84E0000}"/>
    <cellStyle name="SAPBEXexcBad7 6 2 6 2" xfId="20179" xr:uid="{00000000-0005-0000-0000-0000C94E0000}"/>
    <cellStyle name="SAPBEXexcBad7 6 2 7" xfId="20180" xr:uid="{00000000-0005-0000-0000-0000CA4E0000}"/>
    <cellStyle name="SAPBEXexcBad7 6 2 7 2" xfId="20181" xr:uid="{00000000-0005-0000-0000-0000CB4E0000}"/>
    <cellStyle name="SAPBEXexcBad7 6 2 8" xfId="20182" xr:uid="{00000000-0005-0000-0000-0000CC4E0000}"/>
    <cellStyle name="SAPBEXexcBad7 6 2 8 2" xfId="20183" xr:uid="{00000000-0005-0000-0000-0000CD4E0000}"/>
    <cellStyle name="SAPBEXexcBad7 6 2 9" xfId="20184" xr:uid="{00000000-0005-0000-0000-0000CE4E0000}"/>
    <cellStyle name="SAPBEXexcBad7 6 3" xfId="20185" xr:uid="{00000000-0005-0000-0000-0000CF4E0000}"/>
    <cellStyle name="SAPBEXexcBad7 6 3 2" xfId="20186" xr:uid="{00000000-0005-0000-0000-0000D04E0000}"/>
    <cellStyle name="SAPBEXexcBad7 6 3 2 2" xfId="20187" xr:uid="{00000000-0005-0000-0000-0000D14E0000}"/>
    <cellStyle name="SAPBEXexcBad7 6 3 2 2 2" xfId="20188" xr:uid="{00000000-0005-0000-0000-0000D24E0000}"/>
    <cellStyle name="SAPBEXexcBad7 6 3 2 3" xfId="20189" xr:uid="{00000000-0005-0000-0000-0000D34E0000}"/>
    <cellStyle name="SAPBEXexcBad7 6 3 2 3 2" xfId="20190" xr:uid="{00000000-0005-0000-0000-0000D44E0000}"/>
    <cellStyle name="SAPBEXexcBad7 6 3 2 4" xfId="20191" xr:uid="{00000000-0005-0000-0000-0000D54E0000}"/>
    <cellStyle name="SAPBEXexcBad7 6 3 2 4 2" xfId="20192" xr:uid="{00000000-0005-0000-0000-0000D64E0000}"/>
    <cellStyle name="SAPBEXexcBad7 6 3 2 5" xfId="20193" xr:uid="{00000000-0005-0000-0000-0000D74E0000}"/>
    <cellStyle name="SAPBEXexcBad7 6 3 2 5 2" xfId="20194" xr:uid="{00000000-0005-0000-0000-0000D84E0000}"/>
    <cellStyle name="SAPBEXexcBad7 6 3 2 6" xfId="20195" xr:uid="{00000000-0005-0000-0000-0000D94E0000}"/>
    <cellStyle name="SAPBEXexcBad7 6 3 2 6 2" xfId="20196" xr:uid="{00000000-0005-0000-0000-0000DA4E0000}"/>
    <cellStyle name="SAPBEXexcBad7 6 3 2 7" xfId="20197" xr:uid="{00000000-0005-0000-0000-0000DB4E0000}"/>
    <cellStyle name="SAPBEXexcBad7 6 3 3" xfId="20198" xr:uid="{00000000-0005-0000-0000-0000DC4E0000}"/>
    <cellStyle name="SAPBEXexcBad7 6 3 3 2" xfId="20199" xr:uid="{00000000-0005-0000-0000-0000DD4E0000}"/>
    <cellStyle name="SAPBEXexcBad7 6 3 4" xfId="20200" xr:uid="{00000000-0005-0000-0000-0000DE4E0000}"/>
    <cellStyle name="SAPBEXexcBad7 6 3 4 2" xfId="20201" xr:uid="{00000000-0005-0000-0000-0000DF4E0000}"/>
    <cellStyle name="SAPBEXexcBad7 6 3 5" xfId="20202" xr:uid="{00000000-0005-0000-0000-0000E04E0000}"/>
    <cellStyle name="SAPBEXexcBad7 6 3 5 2" xfId="20203" xr:uid="{00000000-0005-0000-0000-0000E14E0000}"/>
    <cellStyle name="SAPBEXexcBad7 6 3 6" xfId="20204" xr:uid="{00000000-0005-0000-0000-0000E24E0000}"/>
    <cellStyle name="SAPBEXexcBad7 6 3 6 2" xfId="20205" xr:uid="{00000000-0005-0000-0000-0000E34E0000}"/>
    <cellStyle name="SAPBEXexcBad7 6 3 7" xfId="20206" xr:uid="{00000000-0005-0000-0000-0000E44E0000}"/>
    <cellStyle name="SAPBEXexcBad7 6 3 7 2" xfId="20207" xr:uid="{00000000-0005-0000-0000-0000E54E0000}"/>
    <cellStyle name="SAPBEXexcBad7 6 3 8" xfId="20208" xr:uid="{00000000-0005-0000-0000-0000E64E0000}"/>
    <cellStyle name="SAPBEXexcBad7 6 4" xfId="20209" xr:uid="{00000000-0005-0000-0000-0000E74E0000}"/>
    <cellStyle name="SAPBEXexcBad7 6 4 2" xfId="20210" xr:uid="{00000000-0005-0000-0000-0000E84E0000}"/>
    <cellStyle name="SAPBEXexcBad7 6 4 2 2" xfId="20211" xr:uid="{00000000-0005-0000-0000-0000E94E0000}"/>
    <cellStyle name="SAPBEXexcBad7 6 4 3" xfId="20212" xr:uid="{00000000-0005-0000-0000-0000EA4E0000}"/>
    <cellStyle name="SAPBEXexcBad7 6 4 3 2" xfId="20213" xr:uid="{00000000-0005-0000-0000-0000EB4E0000}"/>
    <cellStyle name="SAPBEXexcBad7 6 4 4" xfId="20214" xr:uid="{00000000-0005-0000-0000-0000EC4E0000}"/>
    <cellStyle name="SAPBEXexcBad7 6 4 4 2" xfId="20215" xr:uid="{00000000-0005-0000-0000-0000ED4E0000}"/>
    <cellStyle name="SAPBEXexcBad7 6 4 5" xfId="20216" xr:uid="{00000000-0005-0000-0000-0000EE4E0000}"/>
    <cellStyle name="SAPBEXexcBad7 6 4 5 2" xfId="20217" xr:uid="{00000000-0005-0000-0000-0000EF4E0000}"/>
    <cellStyle name="SAPBEXexcBad7 6 4 6" xfId="20218" xr:uid="{00000000-0005-0000-0000-0000F04E0000}"/>
    <cellStyle name="SAPBEXexcBad7 6 4 6 2" xfId="20219" xr:uid="{00000000-0005-0000-0000-0000F14E0000}"/>
    <cellStyle name="SAPBEXexcBad7 6 4 7" xfId="20220" xr:uid="{00000000-0005-0000-0000-0000F24E0000}"/>
    <cellStyle name="SAPBEXexcBad7 6 5" xfId="20221" xr:uid="{00000000-0005-0000-0000-0000F34E0000}"/>
    <cellStyle name="SAPBEXexcBad7 6 5 2" xfId="20222" xr:uid="{00000000-0005-0000-0000-0000F44E0000}"/>
    <cellStyle name="SAPBEXexcBad7 6 6" xfId="20223" xr:uid="{00000000-0005-0000-0000-0000F54E0000}"/>
    <cellStyle name="SAPBEXexcBad7 6 6 2" xfId="20224" xr:uid="{00000000-0005-0000-0000-0000F64E0000}"/>
    <cellStyle name="SAPBEXexcBad7 6 7" xfId="20225" xr:uid="{00000000-0005-0000-0000-0000F74E0000}"/>
    <cellStyle name="SAPBEXexcBad7 6 7 2" xfId="20226" xr:uid="{00000000-0005-0000-0000-0000F84E0000}"/>
    <cellStyle name="SAPBEXexcBad7 6 8" xfId="20227" xr:uid="{00000000-0005-0000-0000-0000F94E0000}"/>
    <cellStyle name="SAPBEXexcBad7 6 8 2" xfId="20228" xr:uid="{00000000-0005-0000-0000-0000FA4E0000}"/>
    <cellStyle name="SAPBEXexcBad7 6 9" xfId="20229" xr:uid="{00000000-0005-0000-0000-0000FB4E0000}"/>
    <cellStyle name="SAPBEXexcBad7 6 9 2" xfId="20230" xr:uid="{00000000-0005-0000-0000-0000FC4E0000}"/>
    <cellStyle name="SAPBEXexcBad7 7" xfId="20231" xr:uid="{00000000-0005-0000-0000-0000FD4E0000}"/>
    <cellStyle name="SAPBEXexcBad7 7 10" xfId="20232" xr:uid="{00000000-0005-0000-0000-0000FE4E0000}"/>
    <cellStyle name="SAPBEXexcBad7 7 2" xfId="20233" xr:uid="{00000000-0005-0000-0000-0000FF4E0000}"/>
    <cellStyle name="SAPBEXexcBad7 7 2 2" xfId="20234" xr:uid="{00000000-0005-0000-0000-0000004F0000}"/>
    <cellStyle name="SAPBEXexcBad7 7 2 2 2" xfId="20235" xr:uid="{00000000-0005-0000-0000-0000014F0000}"/>
    <cellStyle name="SAPBEXexcBad7 7 2 2 2 2" xfId="20236" xr:uid="{00000000-0005-0000-0000-0000024F0000}"/>
    <cellStyle name="SAPBEXexcBad7 7 2 2 2 2 2" xfId="20237" xr:uid="{00000000-0005-0000-0000-0000034F0000}"/>
    <cellStyle name="SAPBEXexcBad7 7 2 2 2 3" xfId="20238" xr:uid="{00000000-0005-0000-0000-0000044F0000}"/>
    <cellStyle name="SAPBEXexcBad7 7 2 2 2 3 2" xfId="20239" xr:uid="{00000000-0005-0000-0000-0000054F0000}"/>
    <cellStyle name="SAPBEXexcBad7 7 2 2 2 4" xfId="20240" xr:uid="{00000000-0005-0000-0000-0000064F0000}"/>
    <cellStyle name="SAPBEXexcBad7 7 2 2 2 4 2" xfId="20241" xr:uid="{00000000-0005-0000-0000-0000074F0000}"/>
    <cellStyle name="SAPBEXexcBad7 7 2 2 2 5" xfId="20242" xr:uid="{00000000-0005-0000-0000-0000084F0000}"/>
    <cellStyle name="SAPBEXexcBad7 7 2 2 2 5 2" xfId="20243" xr:uid="{00000000-0005-0000-0000-0000094F0000}"/>
    <cellStyle name="SAPBEXexcBad7 7 2 2 2 6" xfId="20244" xr:uid="{00000000-0005-0000-0000-00000A4F0000}"/>
    <cellStyle name="SAPBEXexcBad7 7 2 2 2 6 2" xfId="20245" xr:uid="{00000000-0005-0000-0000-00000B4F0000}"/>
    <cellStyle name="SAPBEXexcBad7 7 2 2 2 7" xfId="20246" xr:uid="{00000000-0005-0000-0000-00000C4F0000}"/>
    <cellStyle name="SAPBEXexcBad7 7 2 2 3" xfId="20247" xr:uid="{00000000-0005-0000-0000-00000D4F0000}"/>
    <cellStyle name="SAPBEXexcBad7 7 2 2 3 2" xfId="20248" xr:uid="{00000000-0005-0000-0000-00000E4F0000}"/>
    <cellStyle name="SAPBEXexcBad7 7 2 2 4" xfId="20249" xr:uid="{00000000-0005-0000-0000-00000F4F0000}"/>
    <cellStyle name="SAPBEXexcBad7 7 2 2 4 2" xfId="20250" xr:uid="{00000000-0005-0000-0000-0000104F0000}"/>
    <cellStyle name="SAPBEXexcBad7 7 2 2 5" xfId="20251" xr:uid="{00000000-0005-0000-0000-0000114F0000}"/>
    <cellStyle name="SAPBEXexcBad7 7 2 2 5 2" xfId="20252" xr:uid="{00000000-0005-0000-0000-0000124F0000}"/>
    <cellStyle name="SAPBEXexcBad7 7 2 2 6" xfId="20253" xr:uid="{00000000-0005-0000-0000-0000134F0000}"/>
    <cellStyle name="SAPBEXexcBad7 7 2 2 6 2" xfId="20254" xr:uid="{00000000-0005-0000-0000-0000144F0000}"/>
    <cellStyle name="SAPBEXexcBad7 7 2 2 7" xfId="20255" xr:uid="{00000000-0005-0000-0000-0000154F0000}"/>
    <cellStyle name="SAPBEXexcBad7 7 2 2 7 2" xfId="20256" xr:uid="{00000000-0005-0000-0000-0000164F0000}"/>
    <cellStyle name="SAPBEXexcBad7 7 2 2 8" xfId="20257" xr:uid="{00000000-0005-0000-0000-0000174F0000}"/>
    <cellStyle name="SAPBEXexcBad7 7 2 3" xfId="20258" xr:uid="{00000000-0005-0000-0000-0000184F0000}"/>
    <cellStyle name="SAPBEXexcBad7 7 2 3 2" xfId="20259" xr:uid="{00000000-0005-0000-0000-0000194F0000}"/>
    <cellStyle name="SAPBEXexcBad7 7 2 3 2 2" xfId="20260" xr:uid="{00000000-0005-0000-0000-00001A4F0000}"/>
    <cellStyle name="SAPBEXexcBad7 7 2 3 3" xfId="20261" xr:uid="{00000000-0005-0000-0000-00001B4F0000}"/>
    <cellStyle name="SAPBEXexcBad7 7 2 3 3 2" xfId="20262" xr:uid="{00000000-0005-0000-0000-00001C4F0000}"/>
    <cellStyle name="SAPBEXexcBad7 7 2 3 4" xfId="20263" xr:uid="{00000000-0005-0000-0000-00001D4F0000}"/>
    <cellStyle name="SAPBEXexcBad7 7 2 3 4 2" xfId="20264" xr:uid="{00000000-0005-0000-0000-00001E4F0000}"/>
    <cellStyle name="SAPBEXexcBad7 7 2 3 5" xfId="20265" xr:uid="{00000000-0005-0000-0000-00001F4F0000}"/>
    <cellStyle name="SAPBEXexcBad7 7 2 3 5 2" xfId="20266" xr:uid="{00000000-0005-0000-0000-0000204F0000}"/>
    <cellStyle name="SAPBEXexcBad7 7 2 3 6" xfId="20267" xr:uid="{00000000-0005-0000-0000-0000214F0000}"/>
    <cellStyle name="SAPBEXexcBad7 7 2 3 6 2" xfId="20268" xr:uid="{00000000-0005-0000-0000-0000224F0000}"/>
    <cellStyle name="SAPBEXexcBad7 7 2 3 7" xfId="20269" xr:uid="{00000000-0005-0000-0000-0000234F0000}"/>
    <cellStyle name="SAPBEXexcBad7 7 2 4" xfId="20270" xr:uid="{00000000-0005-0000-0000-0000244F0000}"/>
    <cellStyle name="SAPBEXexcBad7 7 2 4 2" xfId="20271" xr:uid="{00000000-0005-0000-0000-0000254F0000}"/>
    <cellStyle name="SAPBEXexcBad7 7 2 5" xfId="20272" xr:uid="{00000000-0005-0000-0000-0000264F0000}"/>
    <cellStyle name="SAPBEXexcBad7 7 2 5 2" xfId="20273" xr:uid="{00000000-0005-0000-0000-0000274F0000}"/>
    <cellStyle name="SAPBEXexcBad7 7 2 6" xfId="20274" xr:uid="{00000000-0005-0000-0000-0000284F0000}"/>
    <cellStyle name="SAPBEXexcBad7 7 2 6 2" xfId="20275" xr:uid="{00000000-0005-0000-0000-0000294F0000}"/>
    <cellStyle name="SAPBEXexcBad7 7 2 7" xfId="20276" xr:uid="{00000000-0005-0000-0000-00002A4F0000}"/>
    <cellStyle name="SAPBEXexcBad7 7 2 7 2" xfId="20277" xr:uid="{00000000-0005-0000-0000-00002B4F0000}"/>
    <cellStyle name="SAPBEXexcBad7 7 2 8" xfId="20278" xr:uid="{00000000-0005-0000-0000-00002C4F0000}"/>
    <cellStyle name="SAPBEXexcBad7 7 2 8 2" xfId="20279" xr:uid="{00000000-0005-0000-0000-00002D4F0000}"/>
    <cellStyle name="SAPBEXexcBad7 7 2 9" xfId="20280" xr:uid="{00000000-0005-0000-0000-00002E4F0000}"/>
    <cellStyle name="SAPBEXexcBad7 7 3" xfId="20281" xr:uid="{00000000-0005-0000-0000-00002F4F0000}"/>
    <cellStyle name="SAPBEXexcBad7 7 3 2" xfId="20282" xr:uid="{00000000-0005-0000-0000-0000304F0000}"/>
    <cellStyle name="SAPBEXexcBad7 7 3 2 2" xfId="20283" xr:uid="{00000000-0005-0000-0000-0000314F0000}"/>
    <cellStyle name="SAPBEXexcBad7 7 3 2 2 2" xfId="20284" xr:uid="{00000000-0005-0000-0000-0000324F0000}"/>
    <cellStyle name="SAPBEXexcBad7 7 3 2 3" xfId="20285" xr:uid="{00000000-0005-0000-0000-0000334F0000}"/>
    <cellStyle name="SAPBEXexcBad7 7 3 2 3 2" xfId="20286" xr:uid="{00000000-0005-0000-0000-0000344F0000}"/>
    <cellStyle name="SAPBEXexcBad7 7 3 2 4" xfId="20287" xr:uid="{00000000-0005-0000-0000-0000354F0000}"/>
    <cellStyle name="SAPBEXexcBad7 7 3 2 4 2" xfId="20288" xr:uid="{00000000-0005-0000-0000-0000364F0000}"/>
    <cellStyle name="SAPBEXexcBad7 7 3 2 5" xfId="20289" xr:uid="{00000000-0005-0000-0000-0000374F0000}"/>
    <cellStyle name="SAPBEXexcBad7 7 3 2 5 2" xfId="20290" xr:uid="{00000000-0005-0000-0000-0000384F0000}"/>
    <cellStyle name="SAPBEXexcBad7 7 3 2 6" xfId="20291" xr:uid="{00000000-0005-0000-0000-0000394F0000}"/>
    <cellStyle name="SAPBEXexcBad7 7 3 2 6 2" xfId="20292" xr:uid="{00000000-0005-0000-0000-00003A4F0000}"/>
    <cellStyle name="SAPBEXexcBad7 7 3 2 7" xfId="20293" xr:uid="{00000000-0005-0000-0000-00003B4F0000}"/>
    <cellStyle name="SAPBEXexcBad7 7 3 3" xfId="20294" xr:uid="{00000000-0005-0000-0000-00003C4F0000}"/>
    <cellStyle name="SAPBEXexcBad7 7 3 3 2" xfId="20295" xr:uid="{00000000-0005-0000-0000-00003D4F0000}"/>
    <cellStyle name="SAPBEXexcBad7 7 3 4" xfId="20296" xr:uid="{00000000-0005-0000-0000-00003E4F0000}"/>
    <cellStyle name="SAPBEXexcBad7 7 3 4 2" xfId="20297" xr:uid="{00000000-0005-0000-0000-00003F4F0000}"/>
    <cellStyle name="SAPBEXexcBad7 7 3 5" xfId="20298" xr:uid="{00000000-0005-0000-0000-0000404F0000}"/>
    <cellStyle name="SAPBEXexcBad7 7 3 5 2" xfId="20299" xr:uid="{00000000-0005-0000-0000-0000414F0000}"/>
    <cellStyle name="SAPBEXexcBad7 7 3 6" xfId="20300" xr:uid="{00000000-0005-0000-0000-0000424F0000}"/>
    <cellStyle name="SAPBEXexcBad7 7 3 6 2" xfId="20301" xr:uid="{00000000-0005-0000-0000-0000434F0000}"/>
    <cellStyle name="SAPBEXexcBad7 7 3 7" xfId="20302" xr:uid="{00000000-0005-0000-0000-0000444F0000}"/>
    <cellStyle name="SAPBEXexcBad7 7 3 7 2" xfId="20303" xr:uid="{00000000-0005-0000-0000-0000454F0000}"/>
    <cellStyle name="SAPBEXexcBad7 7 3 8" xfId="20304" xr:uid="{00000000-0005-0000-0000-0000464F0000}"/>
    <cellStyle name="SAPBEXexcBad7 7 4" xfId="20305" xr:uid="{00000000-0005-0000-0000-0000474F0000}"/>
    <cellStyle name="SAPBEXexcBad7 7 4 2" xfId="20306" xr:uid="{00000000-0005-0000-0000-0000484F0000}"/>
    <cellStyle name="SAPBEXexcBad7 7 4 2 2" xfId="20307" xr:uid="{00000000-0005-0000-0000-0000494F0000}"/>
    <cellStyle name="SAPBEXexcBad7 7 4 3" xfId="20308" xr:uid="{00000000-0005-0000-0000-00004A4F0000}"/>
    <cellStyle name="SAPBEXexcBad7 7 4 3 2" xfId="20309" xr:uid="{00000000-0005-0000-0000-00004B4F0000}"/>
    <cellStyle name="SAPBEXexcBad7 7 4 4" xfId="20310" xr:uid="{00000000-0005-0000-0000-00004C4F0000}"/>
    <cellStyle name="SAPBEXexcBad7 7 4 4 2" xfId="20311" xr:uid="{00000000-0005-0000-0000-00004D4F0000}"/>
    <cellStyle name="SAPBEXexcBad7 7 4 5" xfId="20312" xr:uid="{00000000-0005-0000-0000-00004E4F0000}"/>
    <cellStyle name="SAPBEXexcBad7 7 4 5 2" xfId="20313" xr:uid="{00000000-0005-0000-0000-00004F4F0000}"/>
    <cellStyle name="SAPBEXexcBad7 7 4 6" xfId="20314" xr:uid="{00000000-0005-0000-0000-0000504F0000}"/>
    <cellStyle name="SAPBEXexcBad7 7 4 6 2" xfId="20315" xr:uid="{00000000-0005-0000-0000-0000514F0000}"/>
    <cellStyle name="SAPBEXexcBad7 7 4 7" xfId="20316" xr:uid="{00000000-0005-0000-0000-0000524F0000}"/>
    <cellStyle name="SAPBEXexcBad7 7 5" xfId="20317" xr:uid="{00000000-0005-0000-0000-0000534F0000}"/>
    <cellStyle name="SAPBEXexcBad7 7 5 2" xfId="20318" xr:uid="{00000000-0005-0000-0000-0000544F0000}"/>
    <cellStyle name="SAPBEXexcBad7 7 6" xfId="20319" xr:uid="{00000000-0005-0000-0000-0000554F0000}"/>
    <cellStyle name="SAPBEXexcBad7 7 6 2" xfId="20320" xr:uid="{00000000-0005-0000-0000-0000564F0000}"/>
    <cellStyle name="SAPBEXexcBad7 7 7" xfId="20321" xr:uid="{00000000-0005-0000-0000-0000574F0000}"/>
    <cellStyle name="SAPBEXexcBad7 7 7 2" xfId="20322" xr:uid="{00000000-0005-0000-0000-0000584F0000}"/>
    <cellStyle name="SAPBEXexcBad7 7 8" xfId="20323" xr:uid="{00000000-0005-0000-0000-0000594F0000}"/>
    <cellStyle name="SAPBEXexcBad7 7 8 2" xfId="20324" xr:uid="{00000000-0005-0000-0000-00005A4F0000}"/>
    <cellStyle name="SAPBEXexcBad7 7 9" xfId="20325" xr:uid="{00000000-0005-0000-0000-00005B4F0000}"/>
    <cellStyle name="SAPBEXexcBad7 7 9 2" xfId="20326" xr:uid="{00000000-0005-0000-0000-00005C4F0000}"/>
    <cellStyle name="SAPBEXexcBad7 8" xfId="20327" xr:uid="{00000000-0005-0000-0000-00005D4F0000}"/>
    <cellStyle name="SAPBEXexcBad7 8 2" xfId="20328" xr:uid="{00000000-0005-0000-0000-00005E4F0000}"/>
    <cellStyle name="SAPBEXexcBad7 8 2 2" xfId="20329" xr:uid="{00000000-0005-0000-0000-00005F4F0000}"/>
    <cellStyle name="SAPBEXexcBad7 8 2 2 2" xfId="20330" xr:uid="{00000000-0005-0000-0000-0000604F0000}"/>
    <cellStyle name="SAPBEXexcBad7 8 2 2 2 2" xfId="20331" xr:uid="{00000000-0005-0000-0000-0000614F0000}"/>
    <cellStyle name="SAPBEXexcBad7 8 2 2 3" xfId="20332" xr:uid="{00000000-0005-0000-0000-0000624F0000}"/>
    <cellStyle name="SAPBEXexcBad7 8 2 2 3 2" xfId="20333" xr:uid="{00000000-0005-0000-0000-0000634F0000}"/>
    <cellStyle name="SAPBEXexcBad7 8 2 2 4" xfId="20334" xr:uid="{00000000-0005-0000-0000-0000644F0000}"/>
    <cellStyle name="SAPBEXexcBad7 8 2 2 4 2" xfId="20335" xr:uid="{00000000-0005-0000-0000-0000654F0000}"/>
    <cellStyle name="SAPBEXexcBad7 8 2 2 5" xfId="20336" xr:uid="{00000000-0005-0000-0000-0000664F0000}"/>
    <cellStyle name="SAPBEXexcBad7 8 2 2 5 2" xfId="20337" xr:uid="{00000000-0005-0000-0000-0000674F0000}"/>
    <cellStyle name="SAPBEXexcBad7 8 2 2 6" xfId="20338" xr:uid="{00000000-0005-0000-0000-0000684F0000}"/>
    <cellStyle name="SAPBEXexcBad7 8 2 2 6 2" xfId="20339" xr:uid="{00000000-0005-0000-0000-0000694F0000}"/>
    <cellStyle name="SAPBEXexcBad7 8 2 2 7" xfId="20340" xr:uid="{00000000-0005-0000-0000-00006A4F0000}"/>
    <cellStyle name="SAPBEXexcBad7 8 2 3" xfId="20341" xr:uid="{00000000-0005-0000-0000-00006B4F0000}"/>
    <cellStyle name="SAPBEXexcBad7 8 2 3 2" xfId="20342" xr:uid="{00000000-0005-0000-0000-00006C4F0000}"/>
    <cellStyle name="SAPBEXexcBad7 8 2 4" xfId="20343" xr:uid="{00000000-0005-0000-0000-00006D4F0000}"/>
    <cellStyle name="SAPBEXexcBad7 8 2 4 2" xfId="20344" xr:uid="{00000000-0005-0000-0000-00006E4F0000}"/>
    <cellStyle name="SAPBEXexcBad7 8 2 5" xfId="20345" xr:uid="{00000000-0005-0000-0000-00006F4F0000}"/>
    <cellStyle name="SAPBEXexcBad7 8 2 5 2" xfId="20346" xr:uid="{00000000-0005-0000-0000-0000704F0000}"/>
    <cellStyle name="SAPBEXexcBad7 8 2 6" xfId="20347" xr:uid="{00000000-0005-0000-0000-0000714F0000}"/>
    <cellStyle name="SAPBEXexcBad7 8 2 6 2" xfId="20348" xr:uid="{00000000-0005-0000-0000-0000724F0000}"/>
    <cellStyle name="SAPBEXexcBad7 8 2 7" xfId="20349" xr:uid="{00000000-0005-0000-0000-0000734F0000}"/>
    <cellStyle name="SAPBEXexcBad7 8 2 7 2" xfId="20350" xr:uid="{00000000-0005-0000-0000-0000744F0000}"/>
    <cellStyle name="SAPBEXexcBad7 8 2 8" xfId="20351" xr:uid="{00000000-0005-0000-0000-0000754F0000}"/>
    <cellStyle name="SAPBEXexcBad7 8 3" xfId="20352" xr:uid="{00000000-0005-0000-0000-0000764F0000}"/>
    <cellStyle name="SAPBEXexcBad7 8 3 2" xfId="20353" xr:uid="{00000000-0005-0000-0000-0000774F0000}"/>
    <cellStyle name="SAPBEXexcBad7 8 3 2 2" xfId="20354" xr:uid="{00000000-0005-0000-0000-0000784F0000}"/>
    <cellStyle name="SAPBEXexcBad7 8 3 3" xfId="20355" xr:uid="{00000000-0005-0000-0000-0000794F0000}"/>
    <cellStyle name="SAPBEXexcBad7 8 3 3 2" xfId="20356" xr:uid="{00000000-0005-0000-0000-00007A4F0000}"/>
    <cellStyle name="SAPBEXexcBad7 8 3 4" xfId="20357" xr:uid="{00000000-0005-0000-0000-00007B4F0000}"/>
    <cellStyle name="SAPBEXexcBad7 8 3 4 2" xfId="20358" xr:uid="{00000000-0005-0000-0000-00007C4F0000}"/>
    <cellStyle name="SAPBEXexcBad7 8 3 5" xfId="20359" xr:uid="{00000000-0005-0000-0000-00007D4F0000}"/>
    <cellStyle name="SAPBEXexcBad7 8 3 5 2" xfId="20360" xr:uid="{00000000-0005-0000-0000-00007E4F0000}"/>
    <cellStyle name="SAPBEXexcBad7 8 3 6" xfId="20361" xr:uid="{00000000-0005-0000-0000-00007F4F0000}"/>
    <cellStyle name="SAPBEXexcBad7 8 3 6 2" xfId="20362" xr:uid="{00000000-0005-0000-0000-0000804F0000}"/>
    <cellStyle name="SAPBEXexcBad7 8 3 7" xfId="20363" xr:uid="{00000000-0005-0000-0000-0000814F0000}"/>
    <cellStyle name="SAPBEXexcBad7 8 4" xfId="20364" xr:uid="{00000000-0005-0000-0000-0000824F0000}"/>
    <cellStyle name="SAPBEXexcBad7 8 4 2" xfId="20365" xr:uid="{00000000-0005-0000-0000-0000834F0000}"/>
    <cellStyle name="SAPBEXexcBad7 8 5" xfId="20366" xr:uid="{00000000-0005-0000-0000-0000844F0000}"/>
    <cellStyle name="SAPBEXexcBad7 8 5 2" xfId="20367" xr:uid="{00000000-0005-0000-0000-0000854F0000}"/>
    <cellStyle name="SAPBEXexcBad7 8 6" xfId="20368" xr:uid="{00000000-0005-0000-0000-0000864F0000}"/>
    <cellStyle name="SAPBEXexcBad7 8 6 2" xfId="20369" xr:uid="{00000000-0005-0000-0000-0000874F0000}"/>
    <cellStyle name="SAPBEXexcBad7 8 7" xfId="20370" xr:uid="{00000000-0005-0000-0000-0000884F0000}"/>
    <cellStyle name="SAPBEXexcBad7 8 7 2" xfId="20371" xr:uid="{00000000-0005-0000-0000-0000894F0000}"/>
    <cellStyle name="SAPBEXexcBad7 8 8" xfId="20372" xr:uid="{00000000-0005-0000-0000-00008A4F0000}"/>
    <cellStyle name="SAPBEXexcBad7 8 8 2" xfId="20373" xr:uid="{00000000-0005-0000-0000-00008B4F0000}"/>
    <cellStyle name="SAPBEXexcBad7 8 9" xfId="20374" xr:uid="{00000000-0005-0000-0000-00008C4F0000}"/>
    <cellStyle name="SAPBEXexcBad7 9" xfId="20375" xr:uid="{00000000-0005-0000-0000-00008D4F0000}"/>
    <cellStyle name="SAPBEXexcBad7 9 2" xfId="20376" xr:uid="{00000000-0005-0000-0000-00008E4F0000}"/>
    <cellStyle name="SAPBEXexcBad7 9 2 2" xfId="20377" xr:uid="{00000000-0005-0000-0000-00008F4F0000}"/>
    <cellStyle name="SAPBEXexcBad7 9 2 2 2" xfId="20378" xr:uid="{00000000-0005-0000-0000-0000904F0000}"/>
    <cellStyle name="SAPBEXexcBad7 9 2 3" xfId="20379" xr:uid="{00000000-0005-0000-0000-0000914F0000}"/>
    <cellStyle name="SAPBEXexcBad7 9 2 3 2" xfId="20380" xr:uid="{00000000-0005-0000-0000-0000924F0000}"/>
    <cellStyle name="SAPBEXexcBad7 9 2 4" xfId="20381" xr:uid="{00000000-0005-0000-0000-0000934F0000}"/>
    <cellStyle name="SAPBEXexcBad7 9 2 4 2" xfId="20382" xr:uid="{00000000-0005-0000-0000-0000944F0000}"/>
    <cellStyle name="SAPBEXexcBad7 9 2 5" xfId="20383" xr:uid="{00000000-0005-0000-0000-0000954F0000}"/>
    <cellStyle name="SAPBEXexcBad7 9 2 5 2" xfId="20384" xr:uid="{00000000-0005-0000-0000-0000964F0000}"/>
    <cellStyle name="SAPBEXexcBad7 9 2 6" xfId="20385" xr:uid="{00000000-0005-0000-0000-0000974F0000}"/>
    <cellStyle name="SAPBEXexcBad7 9 2 6 2" xfId="20386" xr:uid="{00000000-0005-0000-0000-0000984F0000}"/>
    <cellStyle name="SAPBEXexcBad7 9 2 7" xfId="20387" xr:uid="{00000000-0005-0000-0000-0000994F0000}"/>
    <cellStyle name="SAPBEXexcBad7 9 3" xfId="20388" xr:uid="{00000000-0005-0000-0000-00009A4F0000}"/>
    <cellStyle name="SAPBEXexcBad7 9 3 2" xfId="20389" xr:uid="{00000000-0005-0000-0000-00009B4F0000}"/>
    <cellStyle name="SAPBEXexcBad7 9 4" xfId="20390" xr:uid="{00000000-0005-0000-0000-00009C4F0000}"/>
    <cellStyle name="SAPBEXexcBad7 9 4 2" xfId="20391" xr:uid="{00000000-0005-0000-0000-00009D4F0000}"/>
    <cellStyle name="SAPBEXexcBad7 9 5" xfId="20392" xr:uid="{00000000-0005-0000-0000-00009E4F0000}"/>
    <cellStyle name="SAPBEXexcBad7 9 5 2" xfId="20393" xr:uid="{00000000-0005-0000-0000-00009F4F0000}"/>
    <cellStyle name="SAPBEXexcBad7 9 6" xfId="20394" xr:uid="{00000000-0005-0000-0000-0000A04F0000}"/>
    <cellStyle name="SAPBEXexcBad7 9 6 2" xfId="20395" xr:uid="{00000000-0005-0000-0000-0000A14F0000}"/>
    <cellStyle name="SAPBEXexcBad7 9 7" xfId="20396" xr:uid="{00000000-0005-0000-0000-0000A24F0000}"/>
    <cellStyle name="SAPBEXexcBad7 9 7 2" xfId="20397" xr:uid="{00000000-0005-0000-0000-0000A34F0000}"/>
    <cellStyle name="SAPBEXexcBad7 9 8" xfId="20398" xr:uid="{00000000-0005-0000-0000-0000A44F0000}"/>
    <cellStyle name="SAPBEXexcBad8" xfId="20399" xr:uid="{00000000-0005-0000-0000-0000A54F0000}"/>
    <cellStyle name="SAPBEXexcBad8 10" xfId="20400" xr:uid="{00000000-0005-0000-0000-0000A64F0000}"/>
    <cellStyle name="SAPBEXexcBad8 10 2" xfId="20401" xr:uid="{00000000-0005-0000-0000-0000A74F0000}"/>
    <cellStyle name="SAPBEXexcBad8 10 2 2" xfId="20402" xr:uid="{00000000-0005-0000-0000-0000A84F0000}"/>
    <cellStyle name="SAPBEXexcBad8 10 3" xfId="20403" xr:uid="{00000000-0005-0000-0000-0000A94F0000}"/>
    <cellStyle name="SAPBEXexcBad8 10 3 2" xfId="20404" xr:uid="{00000000-0005-0000-0000-0000AA4F0000}"/>
    <cellStyle name="SAPBEXexcBad8 10 4" xfId="20405" xr:uid="{00000000-0005-0000-0000-0000AB4F0000}"/>
    <cellStyle name="SAPBEXexcBad8 10 4 2" xfId="20406" xr:uid="{00000000-0005-0000-0000-0000AC4F0000}"/>
    <cellStyle name="SAPBEXexcBad8 10 5" xfId="20407" xr:uid="{00000000-0005-0000-0000-0000AD4F0000}"/>
    <cellStyle name="SAPBEXexcBad8 10 5 2" xfId="20408" xr:uid="{00000000-0005-0000-0000-0000AE4F0000}"/>
    <cellStyle name="SAPBEXexcBad8 10 6" xfId="20409" xr:uid="{00000000-0005-0000-0000-0000AF4F0000}"/>
    <cellStyle name="SAPBEXexcBad8 10 6 2" xfId="20410" xr:uid="{00000000-0005-0000-0000-0000B04F0000}"/>
    <cellStyle name="SAPBEXexcBad8 10 7" xfId="20411" xr:uid="{00000000-0005-0000-0000-0000B14F0000}"/>
    <cellStyle name="SAPBEXexcBad8 11" xfId="20412" xr:uid="{00000000-0005-0000-0000-0000B24F0000}"/>
    <cellStyle name="SAPBEXexcBad8 11 2" xfId="20413" xr:uid="{00000000-0005-0000-0000-0000B34F0000}"/>
    <cellStyle name="SAPBEXexcBad8 12" xfId="20414" xr:uid="{00000000-0005-0000-0000-0000B44F0000}"/>
    <cellStyle name="SAPBEXexcBad8 12 2" xfId="20415" xr:uid="{00000000-0005-0000-0000-0000B54F0000}"/>
    <cellStyle name="SAPBEXexcBad8 13" xfId="20416" xr:uid="{00000000-0005-0000-0000-0000B64F0000}"/>
    <cellStyle name="SAPBEXexcBad8 13 2" xfId="20417" xr:uid="{00000000-0005-0000-0000-0000B74F0000}"/>
    <cellStyle name="SAPBEXexcBad8 14" xfId="20418" xr:uid="{00000000-0005-0000-0000-0000B84F0000}"/>
    <cellStyle name="SAPBEXexcBad8 14 2" xfId="20419" xr:uid="{00000000-0005-0000-0000-0000B94F0000}"/>
    <cellStyle name="SAPBEXexcBad8 15" xfId="20420" xr:uid="{00000000-0005-0000-0000-0000BA4F0000}"/>
    <cellStyle name="SAPBEXexcBad8 15 2" xfId="20421" xr:uid="{00000000-0005-0000-0000-0000BB4F0000}"/>
    <cellStyle name="SAPBEXexcBad8 16" xfId="20422" xr:uid="{00000000-0005-0000-0000-0000BC4F0000}"/>
    <cellStyle name="SAPBEXexcBad8 2" xfId="20423" xr:uid="{00000000-0005-0000-0000-0000BD4F0000}"/>
    <cellStyle name="SAPBEXexcBad8 2 10" xfId="20424" xr:uid="{00000000-0005-0000-0000-0000BE4F0000}"/>
    <cellStyle name="SAPBEXexcBad8 2 10 2" xfId="20425" xr:uid="{00000000-0005-0000-0000-0000BF4F0000}"/>
    <cellStyle name="SAPBEXexcBad8 2 11" xfId="20426" xr:uid="{00000000-0005-0000-0000-0000C04F0000}"/>
    <cellStyle name="SAPBEXexcBad8 2 11 2" xfId="20427" xr:uid="{00000000-0005-0000-0000-0000C14F0000}"/>
    <cellStyle name="SAPBEXexcBad8 2 12" xfId="20428" xr:uid="{00000000-0005-0000-0000-0000C24F0000}"/>
    <cellStyle name="SAPBEXexcBad8 2 2" xfId="20429" xr:uid="{00000000-0005-0000-0000-0000C34F0000}"/>
    <cellStyle name="SAPBEXexcBad8 2 2 10" xfId="20430" xr:uid="{00000000-0005-0000-0000-0000C44F0000}"/>
    <cellStyle name="SAPBEXexcBad8 2 2 10 2" xfId="20431" xr:uid="{00000000-0005-0000-0000-0000C54F0000}"/>
    <cellStyle name="SAPBEXexcBad8 2 2 11" xfId="20432" xr:uid="{00000000-0005-0000-0000-0000C64F0000}"/>
    <cellStyle name="SAPBEXexcBad8 2 2 2" xfId="20433" xr:uid="{00000000-0005-0000-0000-0000C74F0000}"/>
    <cellStyle name="SAPBEXexcBad8 2 2 2 10" xfId="20434" xr:uid="{00000000-0005-0000-0000-0000C84F0000}"/>
    <cellStyle name="SAPBEXexcBad8 2 2 2 2" xfId="20435" xr:uid="{00000000-0005-0000-0000-0000C94F0000}"/>
    <cellStyle name="SAPBEXexcBad8 2 2 2 2 2" xfId="20436" xr:uid="{00000000-0005-0000-0000-0000CA4F0000}"/>
    <cellStyle name="SAPBEXexcBad8 2 2 2 2 2 2" xfId="20437" xr:uid="{00000000-0005-0000-0000-0000CB4F0000}"/>
    <cellStyle name="SAPBEXexcBad8 2 2 2 2 2 2 2" xfId="20438" xr:uid="{00000000-0005-0000-0000-0000CC4F0000}"/>
    <cellStyle name="SAPBEXexcBad8 2 2 2 2 2 2 2 2" xfId="20439" xr:uid="{00000000-0005-0000-0000-0000CD4F0000}"/>
    <cellStyle name="SAPBEXexcBad8 2 2 2 2 2 2 3" xfId="20440" xr:uid="{00000000-0005-0000-0000-0000CE4F0000}"/>
    <cellStyle name="SAPBEXexcBad8 2 2 2 2 2 2 3 2" xfId="20441" xr:uid="{00000000-0005-0000-0000-0000CF4F0000}"/>
    <cellStyle name="SAPBEXexcBad8 2 2 2 2 2 2 4" xfId="20442" xr:uid="{00000000-0005-0000-0000-0000D04F0000}"/>
    <cellStyle name="SAPBEXexcBad8 2 2 2 2 2 2 4 2" xfId="20443" xr:uid="{00000000-0005-0000-0000-0000D14F0000}"/>
    <cellStyle name="SAPBEXexcBad8 2 2 2 2 2 2 5" xfId="20444" xr:uid="{00000000-0005-0000-0000-0000D24F0000}"/>
    <cellStyle name="SAPBEXexcBad8 2 2 2 2 2 2 5 2" xfId="20445" xr:uid="{00000000-0005-0000-0000-0000D34F0000}"/>
    <cellStyle name="SAPBEXexcBad8 2 2 2 2 2 2 6" xfId="20446" xr:uid="{00000000-0005-0000-0000-0000D44F0000}"/>
    <cellStyle name="SAPBEXexcBad8 2 2 2 2 2 2 6 2" xfId="20447" xr:uid="{00000000-0005-0000-0000-0000D54F0000}"/>
    <cellStyle name="SAPBEXexcBad8 2 2 2 2 2 2 7" xfId="20448" xr:uid="{00000000-0005-0000-0000-0000D64F0000}"/>
    <cellStyle name="SAPBEXexcBad8 2 2 2 2 2 3" xfId="20449" xr:uid="{00000000-0005-0000-0000-0000D74F0000}"/>
    <cellStyle name="SAPBEXexcBad8 2 2 2 2 2 3 2" xfId="20450" xr:uid="{00000000-0005-0000-0000-0000D84F0000}"/>
    <cellStyle name="SAPBEXexcBad8 2 2 2 2 2 4" xfId="20451" xr:uid="{00000000-0005-0000-0000-0000D94F0000}"/>
    <cellStyle name="SAPBEXexcBad8 2 2 2 2 2 4 2" xfId="20452" xr:uid="{00000000-0005-0000-0000-0000DA4F0000}"/>
    <cellStyle name="SAPBEXexcBad8 2 2 2 2 2 5" xfId="20453" xr:uid="{00000000-0005-0000-0000-0000DB4F0000}"/>
    <cellStyle name="SAPBEXexcBad8 2 2 2 2 2 5 2" xfId="20454" xr:uid="{00000000-0005-0000-0000-0000DC4F0000}"/>
    <cellStyle name="SAPBEXexcBad8 2 2 2 2 2 6" xfId="20455" xr:uid="{00000000-0005-0000-0000-0000DD4F0000}"/>
    <cellStyle name="SAPBEXexcBad8 2 2 2 2 2 6 2" xfId="20456" xr:uid="{00000000-0005-0000-0000-0000DE4F0000}"/>
    <cellStyle name="SAPBEXexcBad8 2 2 2 2 2 7" xfId="20457" xr:uid="{00000000-0005-0000-0000-0000DF4F0000}"/>
    <cellStyle name="SAPBEXexcBad8 2 2 2 2 2 7 2" xfId="20458" xr:uid="{00000000-0005-0000-0000-0000E04F0000}"/>
    <cellStyle name="SAPBEXexcBad8 2 2 2 2 2 8" xfId="20459" xr:uid="{00000000-0005-0000-0000-0000E14F0000}"/>
    <cellStyle name="SAPBEXexcBad8 2 2 2 2 3" xfId="20460" xr:uid="{00000000-0005-0000-0000-0000E24F0000}"/>
    <cellStyle name="SAPBEXexcBad8 2 2 2 2 3 2" xfId="20461" xr:uid="{00000000-0005-0000-0000-0000E34F0000}"/>
    <cellStyle name="SAPBEXexcBad8 2 2 2 2 3 2 2" xfId="20462" xr:uid="{00000000-0005-0000-0000-0000E44F0000}"/>
    <cellStyle name="SAPBEXexcBad8 2 2 2 2 3 3" xfId="20463" xr:uid="{00000000-0005-0000-0000-0000E54F0000}"/>
    <cellStyle name="SAPBEXexcBad8 2 2 2 2 3 3 2" xfId="20464" xr:uid="{00000000-0005-0000-0000-0000E64F0000}"/>
    <cellStyle name="SAPBEXexcBad8 2 2 2 2 3 4" xfId="20465" xr:uid="{00000000-0005-0000-0000-0000E74F0000}"/>
    <cellStyle name="SAPBEXexcBad8 2 2 2 2 3 4 2" xfId="20466" xr:uid="{00000000-0005-0000-0000-0000E84F0000}"/>
    <cellStyle name="SAPBEXexcBad8 2 2 2 2 3 5" xfId="20467" xr:uid="{00000000-0005-0000-0000-0000E94F0000}"/>
    <cellStyle name="SAPBEXexcBad8 2 2 2 2 3 5 2" xfId="20468" xr:uid="{00000000-0005-0000-0000-0000EA4F0000}"/>
    <cellStyle name="SAPBEXexcBad8 2 2 2 2 3 6" xfId="20469" xr:uid="{00000000-0005-0000-0000-0000EB4F0000}"/>
    <cellStyle name="SAPBEXexcBad8 2 2 2 2 3 6 2" xfId="20470" xr:uid="{00000000-0005-0000-0000-0000EC4F0000}"/>
    <cellStyle name="SAPBEXexcBad8 2 2 2 2 3 7" xfId="20471" xr:uid="{00000000-0005-0000-0000-0000ED4F0000}"/>
    <cellStyle name="SAPBEXexcBad8 2 2 2 2 4" xfId="20472" xr:uid="{00000000-0005-0000-0000-0000EE4F0000}"/>
    <cellStyle name="SAPBEXexcBad8 2 2 2 2 4 2" xfId="20473" xr:uid="{00000000-0005-0000-0000-0000EF4F0000}"/>
    <cellStyle name="SAPBEXexcBad8 2 2 2 2 5" xfId="20474" xr:uid="{00000000-0005-0000-0000-0000F04F0000}"/>
    <cellStyle name="SAPBEXexcBad8 2 2 2 2 5 2" xfId="20475" xr:uid="{00000000-0005-0000-0000-0000F14F0000}"/>
    <cellStyle name="SAPBEXexcBad8 2 2 2 2 6" xfId="20476" xr:uid="{00000000-0005-0000-0000-0000F24F0000}"/>
    <cellStyle name="SAPBEXexcBad8 2 2 2 2 6 2" xfId="20477" xr:uid="{00000000-0005-0000-0000-0000F34F0000}"/>
    <cellStyle name="SAPBEXexcBad8 2 2 2 2 7" xfId="20478" xr:uid="{00000000-0005-0000-0000-0000F44F0000}"/>
    <cellStyle name="SAPBEXexcBad8 2 2 2 2 7 2" xfId="20479" xr:uid="{00000000-0005-0000-0000-0000F54F0000}"/>
    <cellStyle name="SAPBEXexcBad8 2 2 2 2 8" xfId="20480" xr:uid="{00000000-0005-0000-0000-0000F64F0000}"/>
    <cellStyle name="SAPBEXexcBad8 2 2 2 2 8 2" xfId="20481" xr:uid="{00000000-0005-0000-0000-0000F74F0000}"/>
    <cellStyle name="SAPBEXexcBad8 2 2 2 2 9" xfId="20482" xr:uid="{00000000-0005-0000-0000-0000F84F0000}"/>
    <cellStyle name="SAPBEXexcBad8 2 2 2 3" xfId="20483" xr:uid="{00000000-0005-0000-0000-0000F94F0000}"/>
    <cellStyle name="SAPBEXexcBad8 2 2 2 3 2" xfId="20484" xr:uid="{00000000-0005-0000-0000-0000FA4F0000}"/>
    <cellStyle name="SAPBEXexcBad8 2 2 2 3 2 2" xfId="20485" xr:uid="{00000000-0005-0000-0000-0000FB4F0000}"/>
    <cellStyle name="SAPBEXexcBad8 2 2 2 3 2 2 2" xfId="20486" xr:uid="{00000000-0005-0000-0000-0000FC4F0000}"/>
    <cellStyle name="SAPBEXexcBad8 2 2 2 3 2 3" xfId="20487" xr:uid="{00000000-0005-0000-0000-0000FD4F0000}"/>
    <cellStyle name="SAPBEXexcBad8 2 2 2 3 2 3 2" xfId="20488" xr:uid="{00000000-0005-0000-0000-0000FE4F0000}"/>
    <cellStyle name="SAPBEXexcBad8 2 2 2 3 2 4" xfId="20489" xr:uid="{00000000-0005-0000-0000-0000FF4F0000}"/>
    <cellStyle name="SAPBEXexcBad8 2 2 2 3 2 4 2" xfId="20490" xr:uid="{00000000-0005-0000-0000-000000500000}"/>
    <cellStyle name="SAPBEXexcBad8 2 2 2 3 2 5" xfId="20491" xr:uid="{00000000-0005-0000-0000-000001500000}"/>
    <cellStyle name="SAPBEXexcBad8 2 2 2 3 2 5 2" xfId="20492" xr:uid="{00000000-0005-0000-0000-000002500000}"/>
    <cellStyle name="SAPBEXexcBad8 2 2 2 3 2 6" xfId="20493" xr:uid="{00000000-0005-0000-0000-000003500000}"/>
    <cellStyle name="SAPBEXexcBad8 2 2 2 3 2 6 2" xfId="20494" xr:uid="{00000000-0005-0000-0000-000004500000}"/>
    <cellStyle name="SAPBEXexcBad8 2 2 2 3 2 7" xfId="20495" xr:uid="{00000000-0005-0000-0000-000005500000}"/>
    <cellStyle name="SAPBEXexcBad8 2 2 2 3 3" xfId="20496" xr:uid="{00000000-0005-0000-0000-000006500000}"/>
    <cellStyle name="SAPBEXexcBad8 2 2 2 3 3 2" xfId="20497" xr:uid="{00000000-0005-0000-0000-000007500000}"/>
    <cellStyle name="SAPBEXexcBad8 2 2 2 3 4" xfId="20498" xr:uid="{00000000-0005-0000-0000-000008500000}"/>
    <cellStyle name="SAPBEXexcBad8 2 2 2 3 4 2" xfId="20499" xr:uid="{00000000-0005-0000-0000-000009500000}"/>
    <cellStyle name="SAPBEXexcBad8 2 2 2 3 5" xfId="20500" xr:uid="{00000000-0005-0000-0000-00000A500000}"/>
    <cellStyle name="SAPBEXexcBad8 2 2 2 3 5 2" xfId="20501" xr:uid="{00000000-0005-0000-0000-00000B500000}"/>
    <cellStyle name="SAPBEXexcBad8 2 2 2 3 6" xfId="20502" xr:uid="{00000000-0005-0000-0000-00000C500000}"/>
    <cellStyle name="SAPBEXexcBad8 2 2 2 3 6 2" xfId="20503" xr:uid="{00000000-0005-0000-0000-00000D500000}"/>
    <cellStyle name="SAPBEXexcBad8 2 2 2 3 7" xfId="20504" xr:uid="{00000000-0005-0000-0000-00000E500000}"/>
    <cellStyle name="SAPBEXexcBad8 2 2 2 3 7 2" xfId="20505" xr:uid="{00000000-0005-0000-0000-00000F500000}"/>
    <cellStyle name="SAPBEXexcBad8 2 2 2 3 8" xfId="20506" xr:uid="{00000000-0005-0000-0000-000010500000}"/>
    <cellStyle name="SAPBEXexcBad8 2 2 2 4" xfId="20507" xr:uid="{00000000-0005-0000-0000-000011500000}"/>
    <cellStyle name="SAPBEXexcBad8 2 2 2 4 2" xfId="20508" xr:uid="{00000000-0005-0000-0000-000012500000}"/>
    <cellStyle name="SAPBEXexcBad8 2 2 2 4 2 2" xfId="20509" xr:uid="{00000000-0005-0000-0000-000013500000}"/>
    <cellStyle name="SAPBEXexcBad8 2 2 2 4 3" xfId="20510" xr:uid="{00000000-0005-0000-0000-000014500000}"/>
    <cellStyle name="SAPBEXexcBad8 2 2 2 4 3 2" xfId="20511" xr:uid="{00000000-0005-0000-0000-000015500000}"/>
    <cellStyle name="SAPBEXexcBad8 2 2 2 4 4" xfId="20512" xr:uid="{00000000-0005-0000-0000-000016500000}"/>
    <cellStyle name="SAPBEXexcBad8 2 2 2 4 4 2" xfId="20513" xr:uid="{00000000-0005-0000-0000-000017500000}"/>
    <cellStyle name="SAPBEXexcBad8 2 2 2 4 5" xfId="20514" xr:uid="{00000000-0005-0000-0000-000018500000}"/>
    <cellStyle name="SAPBEXexcBad8 2 2 2 4 5 2" xfId="20515" xr:uid="{00000000-0005-0000-0000-000019500000}"/>
    <cellStyle name="SAPBEXexcBad8 2 2 2 4 6" xfId="20516" xr:uid="{00000000-0005-0000-0000-00001A500000}"/>
    <cellStyle name="SAPBEXexcBad8 2 2 2 4 6 2" xfId="20517" xr:uid="{00000000-0005-0000-0000-00001B500000}"/>
    <cellStyle name="SAPBEXexcBad8 2 2 2 4 7" xfId="20518" xr:uid="{00000000-0005-0000-0000-00001C500000}"/>
    <cellStyle name="SAPBEXexcBad8 2 2 2 5" xfId="20519" xr:uid="{00000000-0005-0000-0000-00001D500000}"/>
    <cellStyle name="SAPBEXexcBad8 2 2 2 5 2" xfId="20520" xr:uid="{00000000-0005-0000-0000-00001E500000}"/>
    <cellStyle name="SAPBEXexcBad8 2 2 2 6" xfId="20521" xr:uid="{00000000-0005-0000-0000-00001F500000}"/>
    <cellStyle name="SAPBEXexcBad8 2 2 2 6 2" xfId="20522" xr:uid="{00000000-0005-0000-0000-000020500000}"/>
    <cellStyle name="SAPBEXexcBad8 2 2 2 7" xfId="20523" xr:uid="{00000000-0005-0000-0000-000021500000}"/>
    <cellStyle name="SAPBEXexcBad8 2 2 2 7 2" xfId="20524" xr:uid="{00000000-0005-0000-0000-000022500000}"/>
    <cellStyle name="SAPBEXexcBad8 2 2 2 8" xfId="20525" xr:uid="{00000000-0005-0000-0000-000023500000}"/>
    <cellStyle name="SAPBEXexcBad8 2 2 2 8 2" xfId="20526" xr:uid="{00000000-0005-0000-0000-000024500000}"/>
    <cellStyle name="SAPBEXexcBad8 2 2 2 9" xfId="20527" xr:uid="{00000000-0005-0000-0000-000025500000}"/>
    <cellStyle name="SAPBEXexcBad8 2 2 2 9 2" xfId="20528" xr:uid="{00000000-0005-0000-0000-000026500000}"/>
    <cellStyle name="SAPBEXexcBad8 2 2 3" xfId="20529" xr:uid="{00000000-0005-0000-0000-000027500000}"/>
    <cellStyle name="SAPBEXexcBad8 2 2 3 2" xfId="20530" xr:uid="{00000000-0005-0000-0000-000028500000}"/>
    <cellStyle name="SAPBEXexcBad8 2 2 3 2 2" xfId="20531" xr:uid="{00000000-0005-0000-0000-000029500000}"/>
    <cellStyle name="SAPBEXexcBad8 2 2 3 2 2 2" xfId="20532" xr:uid="{00000000-0005-0000-0000-00002A500000}"/>
    <cellStyle name="SAPBEXexcBad8 2 2 3 2 2 2 2" xfId="20533" xr:uid="{00000000-0005-0000-0000-00002B500000}"/>
    <cellStyle name="SAPBEXexcBad8 2 2 3 2 2 3" xfId="20534" xr:uid="{00000000-0005-0000-0000-00002C500000}"/>
    <cellStyle name="SAPBEXexcBad8 2 2 3 2 2 3 2" xfId="20535" xr:uid="{00000000-0005-0000-0000-00002D500000}"/>
    <cellStyle name="SAPBEXexcBad8 2 2 3 2 2 4" xfId="20536" xr:uid="{00000000-0005-0000-0000-00002E500000}"/>
    <cellStyle name="SAPBEXexcBad8 2 2 3 2 2 4 2" xfId="20537" xr:uid="{00000000-0005-0000-0000-00002F500000}"/>
    <cellStyle name="SAPBEXexcBad8 2 2 3 2 2 5" xfId="20538" xr:uid="{00000000-0005-0000-0000-000030500000}"/>
    <cellStyle name="SAPBEXexcBad8 2 2 3 2 2 5 2" xfId="20539" xr:uid="{00000000-0005-0000-0000-000031500000}"/>
    <cellStyle name="SAPBEXexcBad8 2 2 3 2 2 6" xfId="20540" xr:uid="{00000000-0005-0000-0000-000032500000}"/>
    <cellStyle name="SAPBEXexcBad8 2 2 3 2 2 6 2" xfId="20541" xr:uid="{00000000-0005-0000-0000-000033500000}"/>
    <cellStyle name="SAPBEXexcBad8 2 2 3 2 2 7" xfId="20542" xr:uid="{00000000-0005-0000-0000-000034500000}"/>
    <cellStyle name="SAPBEXexcBad8 2 2 3 2 3" xfId="20543" xr:uid="{00000000-0005-0000-0000-000035500000}"/>
    <cellStyle name="SAPBEXexcBad8 2 2 3 2 3 2" xfId="20544" xr:uid="{00000000-0005-0000-0000-000036500000}"/>
    <cellStyle name="SAPBEXexcBad8 2 2 3 2 4" xfId="20545" xr:uid="{00000000-0005-0000-0000-000037500000}"/>
    <cellStyle name="SAPBEXexcBad8 2 2 3 2 4 2" xfId="20546" xr:uid="{00000000-0005-0000-0000-000038500000}"/>
    <cellStyle name="SAPBEXexcBad8 2 2 3 2 5" xfId="20547" xr:uid="{00000000-0005-0000-0000-000039500000}"/>
    <cellStyle name="SAPBEXexcBad8 2 2 3 2 5 2" xfId="20548" xr:uid="{00000000-0005-0000-0000-00003A500000}"/>
    <cellStyle name="SAPBEXexcBad8 2 2 3 2 6" xfId="20549" xr:uid="{00000000-0005-0000-0000-00003B500000}"/>
    <cellStyle name="SAPBEXexcBad8 2 2 3 2 6 2" xfId="20550" xr:uid="{00000000-0005-0000-0000-00003C500000}"/>
    <cellStyle name="SAPBEXexcBad8 2 2 3 2 7" xfId="20551" xr:uid="{00000000-0005-0000-0000-00003D500000}"/>
    <cellStyle name="SAPBEXexcBad8 2 2 3 2 7 2" xfId="20552" xr:uid="{00000000-0005-0000-0000-00003E500000}"/>
    <cellStyle name="SAPBEXexcBad8 2 2 3 2 8" xfId="20553" xr:uid="{00000000-0005-0000-0000-00003F500000}"/>
    <cellStyle name="SAPBEXexcBad8 2 2 3 3" xfId="20554" xr:uid="{00000000-0005-0000-0000-000040500000}"/>
    <cellStyle name="SAPBEXexcBad8 2 2 3 3 2" xfId="20555" xr:uid="{00000000-0005-0000-0000-000041500000}"/>
    <cellStyle name="SAPBEXexcBad8 2 2 3 3 2 2" xfId="20556" xr:uid="{00000000-0005-0000-0000-000042500000}"/>
    <cellStyle name="SAPBEXexcBad8 2 2 3 3 3" xfId="20557" xr:uid="{00000000-0005-0000-0000-000043500000}"/>
    <cellStyle name="SAPBEXexcBad8 2 2 3 3 3 2" xfId="20558" xr:uid="{00000000-0005-0000-0000-000044500000}"/>
    <cellStyle name="SAPBEXexcBad8 2 2 3 3 4" xfId="20559" xr:uid="{00000000-0005-0000-0000-000045500000}"/>
    <cellStyle name="SAPBEXexcBad8 2 2 3 3 4 2" xfId="20560" xr:uid="{00000000-0005-0000-0000-000046500000}"/>
    <cellStyle name="SAPBEXexcBad8 2 2 3 3 5" xfId="20561" xr:uid="{00000000-0005-0000-0000-000047500000}"/>
    <cellStyle name="SAPBEXexcBad8 2 2 3 3 5 2" xfId="20562" xr:uid="{00000000-0005-0000-0000-000048500000}"/>
    <cellStyle name="SAPBEXexcBad8 2 2 3 3 6" xfId="20563" xr:uid="{00000000-0005-0000-0000-000049500000}"/>
    <cellStyle name="SAPBEXexcBad8 2 2 3 3 6 2" xfId="20564" xr:uid="{00000000-0005-0000-0000-00004A500000}"/>
    <cellStyle name="SAPBEXexcBad8 2 2 3 3 7" xfId="20565" xr:uid="{00000000-0005-0000-0000-00004B500000}"/>
    <cellStyle name="SAPBEXexcBad8 2 2 3 4" xfId="20566" xr:uid="{00000000-0005-0000-0000-00004C500000}"/>
    <cellStyle name="SAPBEXexcBad8 2 2 3 4 2" xfId="20567" xr:uid="{00000000-0005-0000-0000-00004D500000}"/>
    <cellStyle name="SAPBEXexcBad8 2 2 3 5" xfId="20568" xr:uid="{00000000-0005-0000-0000-00004E500000}"/>
    <cellStyle name="SAPBEXexcBad8 2 2 3 5 2" xfId="20569" xr:uid="{00000000-0005-0000-0000-00004F500000}"/>
    <cellStyle name="SAPBEXexcBad8 2 2 3 6" xfId="20570" xr:uid="{00000000-0005-0000-0000-000050500000}"/>
    <cellStyle name="SAPBEXexcBad8 2 2 3 6 2" xfId="20571" xr:uid="{00000000-0005-0000-0000-000051500000}"/>
    <cellStyle name="SAPBEXexcBad8 2 2 3 7" xfId="20572" xr:uid="{00000000-0005-0000-0000-000052500000}"/>
    <cellStyle name="SAPBEXexcBad8 2 2 3 7 2" xfId="20573" xr:uid="{00000000-0005-0000-0000-000053500000}"/>
    <cellStyle name="SAPBEXexcBad8 2 2 3 8" xfId="20574" xr:uid="{00000000-0005-0000-0000-000054500000}"/>
    <cellStyle name="SAPBEXexcBad8 2 2 3 8 2" xfId="20575" xr:uid="{00000000-0005-0000-0000-000055500000}"/>
    <cellStyle name="SAPBEXexcBad8 2 2 3 9" xfId="20576" xr:uid="{00000000-0005-0000-0000-000056500000}"/>
    <cellStyle name="SAPBEXexcBad8 2 2 4" xfId="20577" xr:uid="{00000000-0005-0000-0000-000057500000}"/>
    <cellStyle name="SAPBEXexcBad8 2 2 4 2" xfId="20578" xr:uid="{00000000-0005-0000-0000-000058500000}"/>
    <cellStyle name="SAPBEXexcBad8 2 2 4 2 2" xfId="20579" xr:uid="{00000000-0005-0000-0000-000059500000}"/>
    <cellStyle name="SAPBEXexcBad8 2 2 4 2 2 2" xfId="20580" xr:uid="{00000000-0005-0000-0000-00005A500000}"/>
    <cellStyle name="SAPBEXexcBad8 2 2 4 2 3" xfId="20581" xr:uid="{00000000-0005-0000-0000-00005B500000}"/>
    <cellStyle name="SAPBEXexcBad8 2 2 4 2 3 2" xfId="20582" xr:uid="{00000000-0005-0000-0000-00005C500000}"/>
    <cellStyle name="SAPBEXexcBad8 2 2 4 2 4" xfId="20583" xr:uid="{00000000-0005-0000-0000-00005D500000}"/>
    <cellStyle name="SAPBEXexcBad8 2 2 4 2 4 2" xfId="20584" xr:uid="{00000000-0005-0000-0000-00005E500000}"/>
    <cellStyle name="SAPBEXexcBad8 2 2 4 2 5" xfId="20585" xr:uid="{00000000-0005-0000-0000-00005F500000}"/>
    <cellStyle name="SAPBEXexcBad8 2 2 4 2 5 2" xfId="20586" xr:uid="{00000000-0005-0000-0000-000060500000}"/>
    <cellStyle name="SAPBEXexcBad8 2 2 4 2 6" xfId="20587" xr:uid="{00000000-0005-0000-0000-000061500000}"/>
    <cellStyle name="SAPBEXexcBad8 2 2 4 2 6 2" xfId="20588" xr:uid="{00000000-0005-0000-0000-000062500000}"/>
    <cellStyle name="SAPBEXexcBad8 2 2 4 2 7" xfId="20589" xr:uid="{00000000-0005-0000-0000-000063500000}"/>
    <cellStyle name="SAPBEXexcBad8 2 2 4 3" xfId="20590" xr:uid="{00000000-0005-0000-0000-000064500000}"/>
    <cellStyle name="SAPBEXexcBad8 2 2 4 3 2" xfId="20591" xr:uid="{00000000-0005-0000-0000-000065500000}"/>
    <cellStyle name="SAPBEXexcBad8 2 2 4 4" xfId="20592" xr:uid="{00000000-0005-0000-0000-000066500000}"/>
    <cellStyle name="SAPBEXexcBad8 2 2 4 4 2" xfId="20593" xr:uid="{00000000-0005-0000-0000-000067500000}"/>
    <cellStyle name="SAPBEXexcBad8 2 2 4 5" xfId="20594" xr:uid="{00000000-0005-0000-0000-000068500000}"/>
    <cellStyle name="SAPBEXexcBad8 2 2 4 5 2" xfId="20595" xr:uid="{00000000-0005-0000-0000-000069500000}"/>
    <cellStyle name="SAPBEXexcBad8 2 2 4 6" xfId="20596" xr:uid="{00000000-0005-0000-0000-00006A500000}"/>
    <cellStyle name="SAPBEXexcBad8 2 2 4 6 2" xfId="20597" xr:uid="{00000000-0005-0000-0000-00006B500000}"/>
    <cellStyle name="SAPBEXexcBad8 2 2 4 7" xfId="20598" xr:uid="{00000000-0005-0000-0000-00006C500000}"/>
    <cellStyle name="SAPBEXexcBad8 2 2 4 7 2" xfId="20599" xr:uid="{00000000-0005-0000-0000-00006D500000}"/>
    <cellStyle name="SAPBEXexcBad8 2 2 4 8" xfId="20600" xr:uid="{00000000-0005-0000-0000-00006E500000}"/>
    <cellStyle name="SAPBEXexcBad8 2 2 5" xfId="20601" xr:uid="{00000000-0005-0000-0000-00006F500000}"/>
    <cellStyle name="SAPBEXexcBad8 2 2 5 2" xfId="20602" xr:uid="{00000000-0005-0000-0000-000070500000}"/>
    <cellStyle name="SAPBEXexcBad8 2 2 5 2 2" xfId="20603" xr:uid="{00000000-0005-0000-0000-000071500000}"/>
    <cellStyle name="SAPBEXexcBad8 2 2 5 3" xfId="20604" xr:uid="{00000000-0005-0000-0000-000072500000}"/>
    <cellStyle name="SAPBEXexcBad8 2 2 5 3 2" xfId="20605" xr:uid="{00000000-0005-0000-0000-000073500000}"/>
    <cellStyle name="SAPBEXexcBad8 2 2 5 4" xfId="20606" xr:uid="{00000000-0005-0000-0000-000074500000}"/>
    <cellStyle name="SAPBEXexcBad8 2 2 5 4 2" xfId="20607" xr:uid="{00000000-0005-0000-0000-000075500000}"/>
    <cellStyle name="SAPBEXexcBad8 2 2 5 5" xfId="20608" xr:uid="{00000000-0005-0000-0000-000076500000}"/>
    <cellStyle name="SAPBEXexcBad8 2 2 5 5 2" xfId="20609" xr:uid="{00000000-0005-0000-0000-000077500000}"/>
    <cellStyle name="SAPBEXexcBad8 2 2 5 6" xfId="20610" xr:uid="{00000000-0005-0000-0000-000078500000}"/>
    <cellStyle name="SAPBEXexcBad8 2 2 5 6 2" xfId="20611" xr:uid="{00000000-0005-0000-0000-000079500000}"/>
    <cellStyle name="SAPBEXexcBad8 2 2 5 7" xfId="20612" xr:uid="{00000000-0005-0000-0000-00007A500000}"/>
    <cellStyle name="SAPBEXexcBad8 2 2 6" xfId="20613" xr:uid="{00000000-0005-0000-0000-00007B500000}"/>
    <cellStyle name="SAPBEXexcBad8 2 2 6 2" xfId="20614" xr:uid="{00000000-0005-0000-0000-00007C500000}"/>
    <cellStyle name="SAPBEXexcBad8 2 2 7" xfId="20615" xr:uid="{00000000-0005-0000-0000-00007D500000}"/>
    <cellStyle name="SAPBEXexcBad8 2 2 7 2" xfId="20616" xr:uid="{00000000-0005-0000-0000-00007E500000}"/>
    <cellStyle name="SAPBEXexcBad8 2 2 8" xfId="20617" xr:uid="{00000000-0005-0000-0000-00007F500000}"/>
    <cellStyle name="SAPBEXexcBad8 2 2 8 2" xfId="20618" xr:uid="{00000000-0005-0000-0000-000080500000}"/>
    <cellStyle name="SAPBEXexcBad8 2 2 9" xfId="20619" xr:uid="{00000000-0005-0000-0000-000081500000}"/>
    <cellStyle name="SAPBEXexcBad8 2 2 9 2" xfId="20620" xr:uid="{00000000-0005-0000-0000-000082500000}"/>
    <cellStyle name="SAPBEXexcBad8 2 3" xfId="20621" xr:uid="{00000000-0005-0000-0000-000083500000}"/>
    <cellStyle name="SAPBEXexcBad8 2 3 10" xfId="20622" xr:uid="{00000000-0005-0000-0000-000084500000}"/>
    <cellStyle name="SAPBEXexcBad8 2 3 2" xfId="20623" xr:uid="{00000000-0005-0000-0000-000085500000}"/>
    <cellStyle name="SAPBEXexcBad8 2 3 2 2" xfId="20624" xr:uid="{00000000-0005-0000-0000-000086500000}"/>
    <cellStyle name="SAPBEXexcBad8 2 3 2 2 2" xfId="20625" xr:uid="{00000000-0005-0000-0000-000087500000}"/>
    <cellStyle name="SAPBEXexcBad8 2 3 2 2 2 2" xfId="20626" xr:uid="{00000000-0005-0000-0000-000088500000}"/>
    <cellStyle name="SAPBEXexcBad8 2 3 2 2 2 2 2" xfId="20627" xr:uid="{00000000-0005-0000-0000-000089500000}"/>
    <cellStyle name="SAPBEXexcBad8 2 3 2 2 2 3" xfId="20628" xr:uid="{00000000-0005-0000-0000-00008A500000}"/>
    <cellStyle name="SAPBEXexcBad8 2 3 2 2 2 3 2" xfId="20629" xr:uid="{00000000-0005-0000-0000-00008B500000}"/>
    <cellStyle name="SAPBEXexcBad8 2 3 2 2 2 4" xfId="20630" xr:uid="{00000000-0005-0000-0000-00008C500000}"/>
    <cellStyle name="SAPBEXexcBad8 2 3 2 2 2 4 2" xfId="20631" xr:uid="{00000000-0005-0000-0000-00008D500000}"/>
    <cellStyle name="SAPBEXexcBad8 2 3 2 2 2 5" xfId="20632" xr:uid="{00000000-0005-0000-0000-00008E500000}"/>
    <cellStyle name="SAPBEXexcBad8 2 3 2 2 2 5 2" xfId="20633" xr:uid="{00000000-0005-0000-0000-00008F500000}"/>
    <cellStyle name="SAPBEXexcBad8 2 3 2 2 2 6" xfId="20634" xr:uid="{00000000-0005-0000-0000-000090500000}"/>
    <cellStyle name="SAPBEXexcBad8 2 3 2 2 2 6 2" xfId="20635" xr:uid="{00000000-0005-0000-0000-000091500000}"/>
    <cellStyle name="SAPBEXexcBad8 2 3 2 2 2 7" xfId="20636" xr:uid="{00000000-0005-0000-0000-000092500000}"/>
    <cellStyle name="SAPBEXexcBad8 2 3 2 2 3" xfId="20637" xr:uid="{00000000-0005-0000-0000-000093500000}"/>
    <cellStyle name="SAPBEXexcBad8 2 3 2 2 3 2" xfId="20638" xr:uid="{00000000-0005-0000-0000-000094500000}"/>
    <cellStyle name="SAPBEXexcBad8 2 3 2 2 4" xfId="20639" xr:uid="{00000000-0005-0000-0000-000095500000}"/>
    <cellStyle name="SAPBEXexcBad8 2 3 2 2 4 2" xfId="20640" xr:uid="{00000000-0005-0000-0000-000096500000}"/>
    <cellStyle name="SAPBEXexcBad8 2 3 2 2 5" xfId="20641" xr:uid="{00000000-0005-0000-0000-000097500000}"/>
    <cellStyle name="SAPBEXexcBad8 2 3 2 2 5 2" xfId="20642" xr:uid="{00000000-0005-0000-0000-000098500000}"/>
    <cellStyle name="SAPBEXexcBad8 2 3 2 2 6" xfId="20643" xr:uid="{00000000-0005-0000-0000-000099500000}"/>
    <cellStyle name="SAPBEXexcBad8 2 3 2 2 6 2" xfId="20644" xr:uid="{00000000-0005-0000-0000-00009A500000}"/>
    <cellStyle name="SAPBEXexcBad8 2 3 2 2 7" xfId="20645" xr:uid="{00000000-0005-0000-0000-00009B500000}"/>
    <cellStyle name="SAPBEXexcBad8 2 3 2 2 7 2" xfId="20646" xr:uid="{00000000-0005-0000-0000-00009C500000}"/>
    <cellStyle name="SAPBEXexcBad8 2 3 2 2 8" xfId="20647" xr:uid="{00000000-0005-0000-0000-00009D500000}"/>
    <cellStyle name="SAPBEXexcBad8 2 3 2 3" xfId="20648" xr:uid="{00000000-0005-0000-0000-00009E500000}"/>
    <cellStyle name="SAPBEXexcBad8 2 3 2 3 2" xfId="20649" xr:uid="{00000000-0005-0000-0000-00009F500000}"/>
    <cellStyle name="SAPBEXexcBad8 2 3 2 3 2 2" xfId="20650" xr:uid="{00000000-0005-0000-0000-0000A0500000}"/>
    <cellStyle name="SAPBEXexcBad8 2 3 2 3 3" xfId="20651" xr:uid="{00000000-0005-0000-0000-0000A1500000}"/>
    <cellStyle name="SAPBEXexcBad8 2 3 2 3 3 2" xfId="20652" xr:uid="{00000000-0005-0000-0000-0000A2500000}"/>
    <cellStyle name="SAPBEXexcBad8 2 3 2 3 4" xfId="20653" xr:uid="{00000000-0005-0000-0000-0000A3500000}"/>
    <cellStyle name="SAPBEXexcBad8 2 3 2 3 4 2" xfId="20654" xr:uid="{00000000-0005-0000-0000-0000A4500000}"/>
    <cellStyle name="SAPBEXexcBad8 2 3 2 3 5" xfId="20655" xr:uid="{00000000-0005-0000-0000-0000A5500000}"/>
    <cellStyle name="SAPBEXexcBad8 2 3 2 3 5 2" xfId="20656" xr:uid="{00000000-0005-0000-0000-0000A6500000}"/>
    <cellStyle name="SAPBEXexcBad8 2 3 2 3 6" xfId="20657" xr:uid="{00000000-0005-0000-0000-0000A7500000}"/>
    <cellStyle name="SAPBEXexcBad8 2 3 2 3 6 2" xfId="20658" xr:uid="{00000000-0005-0000-0000-0000A8500000}"/>
    <cellStyle name="SAPBEXexcBad8 2 3 2 3 7" xfId="20659" xr:uid="{00000000-0005-0000-0000-0000A9500000}"/>
    <cellStyle name="SAPBEXexcBad8 2 3 2 4" xfId="20660" xr:uid="{00000000-0005-0000-0000-0000AA500000}"/>
    <cellStyle name="SAPBEXexcBad8 2 3 2 4 2" xfId="20661" xr:uid="{00000000-0005-0000-0000-0000AB500000}"/>
    <cellStyle name="SAPBEXexcBad8 2 3 2 5" xfId="20662" xr:uid="{00000000-0005-0000-0000-0000AC500000}"/>
    <cellStyle name="SAPBEXexcBad8 2 3 2 5 2" xfId="20663" xr:uid="{00000000-0005-0000-0000-0000AD500000}"/>
    <cellStyle name="SAPBEXexcBad8 2 3 2 6" xfId="20664" xr:uid="{00000000-0005-0000-0000-0000AE500000}"/>
    <cellStyle name="SAPBEXexcBad8 2 3 2 6 2" xfId="20665" xr:uid="{00000000-0005-0000-0000-0000AF500000}"/>
    <cellStyle name="SAPBEXexcBad8 2 3 2 7" xfId="20666" xr:uid="{00000000-0005-0000-0000-0000B0500000}"/>
    <cellStyle name="SAPBEXexcBad8 2 3 2 7 2" xfId="20667" xr:uid="{00000000-0005-0000-0000-0000B1500000}"/>
    <cellStyle name="SAPBEXexcBad8 2 3 2 8" xfId="20668" xr:uid="{00000000-0005-0000-0000-0000B2500000}"/>
    <cellStyle name="SAPBEXexcBad8 2 3 2 8 2" xfId="20669" xr:uid="{00000000-0005-0000-0000-0000B3500000}"/>
    <cellStyle name="SAPBEXexcBad8 2 3 2 9" xfId="20670" xr:uid="{00000000-0005-0000-0000-0000B4500000}"/>
    <cellStyle name="SAPBEXexcBad8 2 3 3" xfId="20671" xr:uid="{00000000-0005-0000-0000-0000B5500000}"/>
    <cellStyle name="SAPBEXexcBad8 2 3 3 2" xfId="20672" xr:uid="{00000000-0005-0000-0000-0000B6500000}"/>
    <cellStyle name="SAPBEXexcBad8 2 3 3 2 2" xfId="20673" xr:uid="{00000000-0005-0000-0000-0000B7500000}"/>
    <cellStyle name="SAPBEXexcBad8 2 3 3 2 2 2" xfId="20674" xr:uid="{00000000-0005-0000-0000-0000B8500000}"/>
    <cellStyle name="SAPBEXexcBad8 2 3 3 2 3" xfId="20675" xr:uid="{00000000-0005-0000-0000-0000B9500000}"/>
    <cellStyle name="SAPBEXexcBad8 2 3 3 2 3 2" xfId="20676" xr:uid="{00000000-0005-0000-0000-0000BA500000}"/>
    <cellStyle name="SAPBEXexcBad8 2 3 3 2 4" xfId="20677" xr:uid="{00000000-0005-0000-0000-0000BB500000}"/>
    <cellStyle name="SAPBEXexcBad8 2 3 3 2 4 2" xfId="20678" xr:uid="{00000000-0005-0000-0000-0000BC500000}"/>
    <cellStyle name="SAPBEXexcBad8 2 3 3 2 5" xfId="20679" xr:uid="{00000000-0005-0000-0000-0000BD500000}"/>
    <cellStyle name="SAPBEXexcBad8 2 3 3 2 5 2" xfId="20680" xr:uid="{00000000-0005-0000-0000-0000BE500000}"/>
    <cellStyle name="SAPBEXexcBad8 2 3 3 2 6" xfId="20681" xr:uid="{00000000-0005-0000-0000-0000BF500000}"/>
    <cellStyle name="SAPBEXexcBad8 2 3 3 2 6 2" xfId="20682" xr:uid="{00000000-0005-0000-0000-0000C0500000}"/>
    <cellStyle name="SAPBEXexcBad8 2 3 3 2 7" xfId="20683" xr:uid="{00000000-0005-0000-0000-0000C1500000}"/>
    <cellStyle name="SAPBEXexcBad8 2 3 3 3" xfId="20684" xr:uid="{00000000-0005-0000-0000-0000C2500000}"/>
    <cellStyle name="SAPBEXexcBad8 2 3 3 3 2" xfId="20685" xr:uid="{00000000-0005-0000-0000-0000C3500000}"/>
    <cellStyle name="SAPBEXexcBad8 2 3 3 4" xfId="20686" xr:uid="{00000000-0005-0000-0000-0000C4500000}"/>
    <cellStyle name="SAPBEXexcBad8 2 3 3 4 2" xfId="20687" xr:uid="{00000000-0005-0000-0000-0000C5500000}"/>
    <cellStyle name="SAPBEXexcBad8 2 3 3 5" xfId="20688" xr:uid="{00000000-0005-0000-0000-0000C6500000}"/>
    <cellStyle name="SAPBEXexcBad8 2 3 3 5 2" xfId="20689" xr:uid="{00000000-0005-0000-0000-0000C7500000}"/>
    <cellStyle name="SAPBEXexcBad8 2 3 3 6" xfId="20690" xr:uid="{00000000-0005-0000-0000-0000C8500000}"/>
    <cellStyle name="SAPBEXexcBad8 2 3 3 6 2" xfId="20691" xr:uid="{00000000-0005-0000-0000-0000C9500000}"/>
    <cellStyle name="SAPBEXexcBad8 2 3 3 7" xfId="20692" xr:uid="{00000000-0005-0000-0000-0000CA500000}"/>
    <cellStyle name="SAPBEXexcBad8 2 3 3 7 2" xfId="20693" xr:uid="{00000000-0005-0000-0000-0000CB500000}"/>
    <cellStyle name="SAPBEXexcBad8 2 3 3 8" xfId="20694" xr:uid="{00000000-0005-0000-0000-0000CC500000}"/>
    <cellStyle name="SAPBEXexcBad8 2 3 4" xfId="20695" xr:uid="{00000000-0005-0000-0000-0000CD500000}"/>
    <cellStyle name="SAPBEXexcBad8 2 3 4 2" xfId="20696" xr:uid="{00000000-0005-0000-0000-0000CE500000}"/>
    <cellStyle name="SAPBEXexcBad8 2 3 4 2 2" xfId="20697" xr:uid="{00000000-0005-0000-0000-0000CF500000}"/>
    <cellStyle name="SAPBEXexcBad8 2 3 4 3" xfId="20698" xr:uid="{00000000-0005-0000-0000-0000D0500000}"/>
    <cellStyle name="SAPBEXexcBad8 2 3 4 3 2" xfId="20699" xr:uid="{00000000-0005-0000-0000-0000D1500000}"/>
    <cellStyle name="SAPBEXexcBad8 2 3 4 4" xfId="20700" xr:uid="{00000000-0005-0000-0000-0000D2500000}"/>
    <cellStyle name="SAPBEXexcBad8 2 3 4 4 2" xfId="20701" xr:uid="{00000000-0005-0000-0000-0000D3500000}"/>
    <cellStyle name="SAPBEXexcBad8 2 3 4 5" xfId="20702" xr:uid="{00000000-0005-0000-0000-0000D4500000}"/>
    <cellStyle name="SAPBEXexcBad8 2 3 4 5 2" xfId="20703" xr:uid="{00000000-0005-0000-0000-0000D5500000}"/>
    <cellStyle name="SAPBEXexcBad8 2 3 4 6" xfId="20704" xr:uid="{00000000-0005-0000-0000-0000D6500000}"/>
    <cellStyle name="SAPBEXexcBad8 2 3 4 6 2" xfId="20705" xr:uid="{00000000-0005-0000-0000-0000D7500000}"/>
    <cellStyle name="SAPBEXexcBad8 2 3 4 7" xfId="20706" xr:uid="{00000000-0005-0000-0000-0000D8500000}"/>
    <cellStyle name="SAPBEXexcBad8 2 3 5" xfId="20707" xr:uid="{00000000-0005-0000-0000-0000D9500000}"/>
    <cellStyle name="SAPBEXexcBad8 2 3 5 2" xfId="20708" xr:uid="{00000000-0005-0000-0000-0000DA500000}"/>
    <cellStyle name="SAPBEXexcBad8 2 3 6" xfId="20709" xr:uid="{00000000-0005-0000-0000-0000DB500000}"/>
    <cellStyle name="SAPBEXexcBad8 2 3 6 2" xfId="20710" xr:uid="{00000000-0005-0000-0000-0000DC500000}"/>
    <cellStyle name="SAPBEXexcBad8 2 3 7" xfId="20711" xr:uid="{00000000-0005-0000-0000-0000DD500000}"/>
    <cellStyle name="SAPBEXexcBad8 2 3 7 2" xfId="20712" xr:uid="{00000000-0005-0000-0000-0000DE500000}"/>
    <cellStyle name="SAPBEXexcBad8 2 3 8" xfId="20713" xr:uid="{00000000-0005-0000-0000-0000DF500000}"/>
    <cellStyle name="SAPBEXexcBad8 2 3 8 2" xfId="20714" xr:uid="{00000000-0005-0000-0000-0000E0500000}"/>
    <cellStyle name="SAPBEXexcBad8 2 3 9" xfId="20715" xr:uid="{00000000-0005-0000-0000-0000E1500000}"/>
    <cellStyle name="SAPBEXexcBad8 2 3 9 2" xfId="20716" xr:uid="{00000000-0005-0000-0000-0000E2500000}"/>
    <cellStyle name="SAPBEXexcBad8 2 4" xfId="20717" xr:uid="{00000000-0005-0000-0000-0000E3500000}"/>
    <cellStyle name="SAPBEXexcBad8 2 4 2" xfId="20718" xr:uid="{00000000-0005-0000-0000-0000E4500000}"/>
    <cellStyle name="SAPBEXexcBad8 2 4 2 2" xfId="20719" xr:uid="{00000000-0005-0000-0000-0000E5500000}"/>
    <cellStyle name="SAPBEXexcBad8 2 4 2 2 2" xfId="20720" xr:uid="{00000000-0005-0000-0000-0000E6500000}"/>
    <cellStyle name="SAPBEXexcBad8 2 4 2 2 2 2" xfId="20721" xr:uid="{00000000-0005-0000-0000-0000E7500000}"/>
    <cellStyle name="SAPBEXexcBad8 2 4 2 2 3" xfId="20722" xr:uid="{00000000-0005-0000-0000-0000E8500000}"/>
    <cellStyle name="SAPBEXexcBad8 2 4 2 2 3 2" xfId="20723" xr:uid="{00000000-0005-0000-0000-0000E9500000}"/>
    <cellStyle name="SAPBEXexcBad8 2 4 2 2 4" xfId="20724" xr:uid="{00000000-0005-0000-0000-0000EA500000}"/>
    <cellStyle name="SAPBEXexcBad8 2 4 2 2 4 2" xfId="20725" xr:uid="{00000000-0005-0000-0000-0000EB500000}"/>
    <cellStyle name="SAPBEXexcBad8 2 4 2 2 5" xfId="20726" xr:uid="{00000000-0005-0000-0000-0000EC500000}"/>
    <cellStyle name="SAPBEXexcBad8 2 4 2 2 5 2" xfId="20727" xr:uid="{00000000-0005-0000-0000-0000ED500000}"/>
    <cellStyle name="SAPBEXexcBad8 2 4 2 2 6" xfId="20728" xr:uid="{00000000-0005-0000-0000-0000EE500000}"/>
    <cellStyle name="SAPBEXexcBad8 2 4 2 2 6 2" xfId="20729" xr:uid="{00000000-0005-0000-0000-0000EF500000}"/>
    <cellStyle name="SAPBEXexcBad8 2 4 2 2 7" xfId="20730" xr:uid="{00000000-0005-0000-0000-0000F0500000}"/>
    <cellStyle name="SAPBEXexcBad8 2 4 2 3" xfId="20731" xr:uid="{00000000-0005-0000-0000-0000F1500000}"/>
    <cellStyle name="SAPBEXexcBad8 2 4 2 3 2" xfId="20732" xr:uid="{00000000-0005-0000-0000-0000F2500000}"/>
    <cellStyle name="SAPBEXexcBad8 2 4 2 4" xfId="20733" xr:uid="{00000000-0005-0000-0000-0000F3500000}"/>
    <cellStyle name="SAPBEXexcBad8 2 4 2 4 2" xfId="20734" xr:uid="{00000000-0005-0000-0000-0000F4500000}"/>
    <cellStyle name="SAPBEXexcBad8 2 4 2 5" xfId="20735" xr:uid="{00000000-0005-0000-0000-0000F5500000}"/>
    <cellStyle name="SAPBEXexcBad8 2 4 2 5 2" xfId="20736" xr:uid="{00000000-0005-0000-0000-0000F6500000}"/>
    <cellStyle name="SAPBEXexcBad8 2 4 2 6" xfId="20737" xr:uid="{00000000-0005-0000-0000-0000F7500000}"/>
    <cellStyle name="SAPBEXexcBad8 2 4 2 6 2" xfId="20738" xr:uid="{00000000-0005-0000-0000-0000F8500000}"/>
    <cellStyle name="SAPBEXexcBad8 2 4 2 7" xfId="20739" xr:uid="{00000000-0005-0000-0000-0000F9500000}"/>
    <cellStyle name="SAPBEXexcBad8 2 4 2 7 2" xfId="20740" xr:uid="{00000000-0005-0000-0000-0000FA500000}"/>
    <cellStyle name="SAPBEXexcBad8 2 4 2 8" xfId="20741" xr:uid="{00000000-0005-0000-0000-0000FB500000}"/>
    <cellStyle name="SAPBEXexcBad8 2 4 3" xfId="20742" xr:uid="{00000000-0005-0000-0000-0000FC500000}"/>
    <cellStyle name="SAPBEXexcBad8 2 4 3 2" xfId="20743" xr:uid="{00000000-0005-0000-0000-0000FD500000}"/>
    <cellStyle name="SAPBEXexcBad8 2 4 3 2 2" xfId="20744" xr:uid="{00000000-0005-0000-0000-0000FE500000}"/>
    <cellStyle name="SAPBEXexcBad8 2 4 3 3" xfId="20745" xr:uid="{00000000-0005-0000-0000-0000FF500000}"/>
    <cellStyle name="SAPBEXexcBad8 2 4 3 3 2" xfId="20746" xr:uid="{00000000-0005-0000-0000-000000510000}"/>
    <cellStyle name="SAPBEXexcBad8 2 4 3 4" xfId="20747" xr:uid="{00000000-0005-0000-0000-000001510000}"/>
    <cellStyle name="SAPBEXexcBad8 2 4 3 4 2" xfId="20748" xr:uid="{00000000-0005-0000-0000-000002510000}"/>
    <cellStyle name="SAPBEXexcBad8 2 4 3 5" xfId="20749" xr:uid="{00000000-0005-0000-0000-000003510000}"/>
    <cellStyle name="SAPBEXexcBad8 2 4 3 5 2" xfId="20750" xr:uid="{00000000-0005-0000-0000-000004510000}"/>
    <cellStyle name="SAPBEXexcBad8 2 4 3 6" xfId="20751" xr:uid="{00000000-0005-0000-0000-000005510000}"/>
    <cellStyle name="SAPBEXexcBad8 2 4 3 6 2" xfId="20752" xr:uid="{00000000-0005-0000-0000-000006510000}"/>
    <cellStyle name="SAPBEXexcBad8 2 4 3 7" xfId="20753" xr:uid="{00000000-0005-0000-0000-000007510000}"/>
    <cellStyle name="SAPBEXexcBad8 2 4 4" xfId="20754" xr:uid="{00000000-0005-0000-0000-000008510000}"/>
    <cellStyle name="SAPBEXexcBad8 2 4 4 2" xfId="20755" xr:uid="{00000000-0005-0000-0000-000009510000}"/>
    <cellStyle name="SAPBEXexcBad8 2 4 5" xfId="20756" xr:uid="{00000000-0005-0000-0000-00000A510000}"/>
    <cellStyle name="SAPBEXexcBad8 2 4 5 2" xfId="20757" xr:uid="{00000000-0005-0000-0000-00000B510000}"/>
    <cellStyle name="SAPBEXexcBad8 2 4 6" xfId="20758" xr:uid="{00000000-0005-0000-0000-00000C510000}"/>
    <cellStyle name="SAPBEXexcBad8 2 4 6 2" xfId="20759" xr:uid="{00000000-0005-0000-0000-00000D510000}"/>
    <cellStyle name="SAPBEXexcBad8 2 4 7" xfId="20760" xr:uid="{00000000-0005-0000-0000-00000E510000}"/>
    <cellStyle name="SAPBEXexcBad8 2 4 7 2" xfId="20761" xr:uid="{00000000-0005-0000-0000-00000F510000}"/>
    <cellStyle name="SAPBEXexcBad8 2 4 8" xfId="20762" xr:uid="{00000000-0005-0000-0000-000010510000}"/>
    <cellStyle name="SAPBEXexcBad8 2 4 8 2" xfId="20763" xr:uid="{00000000-0005-0000-0000-000011510000}"/>
    <cellStyle name="SAPBEXexcBad8 2 4 9" xfId="20764" xr:uid="{00000000-0005-0000-0000-000012510000}"/>
    <cellStyle name="SAPBEXexcBad8 2 5" xfId="20765" xr:uid="{00000000-0005-0000-0000-000013510000}"/>
    <cellStyle name="SAPBEXexcBad8 2 5 2" xfId="20766" xr:uid="{00000000-0005-0000-0000-000014510000}"/>
    <cellStyle name="SAPBEXexcBad8 2 5 2 2" xfId="20767" xr:uid="{00000000-0005-0000-0000-000015510000}"/>
    <cellStyle name="SAPBEXexcBad8 2 5 2 2 2" xfId="20768" xr:uid="{00000000-0005-0000-0000-000016510000}"/>
    <cellStyle name="SAPBEXexcBad8 2 5 2 3" xfId="20769" xr:uid="{00000000-0005-0000-0000-000017510000}"/>
    <cellStyle name="SAPBEXexcBad8 2 5 2 3 2" xfId="20770" xr:uid="{00000000-0005-0000-0000-000018510000}"/>
    <cellStyle name="SAPBEXexcBad8 2 5 2 4" xfId="20771" xr:uid="{00000000-0005-0000-0000-000019510000}"/>
    <cellStyle name="SAPBEXexcBad8 2 5 2 4 2" xfId="20772" xr:uid="{00000000-0005-0000-0000-00001A510000}"/>
    <cellStyle name="SAPBEXexcBad8 2 5 2 5" xfId="20773" xr:uid="{00000000-0005-0000-0000-00001B510000}"/>
    <cellStyle name="SAPBEXexcBad8 2 5 2 5 2" xfId="20774" xr:uid="{00000000-0005-0000-0000-00001C510000}"/>
    <cellStyle name="SAPBEXexcBad8 2 5 2 6" xfId="20775" xr:uid="{00000000-0005-0000-0000-00001D510000}"/>
    <cellStyle name="SAPBEXexcBad8 2 5 2 6 2" xfId="20776" xr:uid="{00000000-0005-0000-0000-00001E510000}"/>
    <cellStyle name="SAPBEXexcBad8 2 5 2 7" xfId="20777" xr:uid="{00000000-0005-0000-0000-00001F510000}"/>
    <cellStyle name="SAPBEXexcBad8 2 5 3" xfId="20778" xr:uid="{00000000-0005-0000-0000-000020510000}"/>
    <cellStyle name="SAPBEXexcBad8 2 5 3 2" xfId="20779" xr:uid="{00000000-0005-0000-0000-000021510000}"/>
    <cellStyle name="SAPBEXexcBad8 2 5 4" xfId="20780" xr:uid="{00000000-0005-0000-0000-000022510000}"/>
    <cellStyle name="SAPBEXexcBad8 2 5 4 2" xfId="20781" xr:uid="{00000000-0005-0000-0000-000023510000}"/>
    <cellStyle name="SAPBEXexcBad8 2 5 5" xfId="20782" xr:uid="{00000000-0005-0000-0000-000024510000}"/>
    <cellStyle name="SAPBEXexcBad8 2 5 5 2" xfId="20783" xr:uid="{00000000-0005-0000-0000-000025510000}"/>
    <cellStyle name="SAPBEXexcBad8 2 5 6" xfId="20784" xr:uid="{00000000-0005-0000-0000-000026510000}"/>
    <cellStyle name="SAPBEXexcBad8 2 5 6 2" xfId="20785" xr:uid="{00000000-0005-0000-0000-000027510000}"/>
    <cellStyle name="SAPBEXexcBad8 2 5 7" xfId="20786" xr:uid="{00000000-0005-0000-0000-000028510000}"/>
    <cellStyle name="SAPBEXexcBad8 2 5 7 2" xfId="20787" xr:uid="{00000000-0005-0000-0000-000029510000}"/>
    <cellStyle name="SAPBEXexcBad8 2 5 8" xfId="20788" xr:uid="{00000000-0005-0000-0000-00002A510000}"/>
    <cellStyle name="SAPBEXexcBad8 2 6" xfId="20789" xr:uid="{00000000-0005-0000-0000-00002B510000}"/>
    <cellStyle name="SAPBEXexcBad8 2 6 2" xfId="20790" xr:uid="{00000000-0005-0000-0000-00002C510000}"/>
    <cellStyle name="SAPBEXexcBad8 2 6 2 2" xfId="20791" xr:uid="{00000000-0005-0000-0000-00002D510000}"/>
    <cellStyle name="SAPBEXexcBad8 2 6 3" xfId="20792" xr:uid="{00000000-0005-0000-0000-00002E510000}"/>
    <cellStyle name="SAPBEXexcBad8 2 6 3 2" xfId="20793" xr:uid="{00000000-0005-0000-0000-00002F510000}"/>
    <cellStyle name="SAPBEXexcBad8 2 6 4" xfId="20794" xr:uid="{00000000-0005-0000-0000-000030510000}"/>
    <cellStyle name="SAPBEXexcBad8 2 6 4 2" xfId="20795" xr:uid="{00000000-0005-0000-0000-000031510000}"/>
    <cellStyle name="SAPBEXexcBad8 2 6 5" xfId="20796" xr:uid="{00000000-0005-0000-0000-000032510000}"/>
    <cellStyle name="SAPBEXexcBad8 2 6 5 2" xfId="20797" xr:uid="{00000000-0005-0000-0000-000033510000}"/>
    <cellStyle name="SAPBEXexcBad8 2 6 6" xfId="20798" xr:uid="{00000000-0005-0000-0000-000034510000}"/>
    <cellStyle name="SAPBEXexcBad8 2 6 6 2" xfId="20799" xr:uid="{00000000-0005-0000-0000-000035510000}"/>
    <cellStyle name="SAPBEXexcBad8 2 6 7" xfId="20800" xr:uid="{00000000-0005-0000-0000-000036510000}"/>
    <cellStyle name="SAPBEXexcBad8 2 7" xfId="20801" xr:uid="{00000000-0005-0000-0000-000037510000}"/>
    <cellStyle name="SAPBEXexcBad8 2 7 2" xfId="20802" xr:uid="{00000000-0005-0000-0000-000038510000}"/>
    <cellStyle name="SAPBEXexcBad8 2 8" xfId="20803" xr:uid="{00000000-0005-0000-0000-000039510000}"/>
    <cellStyle name="SAPBEXexcBad8 2 8 2" xfId="20804" xr:uid="{00000000-0005-0000-0000-00003A510000}"/>
    <cellStyle name="SAPBEXexcBad8 2 9" xfId="20805" xr:uid="{00000000-0005-0000-0000-00003B510000}"/>
    <cellStyle name="SAPBEXexcBad8 2 9 2" xfId="20806" xr:uid="{00000000-0005-0000-0000-00003C510000}"/>
    <cellStyle name="SAPBEXexcBad8 3" xfId="20807" xr:uid="{00000000-0005-0000-0000-00003D510000}"/>
    <cellStyle name="SAPBEXexcBad8 3 10" xfId="20808" xr:uid="{00000000-0005-0000-0000-00003E510000}"/>
    <cellStyle name="SAPBEXexcBad8 3 10 2" xfId="20809" xr:uid="{00000000-0005-0000-0000-00003F510000}"/>
    <cellStyle name="SAPBEXexcBad8 3 11" xfId="20810" xr:uid="{00000000-0005-0000-0000-000040510000}"/>
    <cellStyle name="SAPBEXexcBad8 3 11 2" xfId="20811" xr:uid="{00000000-0005-0000-0000-000041510000}"/>
    <cellStyle name="SAPBEXexcBad8 3 12" xfId="20812" xr:uid="{00000000-0005-0000-0000-000042510000}"/>
    <cellStyle name="SAPBEXexcBad8 3 2" xfId="20813" xr:uid="{00000000-0005-0000-0000-000043510000}"/>
    <cellStyle name="SAPBEXexcBad8 3 2 10" xfId="20814" xr:uid="{00000000-0005-0000-0000-000044510000}"/>
    <cellStyle name="SAPBEXexcBad8 3 2 10 2" xfId="20815" xr:uid="{00000000-0005-0000-0000-000045510000}"/>
    <cellStyle name="SAPBEXexcBad8 3 2 11" xfId="20816" xr:uid="{00000000-0005-0000-0000-000046510000}"/>
    <cellStyle name="SAPBEXexcBad8 3 2 2" xfId="20817" xr:uid="{00000000-0005-0000-0000-000047510000}"/>
    <cellStyle name="SAPBEXexcBad8 3 2 2 10" xfId="20818" xr:uid="{00000000-0005-0000-0000-000048510000}"/>
    <cellStyle name="SAPBEXexcBad8 3 2 2 2" xfId="20819" xr:uid="{00000000-0005-0000-0000-000049510000}"/>
    <cellStyle name="SAPBEXexcBad8 3 2 2 2 2" xfId="20820" xr:uid="{00000000-0005-0000-0000-00004A510000}"/>
    <cellStyle name="SAPBEXexcBad8 3 2 2 2 2 2" xfId="20821" xr:uid="{00000000-0005-0000-0000-00004B510000}"/>
    <cellStyle name="SAPBEXexcBad8 3 2 2 2 2 2 2" xfId="20822" xr:uid="{00000000-0005-0000-0000-00004C510000}"/>
    <cellStyle name="SAPBEXexcBad8 3 2 2 2 2 2 2 2" xfId="20823" xr:uid="{00000000-0005-0000-0000-00004D510000}"/>
    <cellStyle name="SAPBEXexcBad8 3 2 2 2 2 2 3" xfId="20824" xr:uid="{00000000-0005-0000-0000-00004E510000}"/>
    <cellStyle name="SAPBEXexcBad8 3 2 2 2 2 2 3 2" xfId="20825" xr:uid="{00000000-0005-0000-0000-00004F510000}"/>
    <cellStyle name="SAPBEXexcBad8 3 2 2 2 2 2 4" xfId="20826" xr:uid="{00000000-0005-0000-0000-000050510000}"/>
    <cellStyle name="SAPBEXexcBad8 3 2 2 2 2 2 4 2" xfId="20827" xr:uid="{00000000-0005-0000-0000-000051510000}"/>
    <cellStyle name="SAPBEXexcBad8 3 2 2 2 2 2 5" xfId="20828" xr:uid="{00000000-0005-0000-0000-000052510000}"/>
    <cellStyle name="SAPBEXexcBad8 3 2 2 2 2 2 5 2" xfId="20829" xr:uid="{00000000-0005-0000-0000-000053510000}"/>
    <cellStyle name="SAPBEXexcBad8 3 2 2 2 2 2 6" xfId="20830" xr:uid="{00000000-0005-0000-0000-000054510000}"/>
    <cellStyle name="SAPBEXexcBad8 3 2 2 2 2 2 6 2" xfId="20831" xr:uid="{00000000-0005-0000-0000-000055510000}"/>
    <cellStyle name="SAPBEXexcBad8 3 2 2 2 2 2 7" xfId="20832" xr:uid="{00000000-0005-0000-0000-000056510000}"/>
    <cellStyle name="SAPBEXexcBad8 3 2 2 2 2 3" xfId="20833" xr:uid="{00000000-0005-0000-0000-000057510000}"/>
    <cellStyle name="SAPBEXexcBad8 3 2 2 2 2 3 2" xfId="20834" xr:uid="{00000000-0005-0000-0000-000058510000}"/>
    <cellStyle name="SAPBEXexcBad8 3 2 2 2 2 4" xfId="20835" xr:uid="{00000000-0005-0000-0000-000059510000}"/>
    <cellStyle name="SAPBEXexcBad8 3 2 2 2 2 4 2" xfId="20836" xr:uid="{00000000-0005-0000-0000-00005A510000}"/>
    <cellStyle name="SAPBEXexcBad8 3 2 2 2 2 5" xfId="20837" xr:uid="{00000000-0005-0000-0000-00005B510000}"/>
    <cellStyle name="SAPBEXexcBad8 3 2 2 2 2 5 2" xfId="20838" xr:uid="{00000000-0005-0000-0000-00005C510000}"/>
    <cellStyle name="SAPBEXexcBad8 3 2 2 2 2 6" xfId="20839" xr:uid="{00000000-0005-0000-0000-00005D510000}"/>
    <cellStyle name="SAPBEXexcBad8 3 2 2 2 2 6 2" xfId="20840" xr:uid="{00000000-0005-0000-0000-00005E510000}"/>
    <cellStyle name="SAPBEXexcBad8 3 2 2 2 2 7" xfId="20841" xr:uid="{00000000-0005-0000-0000-00005F510000}"/>
    <cellStyle name="SAPBEXexcBad8 3 2 2 2 2 7 2" xfId="20842" xr:uid="{00000000-0005-0000-0000-000060510000}"/>
    <cellStyle name="SAPBEXexcBad8 3 2 2 2 2 8" xfId="20843" xr:uid="{00000000-0005-0000-0000-000061510000}"/>
    <cellStyle name="SAPBEXexcBad8 3 2 2 2 3" xfId="20844" xr:uid="{00000000-0005-0000-0000-000062510000}"/>
    <cellStyle name="SAPBEXexcBad8 3 2 2 2 3 2" xfId="20845" xr:uid="{00000000-0005-0000-0000-000063510000}"/>
    <cellStyle name="SAPBEXexcBad8 3 2 2 2 3 2 2" xfId="20846" xr:uid="{00000000-0005-0000-0000-000064510000}"/>
    <cellStyle name="SAPBEXexcBad8 3 2 2 2 3 3" xfId="20847" xr:uid="{00000000-0005-0000-0000-000065510000}"/>
    <cellStyle name="SAPBEXexcBad8 3 2 2 2 3 3 2" xfId="20848" xr:uid="{00000000-0005-0000-0000-000066510000}"/>
    <cellStyle name="SAPBEXexcBad8 3 2 2 2 3 4" xfId="20849" xr:uid="{00000000-0005-0000-0000-000067510000}"/>
    <cellStyle name="SAPBEXexcBad8 3 2 2 2 3 4 2" xfId="20850" xr:uid="{00000000-0005-0000-0000-000068510000}"/>
    <cellStyle name="SAPBEXexcBad8 3 2 2 2 3 5" xfId="20851" xr:uid="{00000000-0005-0000-0000-000069510000}"/>
    <cellStyle name="SAPBEXexcBad8 3 2 2 2 3 5 2" xfId="20852" xr:uid="{00000000-0005-0000-0000-00006A510000}"/>
    <cellStyle name="SAPBEXexcBad8 3 2 2 2 3 6" xfId="20853" xr:uid="{00000000-0005-0000-0000-00006B510000}"/>
    <cellStyle name="SAPBEXexcBad8 3 2 2 2 3 6 2" xfId="20854" xr:uid="{00000000-0005-0000-0000-00006C510000}"/>
    <cellStyle name="SAPBEXexcBad8 3 2 2 2 3 7" xfId="20855" xr:uid="{00000000-0005-0000-0000-00006D510000}"/>
    <cellStyle name="SAPBEXexcBad8 3 2 2 2 4" xfId="20856" xr:uid="{00000000-0005-0000-0000-00006E510000}"/>
    <cellStyle name="SAPBEXexcBad8 3 2 2 2 4 2" xfId="20857" xr:uid="{00000000-0005-0000-0000-00006F510000}"/>
    <cellStyle name="SAPBEXexcBad8 3 2 2 2 5" xfId="20858" xr:uid="{00000000-0005-0000-0000-000070510000}"/>
    <cellStyle name="SAPBEXexcBad8 3 2 2 2 5 2" xfId="20859" xr:uid="{00000000-0005-0000-0000-000071510000}"/>
    <cellStyle name="SAPBEXexcBad8 3 2 2 2 6" xfId="20860" xr:uid="{00000000-0005-0000-0000-000072510000}"/>
    <cellStyle name="SAPBEXexcBad8 3 2 2 2 6 2" xfId="20861" xr:uid="{00000000-0005-0000-0000-000073510000}"/>
    <cellStyle name="SAPBEXexcBad8 3 2 2 2 7" xfId="20862" xr:uid="{00000000-0005-0000-0000-000074510000}"/>
    <cellStyle name="SAPBEXexcBad8 3 2 2 2 7 2" xfId="20863" xr:uid="{00000000-0005-0000-0000-000075510000}"/>
    <cellStyle name="SAPBEXexcBad8 3 2 2 2 8" xfId="20864" xr:uid="{00000000-0005-0000-0000-000076510000}"/>
    <cellStyle name="SAPBEXexcBad8 3 2 2 2 8 2" xfId="20865" xr:uid="{00000000-0005-0000-0000-000077510000}"/>
    <cellStyle name="SAPBEXexcBad8 3 2 2 2 9" xfId="20866" xr:uid="{00000000-0005-0000-0000-000078510000}"/>
    <cellStyle name="SAPBEXexcBad8 3 2 2 3" xfId="20867" xr:uid="{00000000-0005-0000-0000-000079510000}"/>
    <cellStyle name="SAPBEXexcBad8 3 2 2 3 2" xfId="20868" xr:uid="{00000000-0005-0000-0000-00007A510000}"/>
    <cellStyle name="SAPBEXexcBad8 3 2 2 3 2 2" xfId="20869" xr:uid="{00000000-0005-0000-0000-00007B510000}"/>
    <cellStyle name="SAPBEXexcBad8 3 2 2 3 2 2 2" xfId="20870" xr:uid="{00000000-0005-0000-0000-00007C510000}"/>
    <cellStyle name="SAPBEXexcBad8 3 2 2 3 2 3" xfId="20871" xr:uid="{00000000-0005-0000-0000-00007D510000}"/>
    <cellStyle name="SAPBEXexcBad8 3 2 2 3 2 3 2" xfId="20872" xr:uid="{00000000-0005-0000-0000-00007E510000}"/>
    <cellStyle name="SAPBEXexcBad8 3 2 2 3 2 4" xfId="20873" xr:uid="{00000000-0005-0000-0000-00007F510000}"/>
    <cellStyle name="SAPBEXexcBad8 3 2 2 3 2 4 2" xfId="20874" xr:uid="{00000000-0005-0000-0000-000080510000}"/>
    <cellStyle name="SAPBEXexcBad8 3 2 2 3 2 5" xfId="20875" xr:uid="{00000000-0005-0000-0000-000081510000}"/>
    <cellStyle name="SAPBEXexcBad8 3 2 2 3 2 5 2" xfId="20876" xr:uid="{00000000-0005-0000-0000-000082510000}"/>
    <cellStyle name="SAPBEXexcBad8 3 2 2 3 2 6" xfId="20877" xr:uid="{00000000-0005-0000-0000-000083510000}"/>
    <cellStyle name="SAPBEXexcBad8 3 2 2 3 2 6 2" xfId="20878" xr:uid="{00000000-0005-0000-0000-000084510000}"/>
    <cellStyle name="SAPBEXexcBad8 3 2 2 3 2 7" xfId="20879" xr:uid="{00000000-0005-0000-0000-000085510000}"/>
    <cellStyle name="SAPBEXexcBad8 3 2 2 3 3" xfId="20880" xr:uid="{00000000-0005-0000-0000-000086510000}"/>
    <cellStyle name="SAPBEXexcBad8 3 2 2 3 3 2" xfId="20881" xr:uid="{00000000-0005-0000-0000-000087510000}"/>
    <cellStyle name="SAPBEXexcBad8 3 2 2 3 4" xfId="20882" xr:uid="{00000000-0005-0000-0000-000088510000}"/>
    <cellStyle name="SAPBEXexcBad8 3 2 2 3 4 2" xfId="20883" xr:uid="{00000000-0005-0000-0000-000089510000}"/>
    <cellStyle name="SAPBEXexcBad8 3 2 2 3 5" xfId="20884" xr:uid="{00000000-0005-0000-0000-00008A510000}"/>
    <cellStyle name="SAPBEXexcBad8 3 2 2 3 5 2" xfId="20885" xr:uid="{00000000-0005-0000-0000-00008B510000}"/>
    <cellStyle name="SAPBEXexcBad8 3 2 2 3 6" xfId="20886" xr:uid="{00000000-0005-0000-0000-00008C510000}"/>
    <cellStyle name="SAPBEXexcBad8 3 2 2 3 6 2" xfId="20887" xr:uid="{00000000-0005-0000-0000-00008D510000}"/>
    <cellStyle name="SAPBEXexcBad8 3 2 2 3 7" xfId="20888" xr:uid="{00000000-0005-0000-0000-00008E510000}"/>
    <cellStyle name="SAPBEXexcBad8 3 2 2 3 7 2" xfId="20889" xr:uid="{00000000-0005-0000-0000-00008F510000}"/>
    <cellStyle name="SAPBEXexcBad8 3 2 2 3 8" xfId="20890" xr:uid="{00000000-0005-0000-0000-000090510000}"/>
    <cellStyle name="SAPBEXexcBad8 3 2 2 4" xfId="20891" xr:uid="{00000000-0005-0000-0000-000091510000}"/>
    <cellStyle name="SAPBEXexcBad8 3 2 2 4 2" xfId="20892" xr:uid="{00000000-0005-0000-0000-000092510000}"/>
    <cellStyle name="SAPBEXexcBad8 3 2 2 4 2 2" xfId="20893" xr:uid="{00000000-0005-0000-0000-000093510000}"/>
    <cellStyle name="SAPBEXexcBad8 3 2 2 4 3" xfId="20894" xr:uid="{00000000-0005-0000-0000-000094510000}"/>
    <cellStyle name="SAPBEXexcBad8 3 2 2 4 3 2" xfId="20895" xr:uid="{00000000-0005-0000-0000-000095510000}"/>
    <cellStyle name="SAPBEXexcBad8 3 2 2 4 4" xfId="20896" xr:uid="{00000000-0005-0000-0000-000096510000}"/>
    <cellStyle name="SAPBEXexcBad8 3 2 2 4 4 2" xfId="20897" xr:uid="{00000000-0005-0000-0000-000097510000}"/>
    <cellStyle name="SAPBEXexcBad8 3 2 2 4 5" xfId="20898" xr:uid="{00000000-0005-0000-0000-000098510000}"/>
    <cellStyle name="SAPBEXexcBad8 3 2 2 4 5 2" xfId="20899" xr:uid="{00000000-0005-0000-0000-000099510000}"/>
    <cellStyle name="SAPBEXexcBad8 3 2 2 4 6" xfId="20900" xr:uid="{00000000-0005-0000-0000-00009A510000}"/>
    <cellStyle name="SAPBEXexcBad8 3 2 2 4 6 2" xfId="20901" xr:uid="{00000000-0005-0000-0000-00009B510000}"/>
    <cellStyle name="SAPBEXexcBad8 3 2 2 4 7" xfId="20902" xr:uid="{00000000-0005-0000-0000-00009C510000}"/>
    <cellStyle name="SAPBEXexcBad8 3 2 2 5" xfId="20903" xr:uid="{00000000-0005-0000-0000-00009D510000}"/>
    <cellStyle name="SAPBEXexcBad8 3 2 2 5 2" xfId="20904" xr:uid="{00000000-0005-0000-0000-00009E510000}"/>
    <cellStyle name="SAPBEXexcBad8 3 2 2 6" xfId="20905" xr:uid="{00000000-0005-0000-0000-00009F510000}"/>
    <cellStyle name="SAPBEXexcBad8 3 2 2 6 2" xfId="20906" xr:uid="{00000000-0005-0000-0000-0000A0510000}"/>
    <cellStyle name="SAPBEXexcBad8 3 2 2 7" xfId="20907" xr:uid="{00000000-0005-0000-0000-0000A1510000}"/>
    <cellStyle name="SAPBEXexcBad8 3 2 2 7 2" xfId="20908" xr:uid="{00000000-0005-0000-0000-0000A2510000}"/>
    <cellStyle name="SAPBEXexcBad8 3 2 2 8" xfId="20909" xr:uid="{00000000-0005-0000-0000-0000A3510000}"/>
    <cellStyle name="SAPBEXexcBad8 3 2 2 8 2" xfId="20910" xr:uid="{00000000-0005-0000-0000-0000A4510000}"/>
    <cellStyle name="SAPBEXexcBad8 3 2 2 9" xfId="20911" xr:uid="{00000000-0005-0000-0000-0000A5510000}"/>
    <cellStyle name="SAPBEXexcBad8 3 2 2 9 2" xfId="20912" xr:uid="{00000000-0005-0000-0000-0000A6510000}"/>
    <cellStyle name="SAPBEXexcBad8 3 2 3" xfId="20913" xr:uid="{00000000-0005-0000-0000-0000A7510000}"/>
    <cellStyle name="SAPBEXexcBad8 3 2 3 2" xfId="20914" xr:uid="{00000000-0005-0000-0000-0000A8510000}"/>
    <cellStyle name="SAPBEXexcBad8 3 2 3 2 2" xfId="20915" xr:uid="{00000000-0005-0000-0000-0000A9510000}"/>
    <cellStyle name="SAPBEXexcBad8 3 2 3 2 2 2" xfId="20916" xr:uid="{00000000-0005-0000-0000-0000AA510000}"/>
    <cellStyle name="SAPBEXexcBad8 3 2 3 2 2 2 2" xfId="20917" xr:uid="{00000000-0005-0000-0000-0000AB510000}"/>
    <cellStyle name="SAPBEXexcBad8 3 2 3 2 2 3" xfId="20918" xr:uid="{00000000-0005-0000-0000-0000AC510000}"/>
    <cellStyle name="SAPBEXexcBad8 3 2 3 2 2 3 2" xfId="20919" xr:uid="{00000000-0005-0000-0000-0000AD510000}"/>
    <cellStyle name="SAPBEXexcBad8 3 2 3 2 2 4" xfId="20920" xr:uid="{00000000-0005-0000-0000-0000AE510000}"/>
    <cellStyle name="SAPBEXexcBad8 3 2 3 2 2 4 2" xfId="20921" xr:uid="{00000000-0005-0000-0000-0000AF510000}"/>
    <cellStyle name="SAPBEXexcBad8 3 2 3 2 2 5" xfId="20922" xr:uid="{00000000-0005-0000-0000-0000B0510000}"/>
    <cellStyle name="SAPBEXexcBad8 3 2 3 2 2 5 2" xfId="20923" xr:uid="{00000000-0005-0000-0000-0000B1510000}"/>
    <cellStyle name="SAPBEXexcBad8 3 2 3 2 2 6" xfId="20924" xr:uid="{00000000-0005-0000-0000-0000B2510000}"/>
    <cellStyle name="SAPBEXexcBad8 3 2 3 2 2 6 2" xfId="20925" xr:uid="{00000000-0005-0000-0000-0000B3510000}"/>
    <cellStyle name="SAPBEXexcBad8 3 2 3 2 2 7" xfId="20926" xr:uid="{00000000-0005-0000-0000-0000B4510000}"/>
    <cellStyle name="SAPBEXexcBad8 3 2 3 2 3" xfId="20927" xr:uid="{00000000-0005-0000-0000-0000B5510000}"/>
    <cellStyle name="SAPBEXexcBad8 3 2 3 2 3 2" xfId="20928" xr:uid="{00000000-0005-0000-0000-0000B6510000}"/>
    <cellStyle name="SAPBEXexcBad8 3 2 3 2 4" xfId="20929" xr:uid="{00000000-0005-0000-0000-0000B7510000}"/>
    <cellStyle name="SAPBEXexcBad8 3 2 3 2 4 2" xfId="20930" xr:uid="{00000000-0005-0000-0000-0000B8510000}"/>
    <cellStyle name="SAPBEXexcBad8 3 2 3 2 5" xfId="20931" xr:uid="{00000000-0005-0000-0000-0000B9510000}"/>
    <cellStyle name="SAPBEXexcBad8 3 2 3 2 5 2" xfId="20932" xr:uid="{00000000-0005-0000-0000-0000BA510000}"/>
    <cellStyle name="SAPBEXexcBad8 3 2 3 2 6" xfId="20933" xr:uid="{00000000-0005-0000-0000-0000BB510000}"/>
    <cellStyle name="SAPBEXexcBad8 3 2 3 2 6 2" xfId="20934" xr:uid="{00000000-0005-0000-0000-0000BC510000}"/>
    <cellStyle name="SAPBEXexcBad8 3 2 3 2 7" xfId="20935" xr:uid="{00000000-0005-0000-0000-0000BD510000}"/>
    <cellStyle name="SAPBEXexcBad8 3 2 3 2 7 2" xfId="20936" xr:uid="{00000000-0005-0000-0000-0000BE510000}"/>
    <cellStyle name="SAPBEXexcBad8 3 2 3 2 8" xfId="20937" xr:uid="{00000000-0005-0000-0000-0000BF510000}"/>
    <cellStyle name="SAPBEXexcBad8 3 2 3 3" xfId="20938" xr:uid="{00000000-0005-0000-0000-0000C0510000}"/>
    <cellStyle name="SAPBEXexcBad8 3 2 3 3 2" xfId="20939" xr:uid="{00000000-0005-0000-0000-0000C1510000}"/>
    <cellStyle name="SAPBEXexcBad8 3 2 3 3 2 2" xfId="20940" xr:uid="{00000000-0005-0000-0000-0000C2510000}"/>
    <cellStyle name="SAPBEXexcBad8 3 2 3 3 3" xfId="20941" xr:uid="{00000000-0005-0000-0000-0000C3510000}"/>
    <cellStyle name="SAPBEXexcBad8 3 2 3 3 3 2" xfId="20942" xr:uid="{00000000-0005-0000-0000-0000C4510000}"/>
    <cellStyle name="SAPBEXexcBad8 3 2 3 3 4" xfId="20943" xr:uid="{00000000-0005-0000-0000-0000C5510000}"/>
    <cellStyle name="SAPBEXexcBad8 3 2 3 3 4 2" xfId="20944" xr:uid="{00000000-0005-0000-0000-0000C6510000}"/>
    <cellStyle name="SAPBEXexcBad8 3 2 3 3 5" xfId="20945" xr:uid="{00000000-0005-0000-0000-0000C7510000}"/>
    <cellStyle name="SAPBEXexcBad8 3 2 3 3 5 2" xfId="20946" xr:uid="{00000000-0005-0000-0000-0000C8510000}"/>
    <cellStyle name="SAPBEXexcBad8 3 2 3 3 6" xfId="20947" xr:uid="{00000000-0005-0000-0000-0000C9510000}"/>
    <cellStyle name="SAPBEXexcBad8 3 2 3 3 6 2" xfId="20948" xr:uid="{00000000-0005-0000-0000-0000CA510000}"/>
    <cellStyle name="SAPBEXexcBad8 3 2 3 3 7" xfId="20949" xr:uid="{00000000-0005-0000-0000-0000CB510000}"/>
    <cellStyle name="SAPBEXexcBad8 3 2 3 4" xfId="20950" xr:uid="{00000000-0005-0000-0000-0000CC510000}"/>
    <cellStyle name="SAPBEXexcBad8 3 2 3 4 2" xfId="20951" xr:uid="{00000000-0005-0000-0000-0000CD510000}"/>
    <cellStyle name="SAPBEXexcBad8 3 2 3 5" xfId="20952" xr:uid="{00000000-0005-0000-0000-0000CE510000}"/>
    <cellStyle name="SAPBEXexcBad8 3 2 3 5 2" xfId="20953" xr:uid="{00000000-0005-0000-0000-0000CF510000}"/>
    <cellStyle name="SAPBEXexcBad8 3 2 3 6" xfId="20954" xr:uid="{00000000-0005-0000-0000-0000D0510000}"/>
    <cellStyle name="SAPBEXexcBad8 3 2 3 6 2" xfId="20955" xr:uid="{00000000-0005-0000-0000-0000D1510000}"/>
    <cellStyle name="SAPBEXexcBad8 3 2 3 7" xfId="20956" xr:uid="{00000000-0005-0000-0000-0000D2510000}"/>
    <cellStyle name="SAPBEXexcBad8 3 2 3 7 2" xfId="20957" xr:uid="{00000000-0005-0000-0000-0000D3510000}"/>
    <cellStyle name="SAPBEXexcBad8 3 2 3 8" xfId="20958" xr:uid="{00000000-0005-0000-0000-0000D4510000}"/>
    <cellStyle name="SAPBEXexcBad8 3 2 3 8 2" xfId="20959" xr:uid="{00000000-0005-0000-0000-0000D5510000}"/>
    <cellStyle name="SAPBEXexcBad8 3 2 3 9" xfId="20960" xr:uid="{00000000-0005-0000-0000-0000D6510000}"/>
    <cellStyle name="SAPBEXexcBad8 3 2 4" xfId="20961" xr:uid="{00000000-0005-0000-0000-0000D7510000}"/>
    <cellStyle name="SAPBEXexcBad8 3 2 4 2" xfId="20962" xr:uid="{00000000-0005-0000-0000-0000D8510000}"/>
    <cellStyle name="SAPBEXexcBad8 3 2 4 2 2" xfId="20963" xr:uid="{00000000-0005-0000-0000-0000D9510000}"/>
    <cellStyle name="SAPBEXexcBad8 3 2 4 2 2 2" xfId="20964" xr:uid="{00000000-0005-0000-0000-0000DA510000}"/>
    <cellStyle name="SAPBEXexcBad8 3 2 4 2 3" xfId="20965" xr:uid="{00000000-0005-0000-0000-0000DB510000}"/>
    <cellStyle name="SAPBEXexcBad8 3 2 4 2 3 2" xfId="20966" xr:uid="{00000000-0005-0000-0000-0000DC510000}"/>
    <cellStyle name="SAPBEXexcBad8 3 2 4 2 4" xfId="20967" xr:uid="{00000000-0005-0000-0000-0000DD510000}"/>
    <cellStyle name="SAPBEXexcBad8 3 2 4 2 4 2" xfId="20968" xr:uid="{00000000-0005-0000-0000-0000DE510000}"/>
    <cellStyle name="SAPBEXexcBad8 3 2 4 2 5" xfId="20969" xr:uid="{00000000-0005-0000-0000-0000DF510000}"/>
    <cellStyle name="SAPBEXexcBad8 3 2 4 2 5 2" xfId="20970" xr:uid="{00000000-0005-0000-0000-0000E0510000}"/>
    <cellStyle name="SAPBEXexcBad8 3 2 4 2 6" xfId="20971" xr:uid="{00000000-0005-0000-0000-0000E1510000}"/>
    <cellStyle name="SAPBEXexcBad8 3 2 4 2 6 2" xfId="20972" xr:uid="{00000000-0005-0000-0000-0000E2510000}"/>
    <cellStyle name="SAPBEXexcBad8 3 2 4 2 7" xfId="20973" xr:uid="{00000000-0005-0000-0000-0000E3510000}"/>
    <cellStyle name="SAPBEXexcBad8 3 2 4 3" xfId="20974" xr:uid="{00000000-0005-0000-0000-0000E4510000}"/>
    <cellStyle name="SAPBEXexcBad8 3 2 4 3 2" xfId="20975" xr:uid="{00000000-0005-0000-0000-0000E5510000}"/>
    <cellStyle name="SAPBEXexcBad8 3 2 4 4" xfId="20976" xr:uid="{00000000-0005-0000-0000-0000E6510000}"/>
    <cellStyle name="SAPBEXexcBad8 3 2 4 4 2" xfId="20977" xr:uid="{00000000-0005-0000-0000-0000E7510000}"/>
    <cellStyle name="SAPBEXexcBad8 3 2 4 5" xfId="20978" xr:uid="{00000000-0005-0000-0000-0000E8510000}"/>
    <cellStyle name="SAPBEXexcBad8 3 2 4 5 2" xfId="20979" xr:uid="{00000000-0005-0000-0000-0000E9510000}"/>
    <cellStyle name="SAPBEXexcBad8 3 2 4 6" xfId="20980" xr:uid="{00000000-0005-0000-0000-0000EA510000}"/>
    <cellStyle name="SAPBEXexcBad8 3 2 4 6 2" xfId="20981" xr:uid="{00000000-0005-0000-0000-0000EB510000}"/>
    <cellStyle name="SAPBEXexcBad8 3 2 4 7" xfId="20982" xr:uid="{00000000-0005-0000-0000-0000EC510000}"/>
    <cellStyle name="SAPBEXexcBad8 3 2 4 7 2" xfId="20983" xr:uid="{00000000-0005-0000-0000-0000ED510000}"/>
    <cellStyle name="SAPBEXexcBad8 3 2 4 8" xfId="20984" xr:uid="{00000000-0005-0000-0000-0000EE510000}"/>
    <cellStyle name="SAPBEXexcBad8 3 2 5" xfId="20985" xr:uid="{00000000-0005-0000-0000-0000EF510000}"/>
    <cellStyle name="SAPBEXexcBad8 3 2 5 2" xfId="20986" xr:uid="{00000000-0005-0000-0000-0000F0510000}"/>
    <cellStyle name="SAPBEXexcBad8 3 2 5 2 2" xfId="20987" xr:uid="{00000000-0005-0000-0000-0000F1510000}"/>
    <cellStyle name="SAPBEXexcBad8 3 2 5 3" xfId="20988" xr:uid="{00000000-0005-0000-0000-0000F2510000}"/>
    <cellStyle name="SAPBEXexcBad8 3 2 5 3 2" xfId="20989" xr:uid="{00000000-0005-0000-0000-0000F3510000}"/>
    <cellStyle name="SAPBEXexcBad8 3 2 5 4" xfId="20990" xr:uid="{00000000-0005-0000-0000-0000F4510000}"/>
    <cellStyle name="SAPBEXexcBad8 3 2 5 4 2" xfId="20991" xr:uid="{00000000-0005-0000-0000-0000F5510000}"/>
    <cellStyle name="SAPBEXexcBad8 3 2 5 5" xfId="20992" xr:uid="{00000000-0005-0000-0000-0000F6510000}"/>
    <cellStyle name="SAPBEXexcBad8 3 2 5 5 2" xfId="20993" xr:uid="{00000000-0005-0000-0000-0000F7510000}"/>
    <cellStyle name="SAPBEXexcBad8 3 2 5 6" xfId="20994" xr:uid="{00000000-0005-0000-0000-0000F8510000}"/>
    <cellStyle name="SAPBEXexcBad8 3 2 5 6 2" xfId="20995" xr:uid="{00000000-0005-0000-0000-0000F9510000}"/>
    <cellStyle name="SAPBEXexcBad8 3 2 5 7" xfId="20996" xr:uid="{00000000-0005-0000-0000-0000FA510000}"/>
    <cellStyle name="SAPBEXexcBad8 3 2 6" xfId="20997" xr:uid="{00000000-0005-0000-0000-0000FB510000}"/>
    <cellStyle name="SAPBEXexcBad8 3 2 6 2" xfId="20998" xr:uid="{00000000-0005-0000-0000-0000FC510000}"/>
    <cellStyle name="SAPBEXexcBad8 3 2 7" xfId="20999" xr:uid="{00000000-0005-0000-0000-0000FD510000}"/>
    <cellStyle name="SAPBEXexcBad8 3 2 7 2" xfId="21000" xr:uid="{00000000-0005-0000-0000-0000FE510000}"/>
    <cellStyle name="SAPBEXexcBad8 3 2 8" xfId="21001" xr:uid="{00000000-0005-0000-0000-0000FF510000}"/>
    <cellStyle name="SAPBEXexcBad8 3 2 8 2" xfId="21002" xr:uid="{00000000-0005-0000-0000-000000520000}"/>
    <cellStyle name="SAPBEXexcBad8 3 2 9" xfId="21003" xr:uid="{00000000-0005-0000-0000-000001520000}"/>
    <cellStyle name="SAPBEXexcBad8 3 2 9 2" xfId="21004" xr:uid="{00000000-0005-0000-0000-000002520000}"/>
    <cellStyle name="SAPBEXexcBad8 3 3" xfId="21005" xr:uid="{00000000-0005-0000-0000-000003520000}"/>
    <cellStyle name="SAPBEXexcBad8 3 3 10" xfId="21006" xr:uid="{00000000-0005-0000-0000-000004520000}"/>
    <cellStyle name="SAPBEXexcBad8 3 3 2" xfId="21007" xr:uid="{00000000-0005-0000-0000-000005520000}"/>
    <cellStyle name="SAPBEXexcBad8 3 3 2 2" xfId="21008" xr:uid="{00000000-0005-0000-0000-000006520000}"/>
    <cellStyle name="SAPBEXexcBad8 3 3 2 2 2" xfId="21009" xr:uid="{00000000-0005-0000-0000-000007520000}"/>
    <cellStyle name="SAPBEXexcBad8 3 3 2 2 2 2" xfId="21010" xr:uid="{00000000-0005-0000-0000-000008520000}"/>
    <cellStyle name="SAPBEXexcBad8 3 3 2 2 2 2 2" xfId="21011" xr:uid="{00000000-0005-0000-0000-000009520000}"/>
    <cellStyle name="SAPBEXexcBad8 3 3 2 2 2 3" xfId="21012" xr:uid="{00000000-0005-0000-0000-00000A520000}"/>
    <cellStyle name="SAPBEXexcBad8 3 3 2 2 2 3 2" xfId="21013" xr:uid="{00000000-0005-0000-0000-00000B520000}"/>
    <cellStyle name="SAPBEXexcBad8 3 3 2 2 2 4" xfId="21014" xr:uid="{00000000-0005-0000-0000-00000C520000}"/>
    <cellStyle name="SAPBEXexcBad8 3 3 2 2 2 4 2" xfId="21015" xr:uid="{00000000-0005-0000-0000-00000D520000}"/>
    <cellStyle name="SAPBEXexcBad8 3 3 2 2 2 5" xfId="21016" xr:uid="{00000000-0005-0000-0000-00000E520000}"/>
    <cellStyle name="SAPBEXexcBad8 3 3 2 2 2 5 2" xfId="21017" xr:uid="{00000000-0005-0000-0000-00000F520000}"/>
    <cellStyle name="SAPBEXexcBad8 3 3 2 2 2 6" xfId="21018" xr:uid="{00000000-0005-0000-0000-000010520000}"/>
    <cellStyle name="SAPBEXexcBad8 3 3 2 2 2 6 2" xfId="21019" xr:uid="{00000000-0005-0000-0000-000011520000}"/>
    <cellStyle name="SAPBEXexcBad8 3 3 2 2 2 7" xfId="21020" xr:uid="{00000000-0005-0000-0000-000012520000}"/>
    <cellStyle name="SAPBEXexcBad8 3 3 2 2 3" xfId="21021" xr:uid="{00000000-0005-0000-0000-000013520000}"/>
    <cellStyle name="SAPBEXexcBad8 3 3 2 2 3 2" xfId="21022" xr:uid="{00000000-0005-0000-0000-000014520000}"/>
    <cellStyle name="SAPBEXexcBad8 3 3 2 2 4" xfId="21023" xr:uid="{00000000-0005-0000-0000-000015520000}"/>
    <cellStyle name="SAPBEXexcBad8 3 3 2 2 4 2" xfId="21024" xr:uid="{00000000-0005-0000-0000-000016520000}"/>
    <cellStyle name="SAPBEXexcBad8 3 3 2 2 5" xfId="21025" xr:uid="{00000000-0005-0000-0000-000017520000}"/>
    <cellStyle name="SAPBEXexcBad8 3 3 2 2 5 2" xfId="21026" xr:uid="{00000000-0005-0000-0000-000018520000}"/>
    <cellStyle name="SAPBEXexcBad8 3 3 2 2 6" xfId="21027" xr:uid="{00000000-0005-0000-0000-000019520000}"/>
    <cellStyle name="SAPBEXexcBad8 3 3 2 2 6 2" xfId="21028" xr:uid="{00000000-0005-0000-0000-00001A520000}"/>
    <cellStyle name="SAPBEXexcBad8 3 3 2 2 7" xfId="21029" xr:uid="{00000000-0005-0000-0000-00001B520000}"/>
    <cellStyle name="SAPBEXexcBad8 3 3 2 2 7 2" xfId="21030" xr:uid="{00000000-0005-0000-0000-00001C520000}"/>
    <cellStyle name="SAPBEXexcBad8 3 3 2 2 8" xfId="21031" xr:uid="{00000000-0005-0000-0000-00001D520000}"/>
    <cellStyle name="SAPBEXexcBad8 3 3 2 3" xfId="21032" xr:uid="{00000000-0005-0000-0000-00001E520000}"/>
    <cellStyle name="SAPBEXexcBad8 3 3 2 3 2" xfId="21033" xr:uid="{00000000-0005-0000-0000-00001F520000}"/>
    <cellStyle name="SAPBEXexcBad8 3 3 2 3 2 2" xfId="21034" xr:uid="{00000000-0005-0000-0000-000020520000}"/>
    <cellStyle name="SAPBEXexcBad8 3 3 2 3 3" xfId="21035" xr:uid="{00000000-0005-0000-0000-000021520000}"/>
    <cellStyle name="SAPBEXexcBad8 3 3 2 3 3 2" xfId="21036" xr:uid="{00000000-0005-0000-0000-000022520000}"/>
    <cellStyle name="SAPBEXexcBad8 3 3 2 3 4" xfId="21037" xr:uid="{00000000-0005-0000-0000-000023520000}"/>
    <cellStyle name="SAPBEXexcBad8 3 3 2 3 4 2" xfId="21038" xr:uid="{00000000-0005-0000-0000-000024520000}"/>
    <cellStyle name="SAPBEXexcBad8 3 3 2 3 5" xfId="21039" xr:uid="{00000000-0005-0000-0000-000025520000}"/>
    <cellStyle name="SAPBEXexcBad8 3 3 2 3 5 2" xfId="21040" xr:uid="{00000000-0005-0000-0000-000026520000}"/>
    <cellStyle name="SAPBEXexcBad8 3 3 2 3 6" xfId="21041" xr:uid="{00000000-0005-0000-0000-000027520000}"/>
    <cellStyle name="SAPBEXexcBad8 3 3 2 3 6 2" xfId="21042" xr:uid="{00000000-0005-0000-0000-000028520000}"/>
    <cellStyle name="SAPBEXexcBad8 3 3 2 3 7" xfId="21043" xr:uid="{00000000-0005-0000-0000-000029520000}"/>
    <cellStyle name="SAPBEXexcBad8 3 3 2 4" xfId="21044" xr:uid="{00000000-0005-0000-0000-00002A520000}"/>
    <cellStyle name="SAPBEXexcBad8 3 3 2 4 2" xfId="21045" xr:uid="{00000000-0005-0000-0000-00002B520000}"/>
    <cellStyle name="SAPBEXexcBad8 3 3 2 5" xfId="21046" xr:uid="{00000000-0005-0000-0000-00002C520000}"/>
    <cellStyle name="SAPBEXexcBad8 3 3 2 5 2" xfId="21047" xr:uid="{00000000-0005-0000-0000-00002D520000}"/>
    <cellStyle name="SAPBEXexcBad8 3 3 2 6" xfId="21048" xr:uid="{00000000-0005-0000-0000-00002E520000}"/>
    <cellStyle name="SAPBEXexcBad8 3 3 2 6 2" xfId="21049" xr:uid="{00000000-0005-0000-0000-00002F520000}"/>
    <cellStyle name="SAPBEXexcBad8 3 3 2 7" xfId="21050" xr:uid="{00000000-0005-0000-0000-000030520000}"/>
    <cellStyle name="SAPBEXexcBad8 3 3 2 7 2" xfId="21051" xr:uid="{00000000-0005-0000-0000-000031520000}"/>
    <cellStyle name="SAPBEXexcBad8 3 3 2 8" xfId="21052" xr:uid="{00000000-0005-0000-0000-000032520000}"/>
    <cellStyle name="SAPBEXexcBad8 3 3 2 8 2" xfId="21053" xr:uid="{00000000-0005-0000-0000-000033520000}"/>
    <cellStyle name="SAPBEXexcBad8 3 3 2 9" xfId="21054" xr:uid="{00000000-0005-0000-0000-000034520000}"/>
    <cellStyle name="SAPBEXexcBad8 3 3 3" xfId="21055" xr:uid="{00000000-0005-0000-0000-000035520000}"/>
    <cellStyle name="SAPBEXexcBad8 3 3 3 2" xfId="21056" xr:uid="{00000000-0005-0000-0000-000036520000}"/>
    <cellStyle name="SAPBEXexcBad8 3 3 3 2 2" xfId="21057" xr:uid="{00000000-0005-0000-0000-000037520000}"/>
    <cellStyle name="SAPBEXexcBad8 3 3 3 2 2 2" xfId="21058" xr:uid="{00000000-0005-0000-0000-000038520000}"/>
    <cellStyle name="SAPBEXexcBad8 3 3 3 2 3" xfId="21059" xr:uid="{00000000-0005-0000-0000-000039520000}"/>
    <cellStyle name="SAPBEXexcBad8 3 3 3 2 3 2" xfId="21060" xr:uid="{00000000-0005-0000-0000-00003A520000}"/>
    <cellStyle name="SAPBEXexcBad8 3 3 3 2 4" xfId="21061" xr:uid="{00000000-0005-0000-0000-00003B520000}"/>
    <cellStyle name="SAPBEXexcBad8 3 3 3 2 4 2" xfId="21062" xr:uid="{00000000-0005-0000-0000-00003C520000}"/>
    <cellStyle name="SAPBEXexcBad8 3 3 3 2 5" xfId="21063" xr:uid="{00000000-0005-0000-0000-00003D520000}"/>
    <cellStyle name="SAPBEXexcBad8 3 3 3 2 5 2" xfId="21064" xr:uid="{00000000-0005-0000-0000-00003E520000}"/>
    <cellStyle name="SAPBEXexcBad8 3 3 3 2 6" xfId="21065" xr:uid="{00000000-0005-0000-0000-00003F520000}"/>
    <cellStyle name="SAPBEXexcBad8 3 3 3 2 6 2" xfId="21066" xr:uid="{00000000-0005-0000-0000-000040520000}"/>
    <cellStyle name="SAPBEXexcBad8 3 3 3 2 7" xfId="21067" xr:uid="{00000000-0005-0000-0000-000041520000}"/>
    <cellStyle name="SAPBEXexcBad8 3 3 3 3" xfId="21068" xr:uid="{00000000-0005-0000-0000-000042520000}"/>
    <cellStyle name="SAPBEXexcBad8 3 3 3 3 2" xfId="21069" xr:uid="{00000000-0005-0000-0000-000043520000}"/>
    <cellStyle name="SAPBEXexcBad8 3 3 3 4" xfId="21070" xr:uid="{00000000-0005-0000-0000-000044520000}"/>
    <cellStyle name="SAPBEXexcBad8 3 3 3 4 2" xfId="21071" xr:uid="{00000000-0005-0000-0000-000045520000}"/>
    <cellStyle name="SAPBEXexcBad8 3 3 3 5" xfId="21072" xr:uid="{00000000-0005-0000-0000-000046520000}"/>
    <cellStyle name="SAPBEXexcBad8 3 3 3 5 2" xfId="21073" xr:uid="{00000000-0005-0000-0000-000047520000}"/>
    <cellStyle name="SAPBEXexcBad8 3 3 3 6" xfId="21074" xr:uid="{00000000-0005-0000-0000-000048520000}"/>
    <cellStyle name="SAPBEXexcBad8 3 3 3 6 2" xfId="21075" xr:uid="{00000000-0005-0000-0000-000049520000}"/>
    <cellStyle name="SAPBEXexcBad8 3 3 3 7" xfId="21076" xr:uid="{00000000-0005-0000-0000-00004A520000}"/>
    <cellStyle name="SAPBEXexcBad8 3 3 3 7 2" xfId="21077" xr:uid="{00000000-0005-0000-0000-00004B520000}"/>
    <cellStyle name="SAPBEXexcBad8 3 3 3 8" xfId="21078" xr:uid="{00000000-0005-0000-0000-00004C520000}"/>
    <cellStyle name="SAPBEXexcBad8 3 3 4" xfId="21079" xr:uid="{00000000-0005-0000-0000-00004D520000}"/>
    <cellStyle name="SAPBEXexcBad8 3 3 4 2" xfId="21080" xr:uid="{00000000-0005-0000-0000-00004E520000}"/>
    <cellStyle name="SAPBEXexcBad8 3 3 4 2 2" xfId="21081" xr:uid="{00000000-0005-0000-0000-00004F520000}"/>
    <cellStyle name="SAPBEXexcBad8 3 3 4 3" xfId="21082" xr:uid="{00000000-0005-0000-0000-000050520000}"/>
    <cellStyle name="SAPBEXexcBad8 3 3 4 3 2" xfId="21083" xr:uid="{00000000-0005-0000-0000-000051520000}"/>
    <cellStyle name="SAPBEXexcBad8 3 3 4 4" xfId="21084" xr:uid="{00000000-0005-0000-0000-000052520000}"/>
    <cellStyle name="SAPBEXexcBad8 3 3 4 4 2" xfId="21085" xr:uid="{00000000-0005-0000-0000-000053520000}"/>
    <cellStyle name="SAPBEXexcBad8 3 3 4 5" xfId="21086" xr:uid="{00000000-0005-0000-0000-000054520000}"/>
    <cellStyle name="SAPBEXexcBad8 3 3 4 5 2" xfId="21087" xr:uid="{00000000-0005-0000-0000-000055520000}"/>
    <cellStyle name="SAPBEXexcBad8 3 3 4 6" xfId="21088" xr:uid="{00000000-0005-0000-0000-000056520000}"/>
    <cellStyle name="SAPBEXexcBad8 3 3 4 6 2" xfId="21089" xr:uid="{00000000-0005-0000-0000-000057520000}"/>
    <cellStyle name="SAPBEXexcBad8 3 3 4 7" xfId="21090" xr:uid="{00000000-0005-0000-0000-000058520000}"/>
    <cellStyle name="SAPBEXexcBad8 3 3 5" xfId="21091" xr:uid="{00000000-0005-0000-0000-000059520000}"/>
    <cellStyle name="SAPBEXexcBad8 3 3 5 2" xfId="21092" xr:uid="{00000000-0005-0000-0000-00005A520000}"/>
    <cellStyle name="SAPBEXexcBad8 3 3 6" xfId="21093" xr:uid="{00000000-0005-0000-0000-00005B520000}"/>
    <cellStyle name="SAPBEXexcBad8 3 3 6 2" xfId="21094" xr:uid="{00000000-0005-0000-0000-00005C520000}"/>
    <cellStyle name="SAPBEXexcBad8 3 3 7" xfId="21095" xr:uid="{00000000-0005-0000-0000-00005D520000}"/>
    <cellStyle name="SAPBEXexcBad8 3 3 7 2" xfId="21096" xr:uid="{00000000-0005-0000-0000-00005E520000}"/>
    <cellStyle name="SAPBEXexcBad8 3 3 8" xfId="21097" xr:uid="{00000000-0005-0000-0000-00005F520000}"/>
    <cellStyle name="SAPBEXexcBad8 3 3 8 2" xfId="21098" xr:uid="{00000000-0005-0000-0000-000060520000}"/>
    <cellStyle name="SAPBEXexcBad8 3 3 9" xfId="21099" xr:uid="{00000000-0005-0000-0000-000061520000}"/>
    <cellStyle name="SAPBEXexcBad8 3 3 9 2" xfId="21100" xr:uid="{00000000-0005-0000-0000-000062520000}"/>
    <cellStyle name="SAPBEXexcBad8 3 4" xfId="21101" xr:uid="{00000000-0005-0000-0000-000063520000}"/>
    <cellStyle name="SAPBEXexcBad8 3 4 2" xfId="21102" xr:uid="{00000000-0005-0000-0000-000064520000}"/>
    <cellStyle name="SAPBEXexcBad8 3 4 2 2" xfId="21103" xr:uid="{00000000-0005-0000-0000-000065520000}"/>
    <cellStyle name="SAPBEXexcBad8 3 4 2 2 2" xfId="21104" xr:uid="{00000000-0005-0000-0000-000066520000}"/>
    <cellStyle name="SAPBEXexcBad8 3 4 2 2 2 2" xfId="21105" xr:uid="{00000000-0005-0000-0000-000067520000}"/>
    <cellStyle name="SAPBEXexcBad8 3 4 2 2 3" xfId="21106" xr:uid="{00000000-0005-0000-0000-000068520000}"/>
    <cellStyle name="SAPBEXexcBad8 3 4 2 2 3 2" xfId="21107" xr:uid="{00000000-0005-0000-0000-000069520000}"/>
    <cellStyle name="SAPBEXexcBad8 3 4 2 2 4" xfId="21108" xr:uid="{00000000-0005-0000-0000-00006A520000}"/>
    <cellStyle name="SAPBEXexcBad8 3 4 2 2 4 2" xfId="21109" xr:uid="{00000000-0005-0000-0000-00006B520000}"/>
    <cellStyle name="SAPBEXexcBad8 3 4 2 2 5" xfId="21110" xr:uid="{00000000-0005-0000-0000-00006C520000}"/>
    <cellStyle name="SAPBEXexcBad8 3 4 2 2 5 2" xfId="21111" xr:uid="{00000000-0005-0000-0000-00006D520000}"/>
    <cellStyle name="SAPBEXexcBad8 3 4 2 2 6" xfId="21112" xr:uid="{00000000-0005-0000-0000-00006E520000}"/>
    <cellStyle name="SAPBEXexcBad8 3 4 2 2 6 2" xfId="21113" xr:uid="{00000000-0005-0000-0000-00006F520000}"/>
    <cellStyle name="SAPBEXexcBad8 3 4 2 2 7" xfId="21114" xr:uid="{00000000-0005-0000-0000-000070520000}"/>
    <cellStyle name="SAPBEXexcBad8 3 4 2 3" xfId="21115" xr:uid="{00000000-0005-0000-0000-000071520000}"/>
    <cellStyle name="SAPBEXexcBad8 3 4 2 3 2" xfId="21116" xr:uid="{00000000-0005-0000-0000-000072520000}"/>
    <cellStyle name="SAPBEXexcBad8 3 4 2 4" xfId="21117" xr:uid="{00000000-0005-0000-0000-000073520000}"/>
    <cellStyle name="SAPBEXexcBad8 3 4 2 4 2" xfId="21118" xr:uid="{00000000-0005-0000-0000-000074520000}"/>
    <cellStyle name="SAPBEXexcBad8 3 4 2 5" xfId="21119" xr:uid="{00000000-0005-0000-0000-000075520000}"/>
    <cellStyle name="SAPBEXexcBad8 3 4 2 5 2" xfId="21120" xr:uid="{00000000-0005-0000-0000-000076520000}"/>
    <cellStyle name="SAPBEXexcBad8 3 4 2 6" xfId="21121" xr:uid="{00000000-0005-0000-0000-000077520000}"/>
    <cellStyle name="SAPBEXexcBad8 3 4 2 6 2" xfId="21122" xr:uid="{00000000-0005-0000-0000-000078520000}"/>
    <cellStyle name="SAPBEXexcBad8 3 4 2 7" xfId="21123" xr:uid="{00000000-0005-0000-0000-000079520000}"/>
    <cellStyle name="SAPBEXexcBad8 3 4 2 7 2" xfId="21124" xr:uid="{00000000-0005-0000-0000-00007A520000}"/>
    <cellStyle name="SAPBEXexcBad8 3 4 2 8" xfId="21125" xr:uid="{00000000-0005-0000-0000-00007B520000}"/>
    <cellStyle name="SAPBEXexcBad8 3 4 3" xfId="21126" xr:uid="{00000000-0005-0000-0000-00007C520000}"/>
    <cellStyle name="SAPBEXexcBad8 3 4 3 2" xfId="21127" xr:uid="{00000000-0005-0000-0000-00007D520000}"/>
    <cellStyle name="SAPBEXexcBad8 3 4 3 2 2" xfId="21128" xr:uid="{00000000-0005-0000-0000-00007E520000}"/>
    <cellStyle name="SAPBEXexcBad8 3 4 3 3" xfId="21129" xr:uid="{00000000-0005-0000-0000-00007F520000}"/>
    <cellStyle name="SAPBEXexcBad8 3 4 3 3 2" xfId="21130" xr:uid="{00000000-0005-0000-0000-000080520000}"/>
    <cellStyle name="SAPBEXexcBad8 3 4 3 4" xfId="21131" xr:uid="{00000000-0005-0000-0000-000081520000}"/>
    <cellStyle name="SAPBEXexcBad8 3 4 3 4 2" xfId="21132" xr:uid="{00000000-0005-0000-0000-000082520000}"/>
    <cellStyle name="SAPBEXexcBad8 3 4 3 5" xfId="21133" xr:uid="{00000000-0005-0000-0000-000083520000}"/>
    <cellStyle name="SAPBEXexcBad8 3 4 3 5 2" xfId="21134" xr:uid="{00000000-0005-0000-0000-000084520000}"/>
    <cellStyle name="SAPBEXexcBad8 3 4 3 6" xfId="21135" xr:uid="{00000000-0005-0000-0000-000085520000}"/>
    <cellStyle name="SAPBEXexcBad8 3 4 3 6 2" xfId="21136" xr:uid="{00000000-0005-0000-0000-000086520000}"/>
    <cellStyle name="SAPBEXexcBad8 3 4 3 7" xfId="21137" xr:uid="{00000000-0005-0000-0000-000087520000}"/>
    <cellStyle name="SAPBEXexcBad8 3 4 4" xfId="21138" xr:uid="{00000000-0005-0000-0000-000088520000}"/>
    <cellStyle name="SAPBEXexcBad8 3 4 4 2" xfId="21139" xr:uid="{00000000-0005-0000-0000-000089520000}"/>
    <cellStyle name="SAPBEXexcBad8 3 4 5" xfId="21140" xr:uid="{00000000-0005-0000-0000-00008A520000}"/>
    <cellStyle name="SAPBEXexcBad8 3 4 5 2" xfId="21141" xr:uid="{00000000-0005-0000-0000-00008B520000}"/>
    <cellStyle name="SAPBEXexcBad8 3 4 6" xfId="21142" xr:uid="{00000000-0005-0000-0000-00008C520000}"/>
    <cellStyle name="SAPBEXexcBad8 3 4 6 2" xfId="21143" xr:uid="{00000000-0005-0000-0000-00008D520000}"/>
    <cellStyle name="SAPBEXexcBad8 3 4 7" xfId="21144" xr:uid="{00000000-0005-0000-0000-00008E520000}"/>
    <cellStyle name="SAPBEXexcBad8 3 4 7 2" xfId="21145" xr:uid="{00000000-0005-0000-0000-00008F520000}"/>
    <cellStyle name="SAPBEXexcBad8 3 4 8" xfId="21146" xr:uid="{00000000-0005-0000-0000-000090520000}"/>
    <cellStyle name="SAPBEXexcBad8 3 4 8 2" xfId="21147" xr:uid="{00000000-0005-0000-0000-000091520000}"/>
    <cellStyle name="SAPBEXexcBad8 3 4 9" xfId="21148" xr:uid="{00000000-0005-0000-0000-000092520000}"/>
    <cellStyle name="SAPBEXexcBad8 3 5" xfId="21149" xr:uid="{00000000-0005-0000-0000-000093520000}"/>
    <cellStyle name="SAPBEXexcBad8 3 5 2" xfId="21150" xr:uid="{00000000-0005-0000-0000-000094520000}"/>
    <cellStyle name="SAPBEXexcBad8 3 5 2 2" xfId="21151" xr:uid="{00000000-0005-0000-0000-000095520000}"/>
    <cellStyle name="SAPBEXexcBad8 3 5 2 2 2" xfId="21152" xr:uid="{00000000-0005-0000-0000-000096520000}"/>
    <cellStyle name="SAPBEXexcBad8 3 5 2 3" xfId="21153" xr:uid="{00000000-0005-0000-0000-000097520000}"/>
    <cellStyle name="SAPBEXexcBad8 3 5 2 3 2" xfId="21154" xr:uid="{00000000-0005-0000-0000-000098520000}"/>
    <cellStyle name="SAPBEXexcBad8 3 5 2 4" xfId="21155" xr:uid="{00000000-0005-0000-0000-000099520000}"/>
    <cellStyle name="SAPBEXexcBad8 3 5 2 4 2" xfId="21156" xr:uid="{00000000-0005-0000-0000-00009A520000}"/>
    <cellStyle name="SAPBEXexcBad8 3 5 2 5" xfId="21157" xr:uid="{00000000-0005-0000-0000-00009B520000}"/>
    <cellStyle name="SAPBEXexcBad8 3 5 2 5 2" xfId="21158" xr:uid="{00000000-0005-0000-0000-00009C520000}"/>
    <cellStyle name="SAPBEXexcBad8 3 5 2 6" xfId="21159" xr:uid="{00000000-0005-0000-0000-00009D520000}"/>
    <cellStyle name="SAPBEXexcBad8 3 5 2 6 2" xfId="21160" xr:uid="{00000000-0005-0000-0000-00009E520000}"/>
    <cellStyle name="SAPBEXexcBad8 3 5 2 7" xfId="21161" xr:uid="{00000000-0005-0000-0000-00009F520000}"/>
    <cellStyle name="SAPBEXexcBad8 3 5 3" xfId="21162" xr:uid="{00000000-0005-0000-0000-0000A0520000}"/>
    <cellStyle name="SAPBEXexcBad8 3 5 3 2" xfId="21163" xr:uid="{00000000-0005-0000-0000-0000A1520000}"/>
    <cellStyle name="SAPBEXexcBad8 3 5 4" xfId="21164" xr:uid="{00000000-0005-0000-0000-0000A2520000}"/>
    <cellStyle name="SAPBEXexcBad8 3 5 4 2" xfId="21165" xr:uid="{00000000-0005-0000-0000-0000A3520000}"/>
    <cellStyle name="SAPBEXexcBad8 3 5 5" xfId="21166" xr:uid="{00000000-0005-0000-0000-0000A4520000}"/>
    <cellStyle name="SAPBEXexcBad8 3 5 5 2" xfId="21167" xr:uid="{00000000-0005-0000-0000-0000A5520000}"/>
    <cellStyle name="SAPBEXexcBad8 3 5 6" xfId="21168" xr:uid="{00000000-0005-0000-0000-0000A6520000}"/>
    <cellStyle name="SAPBEXexcBad8 3 5 6 2" xfId="21169" xr:uid="{00000000-0005-0000-0000-0000A7520000}"/>
    <cellStyle name="SAPBEXexcBad8 3 5 7" xfId="21170" xr:uid="{00000000-0005-0000-0000-0000A8520000}"/>
    <cellStyle name="SAPBEXexcBad8 3 5 7 2" xfId="21171" xr:uid="{00000000-0005-0000-0000-0000A9520000}"/>
    <cellStyle name="SAPBEXexcBad8 3 5 8" xfId="21172" xr:uid="{00000000-0005-0000-0000-0000AA520000}"/>
    <cellStyle name="SAPBEXexcBad8 3 6" xfId="21173" xr:uid="{00000000-0005-0000-0000-0000AB520000}"/>
    <cellStyle name="SAPBEXexcBad8 3 6 2" xfId="21174" xr:uid="{00000000-0005-0000-0000-0000AC520000}"/>
    <cellStyle name="SAPBEXexcBad8 3 6 2 2" xfId="21175" xr:uid="{00000000-0005-0000-0000-0000AD520000}"/>
    <cellStyle name="SAPBEXexcBad8 3 6 3" xfId="21176" xr:uid="{00000000-0005-0000-0000-0000AE520000}"/>
    <cellStyle name="SAPBEXexcBad8 3 6 3 2" xfId="21177" xr:uid="{00000000-0005-0000-0000-0000AF520000}"/>
    <cellStyle name="SAPBEXexcBad8 3 6 4" xfId="21178" xr:uid="{00000000-0005-0000-0000-0000B0520000}"/>
    <cellStyle name="SAPBEXexcBad8 3 6 4 2" xfId="21179" xr:uid="{00000000-0005-0000-0000-0000B1520000}"/>
    <cellStyle name="SAPBEXexcBad8 3 6 5" xfId="21180" xr:uid="{00000000-0005-0000-0000-0000B2520000}"/>
    <cellStyle name="SAPBEXexcBad8 3 6 5 2" xfId="21181" xr:uid="{00000000-0005-0000-0000-0000B3520000}"/>
    <cellStyle name="SAPBEXexcBad8 3 6 6" xfId="21182" xr:uid="{00000000-0005-0000-0000-0000B4520000}"/>
    <cellStyle name="SAPBEXexcBad8 3 6 6 2" xfId="21183" xr:uid="{00000000-0005-0000-0000-0000B5520000}"/>
    <cellStyle name="SAPBEXexcBad8 3 6 7" xfId="21184" xr:uid="{00000000-0005-0000-0000-0000B6520000}"/>
    <cellStyle name="SAPBEXexcBad8 3 7" xfId="21185" xr:uid="{00000000-0005-0000-0000-0000B7520000}"/>
    <cellStyle name="SAPBEXexcBad8 3 7 2" xfId="21186" xr:uid="{00000000-0005-0000-0000-0000B8520000}"/>
    <cellStyle name="SAPBEXexcBad8 3 8" xfId="21187" xr:uid="{00000000-0005-0000-0000-0000B9520000}"/>
    <cellStyle name="SAPBEXexcBad8 3 8 2" xfId="21188" xr:uid="{00000000-0005-0000-0000-0000BA520000}"/>
    <cellStyle name="SAPBEXexcBad8 3 9" xfId="21189" xr:uid="{00000000-0005-0000-0000-0000BB520000}"/>
    <cellStyle name="SAPBEXexcBad8 3 9 2" xfId="21190" xr:uid="{00000000-0005-0000-0000-0000BC520000}"/>
    <cellStyle name="SAPBEXexcBad8 4" xfId="21191" xr:uid="{00000000-0005-0000-0000-0000BD520000}"/>
    <cellStyle name="SAPBEXexcBad8 4 10" xfId="21192" xr:uid="{00000000-0005-0000-0000-0000BE520000}"/>
    <cellStyle name="SAPBEXexcBad8 4 10 2" xfId="21193" xr:uid="{00000000-0005-0000-0000-0000BF520000}"/>
    <cellStyle name="SAPBEXexcBad8 4 11" xfId="21194" xr:uid="{00000000-0005-0000-0000-0000C0520000}"/>
    <cellStyle name="SAPBEXexcBad8 4 2" xfId="21195" xr:uid="{00000000-0005-0000-0000-0000C1520000}"/>
    <cellStyle name="SAPBEXexcBad8 4 2 10" xfId="21196" xr:uid="{00000000-0005-0000-0000-0000C2520000}"/>
    <cellStyle name="SAPBEXexcBad8 4 2 2" xfId="21197" xr:uid="{00000000-0005-0000-0000-0000C3520000}"/>
    <cellStyle name="SAPBEXexcBad8 4 2 2 2" xfId="21198" xr:uid="{00000000-0005-0000-0000-0000C4520000}"/>
    <cellStyle name="SAPBEXexcBad8 4 2 2 2 2" xfId="21199" xr:uid="{00000000-0005-0000-0000-0000C5520000}"/>
    <cellStyle name="SAPBEXexcBad8 4 2 2 2 2 2" xfId="21200" xr:uid="{00000000-0005-0000-0000-0000C6520000}"/>
    <cellStyle name="SAPBEXexcBad8 4 2 2 2 2 2 2" xfId="21201" xr:uid="{00000000-0005-0000-0000-0000C7520000}"/>
    <cellStyle name="SAPBEXexcBad8 4 2 2 2 2 3" xfId="21202" xr:uid="{00000000-0005-0000-0000-0000C8520000}"/>
    <cellStyle name="SAPBEXexcBad8 4 2 2 2 2 3 2" xfId="21203" xr:uid="{00000000-0005-0000-0000-0000C9520000}"/>
    <cellStyle name="SAPBEXexcBad8 4 2 2 2 2 4" xfId="21204" xr:uid="{00000000-0005-0000-0000-0000CA520000}"/>
    <cellStyle name="SAPBEXexcBad8 4 2 2 2 2 4 2" xfId="21205" xr:uid="{00000000-0005-0000-0000-0000CB520000}"/>
    <cellStyle name="SAPBEXexcBad8 4 2 2 2 2 5" xfId="21206" xr:uid="{00000000-0005-0000-0000-0000CC520000}"/>
    <cellStyle name="SAPBEXexcBad8 4 2 2 2 2 5 2" xfId="21207" xr:uid="{00000000-0005-0000-0000-0000CD520000}"/>
    <cellStyle name="SAPBEXexcBad8 4 2 2 2 2 6" xfId="21208" xr:uid="{00000000-0005-0000-0000-0000CE520000}"/>
    <cellStyle name="SAPBEXexcBad8 4 2 2 2 2 6 2" xfId="21209" xr:uid="{00000000-0005-0000-0000-0000CF520000}"/>
    <cellStyle name="SAPBEXexcBad8 4 2 2 2 2 7" xfId="21210" xr:uid="{00000000-0005-0000-0000-0000D0520000}"/>
    <cellStyle name="SAPBEXexcBad8 4 2 2 2 3" xfId="21211" xr:uid="{00000000-0005-0000-0000-0000D1520000}"/>
    <cellStyle name="SAPBEXexcBad8 4 2 2 2 3 2" xfId="21212" xr:uid="{00000000-0005-0000-0000-0000D2520000}"/>
    <cellStyle name="SAPBEXexcBad8 4 2 2 2 4" xfId="21213" xr:uid="{00000000-0005-0000-0000-0000D3520000}"/>
    <cellStyle name="SAPBEXexcBad8 4 2 2 2 4 2" xfId="21214" xr:uid="{00000000-0005-0000-0000-0000D4520000}"/>
    <cellStyle name="SAPBEXexcBad8 4 2 2 2 5" xfId="21215" xr:uid="{00000000-0005-0000-0000-0000D5520000}"/>
    <cellStyle name="SAPBEXexcBad8 4 2 2 2 5 2" xfId="21216" xr:uid="{00000000-0005-0000-0000-0000D6520000}"/>
    <cellStyle name="SAPBEXexcBad8 4 2 2 2 6" xfId="21217" xr:uid="{00000000-0005-0000-0000-0000D7520000}"/>
    <cellStyle name="SAPBEXexcBad8 4 2 2 2 6 2" xfId="21218" xr:uid="{00000000-0005-0000-0000-0000D8520000}"/>
    <cellStyle name="SAPBEXexcBad8 4 2 2 2 7" xfId="21219" xr:uid="{00000000-0005-0000-0000-0000D9520000}"/>
    <cellStyle name="SAPBEXexcBad8 4 2 2 2 7 2" xfId="21220" xr:uid="{00000000-0005-0000-0000-0000DA520000}"/>
    <cellStyle name="SAPBEXexcBad8 4 2 2 2 8" xfId="21221" xr:uid="{00000000-0005-0000-0000-0000DB520000}"/>
    <cellStyle name="SAPBEXexcBad8 4 2 2 3" xfId="21222" xr:uid="{00000000-0005-0000-0000-0000DC520000}"/>
    <cellStyle name="SAPBEXexcBad8 4 2 2 3 2" xfId="21223" xr:uid="{00000000-0005-0000-0000-0000DD520000}"/>
    <cellStyle name="SAPBEXexcBad8 4 2 2 3 2 2" xfId="21224" xr:uid="{00000000-0005-0000-0000-0000DE520000}"/>
    <cellStyle name="SAPBEXexcBad8 4 2 2 3 3" xfId="21225" xr:uid="{00000000-0005-0000-0000-0000DF520000}"/>
    <cellStyle name="SAPBEXexcBad8 4 2 2 3 3 2" xfId="21226" xr:uid="{00000000-0005-0000-0000-0000E0520000}"/>
    <cellStyle name="SAPBEXexcBad8 4 2 2 3 4" xfId="21227" xr:uid="{00000000-0005-0000-0000-0000E1520000}"/>
    <cellStyle name="SAPBEXexcBad8 4 2 2 3 4 2" xfId="21228" xr:uid="{00000000-0005-0000-0000-0000E2520000}"/>
    <cellStyle name="SAPBEXexcBad8 4 2 2 3 5" xfId="21229" xr:uid="{00000000-0005-0000-0000-0000E3520000}"/>
    <cellStyle name="SAPBEXexcBad8 4 2 2 3 5 2" xfId="21230" xr:uid="{00000000-0005-0000-0000-0000E4520000}"/>
    <cellStyle name="SAPBEXexcBad8 4 2 2 3 6" xfId="21231" xr:uid="{00000000-0005-0000-0000-0000E5520000}"/>
    <cellStyle name="SAPBEXexcBad8 4 2 2 3 6 2" xfId="21232" xr:uid="{00000000-0005-0000-0000-0000E6520000}"/>
    <cellStyle name="SAPBEXexcBad8 4 2 2 3 7" xfId="21233" xr:uid="{00000000-0005-0000-0000-0000E7520000}"/>
    <cellStyle name="SAPBEXexcBad8 4 2 2 4" xfId="21234" xr:uid="{00000000-0005-0000-0000-0000E8520000}"/>
    <cellStyle name="SAPBEXexcBad8 4 2 2 4 2" xfId="21235" xr:uid="{00000000-0005-0000-0000-0000E9520000}"/>
    <cellStyle name="SAPBEXexcBad8 4 2 2 5" xfId="21236" xr:uid="{00000000-0005-0000-0000-0000EA520000}"/>
    <cellStyle name="SAPBEXexcBad8 4 2 2 5 2" xfId="21237" xr:uid="{00000000-0005-0000-0000-0000EB520000}"/>
    <cellStyle name="SAPBEXexcBad8 4 2 2 6" xfId="21238" xr:uid="{00000000-0005-0000-0000-0000EC520000}"/>
    <cellStyle name="SAPBEXexcBad8 4 2 2 6 2" xfId="21239" xr:uid="{00000000-0005-0000-0000-0000ED520000}"/>
    <cellStyle name="SAPBEXexcBad8 4 2 2 7" xfId="21240" xr:uid="{00000000-0005-0000-0000-0000EE520000}"/>
    <cellStyle name="SAPBEXexcBad8 4 2 2 7 2" xfId="21241" xr:uid="{00000000-0005-0000-0000-0000EF520000}"/>
    <cellStyle name="SAPBEXexcBad8 4 2 2 8" xfId="21242" xr:uid="{00000000-0005-0000-0000-0000F0520000}"/>
    <cellStyle name="SAPBEXexcBad8 4 2 2 8 2" xfId="21243" xr:uid="{00000000-0005-0000-0000-0000F1520000}"/>
    <cellStyle name="SAPBEXexcBad8 4 2 2 9" xfId="21244" xr:uid="{00000000-0005-0000-0000-0000F2520000}"/>
    <cellStyle name="SAPBEXexcBad8 4 2 3" xfId="21245" xr:uid="{00000000-0005-0000-0000-0000F3520000}"/>
    <cellStyle name="SAPBEXexcBad8 4 2 3 2" xfId="21246" xr:uid="{00000000-0005-0000-0000-0000F4520000}"/>
    <cellStyle name="SAPBEXexcBad8 4 2 3 2 2" xfId="21247" xr:uid="{00000000-0005-0000-0000-0000F5520000}"/>
    <cellStyle name="SAPBEXexcBad8 4 2 3 2 2 2" xfId="21248" xr:uid="{00000000-0005-0000-0000-0000F6520000}"/>
    <cellStyle name="SAPBEXexcBad8 4 2 3 2 3" xfId="21249" xr:uid="{00000000-0005-0000-0000-0000F7520000}"/>
    <cellStyle name="SAPBEXexcBad8 4 2 3 2 3 2" xfId="21250" xr:uid="{00000000-0005-0000-0000-0000F8520000}"/>
    <cellStyle name="SAPBEXexcBad8 4 2 3 2 4" xfId="21251" xr:uid="{00000000-0005-0000-0000-0000F9520000}"/>
    <cellStyle name="SAPBEXexcBad8 4 2 3 2 4 2" xfId="21252" xr:uid="{00000000-0005-0000-0000-0000FA520000}"/>
    <cellStyle name="SAPBEXexcBad8 4 2 3 2 5" xfId="21253" xr:uid="{00000000-0005-0000-0000-0000FB520000}"/>
    <cellStyle name="SAPBEXexcBad8 4 2 3 2 5 2" xfId="21254" xr:uid="{00000000-0005-0000-0000-0000FC520000}"/>
    <cellStyle name="SAPBEXexcBad8 4 2 3 2 6" xfId="21255" xr:uid="{00000000-0005-0000-0000-0000FD520000}"/>
    <cellStyle name="SAPBEXexcBad8 4 2 3 2 6 2" xfId="21256" xr:uid="{00000000-0005-0000-0000-0000FE520000}"/>
    <cellStyle name="SAPBEXexcBad8 4 2 3 2 7" xfId="21257" xr:uid="{00000000-0005-0000-0000-0000FF520000}"/>
    <cellStyle name="SAPBEXexcBad8 4 2 3 3" xfId="21258" xr:uid="{00000000-0005-0000-0000-000000530000}"/>
    <cellStyle name="SAPBEXexcBad8 4 2 3 3 2" xfId="21259" xr:uid="{00000000-0005-0000-0000-000001530000}"/>
    <cellStyle name="SAPBEXexcBad8 4 2 3 4" xfId="21260" xr:uid="{00000000-0005-0000-0000-000002530000}"/>
    <cellStyle name="SAPBEXexcBad8 4 2 3 4 2" xfId="21261" xr:uid="{00000000-0005-0000-0000-000003530000}"/>
    <cellStyle name="SAPBEXexcBad8 4 2 3 5" xfId="21262" xr:uid="{00000000-0005-0000-0000-000004530000}"/>
    <cellStyle name="SAPBEXexcBad8 4 2 3 5 2" xfId="21263" xr:uid="{00000000-0005-0000-0000-000005530000}"/>
    <cellStyle name="SAPBEXexcBad8 4 2 3 6" xfId="21264" xr:uid="{00000000-0005-0000-0000-000006530000}"/>
    <cellStyle name="SAPBEXexcBad8 4 2 3 6 2" xfId="21265" xr:uid="{00000000-0005-0000-0000-000007530000}"/>
    <cellStyle name="SAPBEXexcBad8 4 2 3 7" xfId="21266" xr:uid="{00000000-0005-0000-0000-000008530000}"/>
    <cellStyle name="SAPBEXexcBad8 4 2 3 7 2" xfId="21267" xr:uid="{00000000-0005-0000-0000-000009530000}"/>
    <cellStyle name="SAPBEXexcBad8 4 2 3 8" xfId="21268" xr:uid="{00000000-0005-0000-0000-00000A530000}"/>
    <cellStyle name="SAPBEXexcBad8 4 2 4" xfId="21269" xr:uid="{00000000-0005-0000-0000-00000B530000}"/>
    <cellStyle name="SAPBEXexcBad8 4 2 4 2" xfId="21270" xr:uid="{00000000-0005-0000-0000-00000C530000}"/>
    <cellStyle name="SAPBEXexcBad8 4 2 4 2 2" xfId="21271" xr:uid="{00000000-0005-0000-0000-00000D530000}"/>
    <cellStyle name="SAPBEXexcBad8 4 2 4 3" xfId="21272" xr:uid="{00000000-0005-0000-0000-00000E530000}"/>
    <cellStyle name="SAPBEXexcBad8 4 2 4 3 2" xfId="21273" xr:uid="{00000000-0005-0000-0000-00000F530000}"/>
    <cellStyle name="SAPBEXexcBad8 4 2 4 4" xfId="21274" xr:uid="{00000000-0005-0000-0000-000010530000}"/>
    <cellStyle name="SAPBEXexcBad8 4 2 4 4 2" xfId="21275" xr:uid="{00000000-0005-0000-0000-000011530000}"/>
    <cellStyle name="SAPBEXexcBad8 4 2 4 5" xfId="21276" xr:uid="{00000000-0005-0000-0000-000012530000}"/>
    <cellStyle name="SAPBEXexcBad8 4 2 4 5 2" xfId="21277" xr:uid="{00000000-0005-0000-0000-000013530000}"/>
    <cellStyle name="SAPBEXexcBad8 4 2 4 6" xfId="21278" xr:uid="{00000000-0005-0000-0000-000014530000}"/>
    <cellStyle name="SAPBEXexcBad8 4 2 4 6 2" xfId="21279" xr:uid="{00000000-0005-0000-0000-000015530000}"/>
    <cellStyle name="SAPBEXexcBad8 4 2 4 7" xfId="21280" xr:uid="{00000000-0005-0000-0000-000016530000}"/>
    <cellStyle name="SAPBEXexcBad8 4 2 5" xfId="21281" xr:uid="{00000000-0005-0000-0000-000017530000}"/>
    <cellStyle name="SAPBEXexcBad8 4 2 5 2" xfId="21282" xr:uid="{00000000-0005-0000-0000-000018530000}"/>
    <cellStyle name="SAPBEXexcBad8 4 2 6" xfId="21283" xr:uid="{00000000-0005-0000-0000-000019530000}"/>
    <cellStyle name="SAPBEXexcBad8 4 2 6 2" xfId="21284" xr:uid="{00000000-0005-0000-0000-00001A530000}"/>
    <cellStyle name="SAPBEXexcBad8 4 2 7" xfId="21285" xr:uid="{00000000-0005-0000-0000-00001B530000}"/>
    <cellStyle name="SAPBEXexcBad8 4 2 7 2" xfId="21286" xr:uid="{00000000-0005-0000-0000-00001C530000}"/>
    <cellStyle name="SAPBEXexcBad8 4 2 8" xfId="21287" xr:uid="{00000000-0005-0000-0000-00001D530000}"/>
    <cellStyle name="SAPBEXexcBad8 4 2 8 2" xfId="21288" xr:uid="{00000000-0005-0000-0000-00001E530000}"/>
    <cellStyle name="SAPBEXexcBad8 4 2 9" xfId="21289" xr:uid="{00000000-0005-0000-0000-00001F530000}"/>
    <cellStyle name="SAPBEXexcBad8 4 2 9 2" xfId="21290" xr:uid="{00000000-0005-0000-0000-000020530000}"/>
    <cellStyle name="SAPBEXexcBad8 4 3" xfId="21291" xr:uid="{00000000-0005-0000-0000-000021530000}"/>
    <cellStyle name="SAPBEXexcBad8 4 3 2" xfId="21292" xr:uid="{00000000-0005-0000-0000-000022530000}"/>
    <cellStyle name="SAPBEXexcBad8 4 3 2 2" xfId="21293" xr:uid="{00000000-0005-0000-0000-000023530000}"/>
    <cellStyle name="SAPBEXexcBad8 4 3 2 2 2" xfId="21294" xr:uid="{00000000-0005-0000-0000-000024530000}"/>
    <cellStyle name="SAPBEXexcBad8 4 3 2 2 2 2" xfId="21295" xr:uid="{00000000-0005-0000-0000-000025530000}"/>
    <cellStyle name="SAPBEXexcBad8 4 3 2 2 3" xfId="21296" xr:uid="{00000000-0005-0000-0000-000026530000}"/>
    <cellStyle name="SAPBEXexcBad8 4 3 2 2 3 2" xfId="21297" xr:uid="{00000000-0005-0000-0000-000027530000}"/>
    <cellStyle name="SAPBEXexcBad8 4 3 2 2 4" xfId="21298" xr:uid="{00000000-0005-0000-0000-000028530000}"/>
    <cellStyle name="SAPBEXexcBad8 4 3 2 2 4 2" xfId="21299" xr:uid="{00000000-0005-0000-0000-000029530000}"/>
    <cellStyle name="SAPBEXexcBad8 4 3 2 2 5" xfId="21300" xr:uid="{00000000-0005-0000-0000-00002A530000}"/>
    <cellStyle name="SAPBEXexcBad8 4 3 2 2 5 2" xfId="21301" xr:uid="{00000000-0005-0000-0000-00002B530000}"/>
    <cellStyle name="SAPBEXexcBad8 4 3 2 2 6" xfId="21302" xr:uid="{00000000-0005-0000-0000-00002C530000}"/>
    <cellStyle name="SAPBEXexcBad8 4 3 2 2 6 2" xfId="21303" xr:uid="{00000000-0005-0000-0000-00002D530000}"/>
    <cellStyle name="SAPBEXexcBad8 4 3 2 2 7" xfId="21304" xr:uid="{00000000-0005-0000-0000-00002E530000}"/>
    <cellStyle name="SAPBEXexcBad8 4 3 2 3" xfId="21305" xr:uid="{00000000-0005-0000-0000-00002F530000}"/>
    <cellStyle name="SAPBEXexcBad8 4 3 2 3 2" xfId="21306" xr:uid="{00000000-0005-0000-0000-000030530000}"/>
    <cellStyle name="SAPBEXexcBad8 4 3 2 4" xfId="21307" xr:uid="{00000000-0005-0000-0000-000031530000}"/>
    <cellStyle name="SAPBEXexcBad8 4 3 2 4 2" xfId="21308" xr:uid="{00000000-0005-0000-0000-000032530000}"/>
    <cellStyle name="SAPBEXexcBad8 4 3 2 5" xfId="21309" xr:uid="{00000000-0005-0000-0000-000033530000}"/>
    <cellStyle name="SAPBEXexcBad8 4 3 2 5 2" xfId="21310" xr:uid="{00000000-0005-0000-0000-000034530000}"/>
    <cellStyle name="SAPBEXexcBad8 4 3 2 6" xfId="21311" xr:uid="{00000000-0005-0000-0000-000035530000}"/>
    <cellStyle name="SAPBEXexcBad8 4 3 2 6 2" xfId="21312" xr:uid="{00000000-0005-0000-0000-000036530000}"/>
    <cellStyle name="SAPBEXexcBad8 4 3 2 7" xfId="21313" xr:uid="{00000000-0005-0000-0000-000037530000}"/>
    <cellStyle name="SAPBEXexcBad8 4 3 2 7 2" xfId="21314" xr:uid="{00000000-0005-0000-0000-000038530000}"/>
    <cellStyle name="SAPBEXexcBad8 4 3 2 8" xfId="21315" xr:uid="{00000000-0005-0000-0000-000039530000}"/>
    <cellStyle name="SAPBEXexcBad8 4 3 3" xfId="21316" xr:uid="{00000000-0005-0000-0000-00003A530000}"/>
    <cellStyle name="SAPBEXexcBad8 4 3 3 2" xfId="21317" xr:uid="{00000000-0005-0000-0000-00003B530000}"/>
    <cellStyle name="SAPBEXexcBad8 4 3 3 2 2" xfId="21318" xr:uid="{00000000-0005-0000-0000-00003C530000}"/>
    <cellStyle name="SAPBEXexcBad8 4 3 3 3" xfId="21319" xr:uid="{00000000-0005-0000-0000-00003D530000}"/>
    <cellStyle name="SAPBEXexcBad8 4 3 3 3 2" xfId="21320" xr:uid="{00000000-0005-0000-0000-00003E530000}"/>
    <cellStyle name="SAPBEXexcBad8 4 3 3 4" xfId="21321" xr:uid="{00000000-0005-0000-0000-00003F530000}"/>
    <cellStyle name="SAPBEXexcBad8 4 3 3 4 2" xfId="21322" xr:uid="{00000000-0005-0000-0000-000040530000}"/>
    <cellStyle name="SAPBEXexcBad8 4 3 3 5" xfId="21323" xr:uid="{00000000-0005-0000-0000-000041530000}"/>
    <cellStyle name="SAPBEXexcBad8 4 3 3 5 2" xfId="21324" xr:uid="{00000000-0005-0000-0000-000042530000}"/>
    <cellStyle name="SAPBEXexcBad8 4 3 3 6" xfId="21325" xr:uid="{00000000-0005-0000-0000-000043530000}"/>
    <cellStyle name="SAPBEXexcBad8 4 3 3 6 2" xfId="21326" xr:uid="{00000000-0005-0000-0000-000044530000}"/>
    <cellStyle name="SAPBEXexcBad8 4 3 3 7" xfId="21327" xr:uid="{00000000-0005-0000-0000-000045530000}"/>
    <cellStyle name="SAPBEXexcBad8 4 3 4" xfId="21328" xr:uid="{00000000-0005-0000-0000-000046530000}"/>
    <cellStyle name="SAPBEXexcBad8 4 3 4 2" xfId="21329" xr:uid="{00000000-0005-0000-0000-000047530000}"/>
    <cellStyle name="SAPBEXexcBad8 4 3 5" xfId="21330" xr:uid="{00000000-0005-0000-0000-000048530000}"/>
    <cellStyle name="SAPBEXexcBad8 4 3 5 2" xfId="21331" xr:uid="{00000000-0005-0000-0000-000049530000}"/>
    <cellStyle name="SAPBEXexcBad8 4 3 6" xfId="21332" xr:uid="{00000000-0005-0000-0000-00004A530000}"/>
    <cellStyle name="SAPBEXexcBad8 4 3 6 2" xfId="21333" xr:uid="{00000000-0005-0000-0000-00004B530000}"/>
    <cellStyle name="SAPBEXexcBad8 4 3 7" xfId="21334" xr:uid="{00000000-0005-0000-0000-00004C530000}"/>
    <cellStyle name="SAPBEXexcBad8 4 3 7 2" xfId="21335" xr:uid="{00000000-0005-0000-0000-00004D530000}"/>
    <cellStyle name="SAPBEXexcBad8 4 3 8" xfId="21336" xr:uid="{00000000-0005-0000-0000-00004E530000}"/>
    <cellStyle name="SAPBEXexcBad8 4 3 8 2" xfId="21337" xr:uid="{00000000-0005-0000-0000-00004F530000}"/>
    <cellStyle name="SAPBEXexcBad8 4 3 9" xfId="21338" xr:uid="{00000000-0005-0000-0000-000050530000}"/>
    <cellStyle name="SAPBEXexcBad8 4 4" xfId="21339" xr:uid="{00000000-0005-0000-0000-000051530000}"/>
    <cellStyle name="SAPBEXexcBad8 4 4 2" xfId="21340" xr:uid="{00000000-0005-0000-0000-000052530000}"/>
    <cellStyle name="SAPBEXexcBad8 4 4 2 2" xfId="21341" xr:uid="{00000000-0005-0000-0000-000053530000}"/>
    <cellStyle name="SAPBEXexcBad8 4 4 2 2 2" xfId="21342" xr:uid="{00000000-0005-0000-0000-000054530000}"/>
    <cellStyle name="SAPBEXexcBad8 4 4 2 3" xfId="21343" xr:uid="{00000000-0005-0000-0000-000055530000}"/>
    <cellStyle name="SAPBEXexcBad8 4 4 2 3 2" xfId="21344" xr:uid="{00000000-0005-0000-0000-000056530000}"/>
    <cellStyle name="SAPBEXexcBad8 4 4 2 4" xfId="21345" xr:uid="{00000000-0005-0000-0000-000057530000}"/>
    <cellStyle name="SAPBEXexcBad8 4 4 2 4 2" xfId="21346" xr:uid="{00000000-0005-0000-0000-000058530000}"/>
    <cellStyle name="SAPBEXexcBad8 4 4 2 5" xfId="21347" xr:uid="{00000000-0005-0000-0000-000059530000}"/>
    <cellStyle name="SAPBEXexcBad8 4 4 2 5 2" xfId="21348" xr:uid="{00000000-0005-0000-0000-00005A530000}"/>
    <cellStyle name="SAPBEXexcBad8 4 4 2 6" xfId="21349" xr:uid="{00000000-0005-0000-0000-00005B530000}"/>
    <cellStyle name="SAPBEXexcBad8 4 4 2 6 2" xfId="21350" xr:uid="{00000000-0005-0000-0000-00005C530000}"/>
    <cellStyle name="SAPBEXexcBad8 4 4 2 7" xfId="21351" xr:uid="{00000000-0005-0000-0000-00005D530000}"/>
    <cellStyle name="SAPBEXexcBad8 4 4 3" xfId="21352" xr:uid="{00000000-0005-0000-0000-00005E530000}"/>
    <cellStyle name="SAPBEXexcBad8 4 4 3 2" xfId="21353" xr:uid="{00000000-0005-0000-0000-00005F530000}"/>
    <cellStyle name="SAPBEXexcBad8 4 4 4" xfId="21354" xr:uid="{00000000-0005-0000-0000-000060530000}"/>
    <cellStyle name="SAPBEXexcBad8 4 4 4 2" xfId="21355" xr:uid="{00000000-0005-0000-0000-000061530000}"/>
    <cellStyle name="SAPBEXexcBad8 4 4 5" xfId="21356" xr:uid="{00000000-0005-0000-0000-000062530000}"/>
    <cellStyle name="SAPBEXexcBad8 4 4 5 2" xfId="21357" xr:uid="{00000000-0005-0000-0000-000063530000}"/>
    <cellStyle name="SAPBEXexcBad8 4 4 6" xfId="21358" xr:uid="{00000000-0005-0000-0000-000064530000}"/>
    <cellStyle name="SAPBEXexcBad8 4 4 6 2" xfId="21359" xr:uid="{00000000-0005-0000-0000-000065530000}"/>
    <cellStyle name="SAPBEXexcBad8 4 4 7" xfId="21360" xr:uid="{00000000-0005-0000-0000-000066530000}"/>
    <cellStyle name="SAPBEXexcBad8 4 4 7 2" xfId="21361" xr:uid="{00000000-0005-0000-0000-000067530000}"/>
    <cellStyle name="SAPBEXexcBad8 4 4 8" xfId="21362" xr:uid="{00000000-0005-0000-0000-000068530000}"/>
    <cellStyle name="SAPBEXexcBad8 4 5" xfId="21363" xr:uid="{00000000-0005-0000-0000-000069530000}"/>
    <cellStyle name="SAPBEXexcBad8 4 5 2" xfId="21364" xr:uid="{00000000-0005-0000-0000-00006A530000}"/>
    <cellStyle name="SAPBEXexcBad8 4 5 2 2" xfId="21365" xr:uid="{00000000-0005-0000-0000-00006B530000}"/>
    <cellStyle name="SAPBEXexcBad8 4 5 3" xfId="21366" xr:uid="{00000000-0005-0000-0000-00006C530000}"/>
    <cellStyle name="SAPBEXexcBad8 4 5 3 2" xfId="21367" xr:uid="{00000000-0005-0000-0000-00006D530000}"/>
    <cellStyle name="SAPBEXexcBad8 4 5 4" xfId="21368" xr:uid="{00000000-0005-0000-0000-00006E530000}"/>
    <cellStyle name="SAPBEXexcBad8 4 5 4 2" xfId="21369" xr:uid="{00000000-0005-0000-0000-00006F530000}"/>
    <cellStyle name="SAPBEXexcBad8 4 5 5" xfId="21370" xr:uid="{00000000-0005-0000-0000-000070530000}"/>
    <cellStyle name="SAPBEXexcBad8 4 5 5 2" xfId="21371" xr:uid="{00000000-0005-0000-0000-000071530000}"/>
    <cellStyle name="SAPBEXexcBad8 4 5 6" xfId="21372" xr:uid="{00000000-0005-0000-0000-000072530000}"/>
    <cellStyle name="SAPBEXexcBad8 4 5 6 2" xfId="21373" xr:uid="{00000000-0005-0000-0000-000073530000}"/>
    <cellStyle name="SAPBEXexcBad8 4 5 7" xfId="21374" xr:uid="{00000000-0005-0000-0000-000074530000}"/>
    <cellStyle name="SAPBEXexcBad8 4 6" xfId="21375" xr:uid="{00000000-0005-0000-0000-000075530000}"/>
    <cellStyle name="SAPBEXexcBad8 4 6 2" xfId="21376" xr:uid="{00000000-0005-0000-0000-000076530000}"/>
    <cellStyle name="SAPBEXexcBad8 4 7" xfId="21377" xr:uid="{00000000-0005-0000-0000-000077530000}"/>
    <cellStyle name="SAPBEXexcBad8 4 7 2" xfId="21378" xr:uid="{00000000-0005-0000-0000-000078530000}"/>
    <cellStyle name="SAPBEXexcBad8 4 8" xfId="21379" xr:uid="{00000000-0005-0000-0000-000079530000}"/>
    <cellStyle name="SAPBEXexcBad8 4 8 2" xfId="21380" xr:uid="{00000000-0005-0000-0000-00007A530000}"/>
    <cellStyle name="SAPBEXexcBad8 4 9" xfId="21381" xr:uid="{00000000-0005-0000-0000-00007B530000}"/>
    <cellStyle name="SAPBEXexcBad8 4 9 2" xfId="21382" xr:uid="{00000000-0005-0000-0000-00007C530000}"/>
    <cellStyle name="SAPBEXexcBad8 5" xfId="21383" xr:uid="{00000000-0005-0000-0000-00007D530000}"/>
    <cellStyle name="SAPBEXexcBad8 5 10" xfId="21384" xr:uid="{00000000-0005-0000-0000-00007E530000}"/>
    <cellStyle name="SAPBEXexcBad8 5 2" xfId="21385" xr:uid="{00000000-0005-0000-0000-00007F530000}"/>
    <cellStyle name="SAPBEXexcBad8 5 2 2" xfId="21386" xr:uid="{00000000-0005-0000-0000-000080530000}"/>
    <cellStyle name="SAPBEXexcBad8 5 2 2 2" xfId="21387" xr:uid="{00000000-0005-0000-0000-000081530000}"/>
    <cellStyle name="SAPBEXexcBad8 5 2 2 2 2" xfId="21388" xr:uid="{00000000-0005-0000-0000-000082530000}"/>
    <cellStyle name="SAPBEXexcBad8 5 2 2 2 2 2" xfId="21389" xr:uid="{00000000-0005-0000-0000-000083530000}"/>
    <cellStyle name="SAPBEXexcBad8 5 2 2 2 3" xfId="21390" xr:uid="{00000000-0005-0000-0000-000084530000}"/>
    <cellStyle name="SAPBEXexcBad8 5 2 2 2 3 2" xfId="21391" xr:uid="{00000000-0005-0000-0000-000085530000}"/>
    <cellStyle name="SAPBEXexcBad8 5 2 2 2 4" xfId="21392" xr:uid="{00000000-0005-0000-0000-000086530000}"/>
    <cellStyle name="SAPBEXexcBad8 5 2 2 2 4 2" xfId="21393" xr:uid="{00000000-0005-0000-0000-000087530000}"/>
    <cellStyle name="SAPBEXexcBad8 5 2 2 2 5" xfId="21394" xr:uid="{00000000-0005-0000-0000-000088530000}"/>
    <cellStyle name="SAPBEXexcBad8 5 2 2 2 5 2" xfId="21395" xr:uid="{00000000-0005-0000-0000-000089530000}"/>
    <cellStyle name="SAPBEXexcBad8 5 2 2 2 6" xfId="21396" xr:uid="{00000000-0005-0000-0000-00008A530000}"/>
    <cellStyle name="SAPBEXexcBad8 5 2 2 2 6 2" xfId="21397" xr:uid="{00000000-0005-0000-0000-00008B530000}"/>
    <cellStyle name="SAPBEXexcBad8 5 2 2 2 7" xfId="21398" xr:uid="{00000000-0005-0000-0000-00008C530000}"/>
    <cellStyle name="SAPBEXexcBad8 5 2 2 3" xfId="21399" xr:uid="{00000000-0005-0000-0000-00008D530000}"/>
    <cellStyle name="SAPBEXexcBad8 5 2 2 3 2" xfId="21400" xr:uid="{00000000-0005-0000-0000-00008E530000}"/>
    <cellStyle name="SAPBEXexcBad8 5 2 2 4" xfId="21401" xr:uid="{00000000-0005-0000-0000-00008F530000}"/>
    <cellStyle name="SAPBEXexcBad8 5 2 2 4 2" xfId="21402" xr:uid="{00000000-0005-0000-0000-000090530000}"/>
    <cellStyle name="SAPBEXexcBad8 5 2 2 5" xfId="21403" xr:uid="{00000000-0005-0000-0000-000091530000}"/>
    <cellStyle name="SAPBEXexcBad8 5 2 2 5 2" xfId="21404" xr:uid="{00000000-0005-0000-0000-000092530000}"/>
    <cellStyle name="SAPBEXexcBad8 5 2 2 6" xfId="21405" xr:uid="{00000000-0005-0000-0000-000093530000}"/>
    <cellStyle name="SAPBEXexcBad8 5 2 2 6 2" xfId="21406" xr:uid="{00000000-0005-0000-0000-000094530000}"/>
    <cellStyle name="SAPBEXexcBad8 5 2 2 7" xfId="21407" xr:uid="{00000000-0005-0000-0000-000095530000}"/>
    <cellStyle name="SAPBEXexcBad8 5 2 2 7 2" xfId="21408" xr:uid="{00000000-0005-0000-0000-000096530000}"/>
    <cellStyle name="SAPBEXexcBad8 5 2 2 8" xfId="21409" xr:uid="{00000000-0005-0000-0000-000097530000}"/>
    <cellStyle name="SAPBEXexcBad8 5 2 3" xfId="21410" xr:uid="{00000000-0005-0000-0000-000098530000}"/>
    <cellStyle name="SAPBEXexcBad8 5 2 3 2" xfId="21411" xr:uid="{00000000-0005-0000-0000-000099530000}"/>
    <cellStyle name="SAPBEXexcBad8 5 2 3 2 2" xfId="21412" xr:uid="{00000000-0005-0000-0000-00009A530000}"/>
    <cellStyle name="SAPBEXexcBad8 5 2 3 3" xfId="21413" xr:uid="{00000000-0005-0000-0000-00009B530000}"/>
    <cellStyle name="SAPBEXexcBad8 5 2 3 3 2" xfId="21414" xr:uid="{00000000-0005-0000-0000-00009C530000}"/>
    <cellStyle name="SAPBEXexcBad8 5 2 3 4" xfId="21415" xr:uid="{00000000-0005-0000-0000-00009D530000}"/>
    <cellStyle name="SAPBEXexcBad8 5 2 3 4 2" xfId="21416" xr:uid="{00000000-0005-0000-0000-00009E530000}"/>
    <cellStyle name="SAPBEXexcBad8 5 2 3 5" xfId="21417" xr:uid="{00000000-0005-0000-0000-00009F530000}"/>
    <cellStyle name="SAPBEXexcBad8 5 2 3 5 2" xfId="21418" xr:uid="{00000000-0005-0000-0000-0000A0530000}"/>
    <cellStyle name="SAPBEXexcBad8 5 2 3 6" xfId="21419" xr:uid="{00000000-0005-0000-0000-0000A1530000}"/>
    <cellStyle name="SAPBEXexcBad8 5 2 3 6 2" xfId="21420" xr:uid="{00000000-0005-0000-0000-0000A2530000}"/>
    <cellStyle name="SAPBEXexcBad8 5 2 3 7" xfId="21421" xr:uid="{00000000-0005-0000-0000-0000A3530000}"/>
    <cellStyle name="SAPBEXexcBad8 5 2 4" xfId="21422" xr:uid="{00000000-0005-0000-0000-0000A4530000}"/>
    <cellStyle name="SAPBEXexcBad8 5 2 4 2" xfId="21423" xr:uid="{00000000-0005-0000-0000-0000A5530000}"/>
    <cellStyle name="SAPBEXexcBad8 5 2 5" xfId="21424" xr:uid="{00000000-0005-0000-0000-0000A6530000}"/>
    <cellStyle name="SAPBEXexcBad8 5 2 5 2" xfId="21425" xr:uid="{00000000-0005-0000-0000-0000A7530000}"/>
    <cellStyle name="SAPBEXexcBad8 5 2 6" xfId="21426" xr:uid="{00000000-0005-0000-0000-0000A8530000}"/>
    <cellStyle name="SAPBEXexcBad8 5 2 6 2" xfId="21427" xr:uid="{00000000-0005-0000-0000-0000A9530000}"/>
    <cellStyle name="SAPBEXexcBad8 5 2 7" xfId="21428" xr:uid="{00000000-0005-0000-0000-0000AA530000}"/>
    <cellStyle name="SAPBEXexcBad8 5 2 7 2" xfId="21429" xr:uid="{00000000-0005-0000-0000-0000AB530000}"/>
    <cellStyle name="SAPBEXexcBad8 5 2 8" xfId="21430" xr:uid="{00000000-0005-0000-0000-0000AC530000}"/>
    <cellStyle name="SAPBEXexcBad8 5 2 8 2" xfId="21431" xr:uid="{00000000-0005-0000-0000-0000AD530000}"/>
    <cellStyle name="SAPBEXexcBad8 5 2 9" xfId="21432" xr:uid="{00000000-0005-0000-0000-0000AE530000}"/>
    <cellStyle name="SAPBEXexcBad8 5 3" xfId="21433" xr:uid="{00000000-0005-0000-0000-0000AF530000}"/>
    <cellStyle name="SAPBEXexcBad8 5 3 2" xfId="21434" xr:uid="{00000000-0005-0000-0000-0000B0530000}"/>
    <cellStyle name="SAPBEXexcBad8 5 3 2 2" xfId="21435" xr:uid="{00000000-0005-0000-0000-0000B1530000}"/>
    <cellStyle name="SAPBEXexcBad8 5 3 2 2 2" xfId="21436" xr:uid="{00000000-0005-0000-0000-0000B2530000}"/>
    <cellStyle name="SAPBEXexcBad8 5 3 2 3" xfId="21437" xr:uid="{00000000-0005-0000-0000-0000B3530000}"/>
    <cellStyle name="SAPBEXexcBad8 5 3 2 3 2" xfId="21438" xr:uid="{00000000-0005-0000-0000-0000B4530000}"/>
    <cellStyle name="SAPBEXexcBad8 5 3 2 4" xfId="21439" xr:uid="{00000000-0005-0000-0000-0000B5530000}"/>
    <cellStyle name="SAPBEXexcBad8 5 3 2 4 2" xfId="21440" xr:uid="{00000000-0005-0000-0000-0000B6530000}"/>
    <cellStyle name="SAPBEXexcBad8 5 3 2 5" xfId="21441" xr:uid="{00000000-0005-0000-0000-0000B7530000}"/>
    <cellStyle name="SAPBEXexcBad8 5 3 2 5 2" xfId="21442" xr:uid="{00000000-0005-0000-0000-0000B8530000}"/>
    <cellStyle name="SAPBEXexcBad8 5 3 2 6" xfId="21443" xr:uid="{00000000-0005-0000-0000-0000B9530000}"/>
    <cellStyle name="SAPBEXexcBad8 5 3 2 6 2" xfId="21444" xr:uid="{00000000-0005-0000-0000-0000BA530000}"/>
    <cellStyle name="SAPBEXexcBad8 5 3 2 7" xfId="21445" xr:uid="{00000000-0005-0000-0000-0000BB530000}"/>
    <cellStyle name="SAPBEXexcBad8 5 3 3" xfId="21446" xr:uid="{00000000-0005-0000-0000-0000BC530000}"/>
    <cellStyle name="SAPBEXexcBad8 5 3 3 2" xfId="21447" xr:uid="{00000000-0005-0000-0000-0000BD530000}"/>
    <cellStyle name="SAPBEXexcBad8 5 3 4" xfId="21448" xr:uid="{00000000-0005-0000-0000-0000BE530000}"/>
    <cellStyle name="SAPBEXexcBad8 5 3 4 2" xfId="21449" xr:uid="{00000000-0005-0000-0000-0000BF530000}"/>
    <cellStyle name="SAPBEXexcBad8 5 3 5" xfId="21450" xr:uid="{00000000-0005-0000-0000-0000C0530000}"/>
    <cellStyle name="SAPBEXexcBad8 5 3 5 2" xfId="21451" xr:uid="{00000000-0005-0000-0000-0000C1530000}"/>
    <cellStyle name="SAPBEXexcBad8 5 3 6" xfId="21452" xr:uid="{00000000-0005-0000-0000-0000C2530000}"/>
    <cellStyle name="SAPBEXexcBad8 5 3 6 2" xfId="21453" xr:uid="{00000000-0005-0000-0000-0000C3530000}"/>
    <cellStyle name="SAPBEXexcBad8 5 3 7" xfId="21454" xr:uid="{00000000-0005-0000-0000-0000C4530000}"/>
    <cellStyle name="SAPBEXexcBad8 5 3 7 2" xfId="21455" xr:uid="{00000000-0005-0000-0000-0000C5530000}"/>
    <cellStyle name="SAPBEXexcBad8 5 3 8" xfId="21456" xr:uid="{00000000-0005-0000-0000-0000C6530000}"/>
    <cellStyle name="SAPBEXexcBad8 5 4" xfId="21457" xr:uid="{00000000-0005-0000-0000-0000C7530000}"/>
    <cellStyle name="SAPBEXexcBad8 5 4 2" xfId="21458" xr:uid="{00000000-0005-0000-0000-0000C8530000}"/>
    <cellStyle name="SAPBEXexcBad8 5 4 2 2" xfId="21459" xr:uid="{00000000-0005-0000-0000-0000C9530000}"/>
    <cellStyle name="SAPBEXexcBad8 5 4 3" xfId="21460" xr:uid="{00000000-0005-0000-0000-0000CA530000}"/>
    <cellStyle name="SAPBEXexcBad8 5 4 3 2" xfId="21461" xr:uid="{00000000-0005-0000-0000-0000CB530000}"/>
    <cellStyle name="SAPBEXexcBad8 5 4 4" xfId="21462" xr:uid="{00000000-0005-0000-0000-0000CC530000}"/>
    <cellStyle name="SAPBEXexcBad8 5 4 4 2" xfId="21463" xr:uid="{00000000-0005-0000-0000-0000CD530000}"/>
    <cellStyle name="SAPBEXexcBad8 5 4 5" xfId="21464" xr:uid="{00000000-0005-0000-0000-0000CE530000}"/>
    <cellStyle name="SAPBEXexcBad8 5 4 5 2" xfId="21465" xr:uid="{00000000-0005-0000-0000-0000CF530000}"/>
    <cellStyle name="SAPBEXexcBad8 5 4 6" xfId="21466" xr:uid="{00000000-0005-0000-0000-0000D0530000}"/>
    <cellStyle name="SAPBEXexcBad8 5 4 6 2" xfId="21467" xr:uid="{00000000-0005-0000-0000-0000D1530000}"/>
    <cellStyle name="SAPBEXexcBad8 5 4 7" xfId="21468" xr:uid="{00000000-0005-0000-0000-0000D2530000}"/>
    <cellStyle name="SAPBEXexcBad8 5 5" xfId="21469" xr:uid="{00000000-0005-0000-0000-0000D3530000}"/>
    <cellStyle name="SAPBEXexcBad8 5 5 2" xfId="21470" xr:uid="{00000000-0005-0000-0000-0000D4530000}"/>
    <cellStyle name="SAPBEXexcBad8 5 6" xfId="21471" xr:uid="{00000000-0005-0000-0000-0000D5530000}"/>
    <cellStyle name="SAPBEXexcBad8 5 6 2" xfId="21472" xr:uid="{00000000-0005-0000-0000-0000D6530000}"/>
    <cellStyle name="SAPBEXexcBad8 5 7" xfId="21473" xr:uid="{00000000-0005-0000-0000-0000D7530000}"/>
    <cellStyle name="SAPBEXexcBad8 5 7 2" xfId="21474" xr:uid="{00000000-0005-0000-0000-0000D8530000}"/>
    <cellStyle name="SAPBEXexcBad8 5 8" xfId="21475" xr:uid="{00000000-0005-0000-0000-0000D9530000}"/>
    <cellStyle name="SAPBEXexcBad8 5 8 2" xfId="21476" xr:uid="{00000000-0005-0000-0000-0000DA530000}"/>
    <cellStyle name="SAPBEXexcBad8 5 9" xfId="21477" xr:uid="{00000000-0005-0000-0000-0000DB530000}"/>
    <cellStyle name="SAPBEXexcBad8 5 9 2" xfId="21478" xr:uid="{00000000-0005-0000-0000-0000DC530000}"/>
    <cellStyle name="SAPBEXexcBad8 6" xfId="21479" xr:uid="{00000000-0005-0000-0000-0000DD530000}"/>
    <cellStyle name="SAPBEXexcBad8 6 10" xfId="21480" xr:uid="{00000000-0005-0000-0000-0000DE530000}"/>
    <cellStyle name="SAPBEXexcBad8 6 2" xfId="21481" xr:uid="{00000000-0005-0000-0000-0000DF530000}"/>
    <cellStyle name="SAPBEXexcBad8 6 2 2" xfId="21482" xr:uid="{00000000-0005-0000-0000-0000E0530000}"/>
    <cellStyle name="SAPBEXexcBad8 6 2 2 2" xfId="21483" xr:uid="{00000000-0005-0000-0000-0000E1530000}"/>
    <cellStyle name="SAPBEXexcBad8 6 2 2 2 2" xfId="21484" xr:uid="{00000000-0005-0000-0000-0000E2530000}"/>
    <cellStyle name="SAPBEXexcBad8 6 2 2 2 2 2" xfId="21485" xr:uid="{00000000-0005-0000-0000-0000E3530000}"/>
    <cellStyle name="SAPBEXexcBad8 6 2 2 2 3" xfId="21486" xr:uid="{00000000-0005-0000-0000-0000E4530000}"/>
    <cellStyle name="SAPBEXexcBad8 6 2 2 2 3 2" xfId="21487" xr:uid="{00000000-0005-0000-0000-0000E5530000}"/>
    <cellStyle name="SAPBEXexcBad8 6 2 2 2 4" xfId="21488" xr:uid="{00000000-0005-0000-0000-0000E6530000}"/>
    <cellStyle name="SAPBEXexcBad8 6 2 2 2 4 2" xfId="21489" xr:uid="{00000000-0005-0000-0000-0000E7530000}"/>
    <cellStyle name="SAPBEXexcBad8 6 2 2 2 5" xfId="21490" xr:uid="{00000000-0005-0000-0000-0000E8530000}"/>
    <cellStyle name="SAPBEXexcBad8 6 2 2 2 5 2" xfId="21491" xr:uid="{00000000-0005-0000-0000-0000E9530000}"/>
    <cellStyle name="SAPBEXexcBad8 6 2 2 2 6" xfId="21492" xr:uid="{00000000-0005-0000-0000-0000EA530000}"/>
    <cellStyle name="SAPBEXexcBad8 6 2 2 2 6 2" xfId="21493" xr:uid="{00000000-0005-0000-0000-0000EB530000}"/>
    <cellStyle name="SAPBEXexcBad8 6 2 2 2 7" xfId="21494" xr:uid="{00000000-0005-0000-0000-0000EC530000}"/>
    <cellStyle name="SAPBEXexcBad8 6 2 2 3" xfId="21495" xr:uid="{00000000-0005-0000-0000-0000ED530000}"/>
    <cellStyle name="SAPBEXexcBad8 6 2 2 3 2" xfId="21496" xr:uid="{00000000-0005-0000-0000-0000EE530000}"/>
    <cellStyle name="SAPBEXexcBad8 6 2 2 4" xfId="21497" xr:uid="{00000000-0005-0000-0000-0000EF530000}"/>
    <cellStyle name="SAPBEXexcBad8 6 2 2 4 2" xfId="21498" xr:uid="{00000000-0005-0000-0000-0000F0530000}"/>
    <cellStyle name="SAPBEXexcBad8 6 2 2 5" xfId="21499" xr:uid="{00000000-0005-0000-0000-0000F1530000}"/>
    <cellStyle name="SAPBEXexcBad8 6 2 2 5 2" xfId="21500" xr:uid="{00000000-0005-0000-0000-0000F2530000}"/>
    <cellStyle name="SAPBEXexcBad8 6 2 2 6" xfId="21501" xr:uid="{00000000-0005-0000-0000-0000F3530000}"/>
    <cellStyle name="SAPBEXexcBad8 6 2 2 6 2" xfId="21502" xr:uid="{00000000-0005-0000-0000-0000F4530000}"/>
    <cellStyle name="SAPBEXexcBad8 6 2 2 7" xfId="21503" xr:uid="{00000000-0005-0000-0000-0000F5530000}"/>
    <cellStyle name="SAPBEXexcBad8 6 2 2 7 2" xfId="21504" xr:uid="{00000000-0005-0000-0000-0000F6530000}"/>
    <cellStyle name="SAPBEXexcBad8 6 2 2 8" xfId="21505" xr:uid="{00000000-0005-0000-0000-0000F7530000}"/>
    <cellStyle name="SAPBEXexcBad8 6 2 3" xfId="21506" xr:uid="{00000000-0005-0000-0000-0000F8530000}"/>
    <cellStyle name="SAPBEXexcBad8 6 2 3 2" xfId="21507" xr:uid="{00000000-0005-0000-0000-0000F9530000}"/>
    <cellStyle name="SAPBEXexcBad8 6 2 3 2 2" xfId="21508" xr:uid="{00000000-0005-0000-0000-0000FA530000}"/>
    <cellStyle name="SAPBEXexcBad8 6 2 3 3" xfId="21509" xr:uid="{00000000-0005-0000-0000-0000FB530000}"/>
    <cellStyle name="SAPBEXexcBad8 6 2 3 3 2" xfId="21510" xr:uid="{00000000-0005-0000-0000-0000FC530000}"/>
    <cellStyle name="SAPBEXexcBad8 6 2 3 4" xfId="21511" xr:uid="{00000000-0005-0000-0000-0000FD530000}"/>
    <cellStyle name="SAPBEXexcBad8 6 2 3 4 2" xfId="21512" xr:uid="{00000000-0005-0000-0000-0000FE530000}"/>
    <cellStyle name="SAPBEXexcBad8 6 2 3 5" xfId="21513" xr:uid="{00000000-0005-0000-0000-0000FF530000}"/>
    <cellStyle name="SAPBEXexcBad8 6 2 3 5 2" xfId="21514" xr:uid="{00000000-0005-0000-0000-000000540000}"/>
    <cellStyle name="SAPBEXexcBad8 6 2 3 6" xfId="21515" xr:uid="{00000000-0005-0000-0000-000001540000}"/>
    <cellStyle name="SAPBEXexcBad8 6 2 3 6 2" xfId="21516" xr:uid="{00000000-0005-0000-0000-000002540000}"/>
    <cellStyle name="SAPBEXexcBad8 6 2 3 7" xfId="21517" xr:uid="{00000000-0005-0000-0000-000003540000}"/>
    <cellStyle name="SAPBEXexcBad8 6 2 4" xfId="21518" xr:uid="{00000000-0005-0000-0000-000004540000}"/>
    <cellStyle name="SAPBEXexcBad8 6 2 4 2" xfId="21519" xr:uid="{00000000-0005-0000-0000-000005540000}"/>
    <cellStyle name="SAPBEXexcBad8 6 2 5" xfId="21520" xr:uid="{00000000-0005-0000-0000-000006540000}"/>
    <cellStyle name="SAPBEXexcBad8 6 2 5 2" xfId="21521" xr:uid="{00000000-0005-0000-0000-000007540000}"/>
    <cellStyle name="SAPBEXexcBad8 6 2 6" xfId="21522" xr:uid="{00000000-0005-0000-0000-000008540000}"/>
    <cellStyle name="SAPBEXexcBad8 6 2 6 2" xfId="21523" xr:uid="{00000000-0005-0000-0000-000009540000}"/>
    <cellStyle name="SAPBEXexcBad8 6 2 7" xfId="21524" xr:uid="{00000000-0005-0000-0000-00000A540000}"/>
    <cellStyle name="SAPBEXexcBad8 6 2 7 2" xfId="21525" xr:uid="{00000000-0005-0000-0000-00000B540000}"/>
    <cellStyle name="SAPBEXexcBad8 6 2 8" xfId="21526" xr:uid="{00000000-0005-0000-0000-00000C540000}"/>
    <cellStyle name="SAPBEXexcBad8 6 2 8 2" xfId="21527" xr:uid="{00000000-0005-0000-0000-00000D540000}"/>
    <cellStyle name="SAPBEXexcBad8 6 2 9" xfId="21528" xr:uid="{00000000-0005-0000-0000-00000E540000}"/>
    <cellStyle name="SAPBEXexcBad8 6 3" xfId="21529" xr:uid="{00000000-0005-0000-0000-00000F540000}"/>
    <cellStyle name="SAPBEXexcBad8 6 3 2" xfId="21530" xr:uid="{00000000-0005-0000-0000-000010540000}"/>
    <cellStyle name="SAPBEXexcBad8 6 3 2 2" xfId="21531" xr:uid="{00000000-0005-0000-0000-000011540000}"/>
    <cellStyle name="SAPBEXexcBad8 6 3 2 2 2" xfId="21532" xr:uid="{00000000-0005-0000-0000-000012540000}"/>
    <cellStyle name="SAPBEXexcBad8 6 3 2 3" xfId="21533" xr:uid="{00000000-0005-0000-0000-000013540000}"/>
    <cellStyle name="SAPBEXexcBad8 6 3 2 3 2" xfId="21534" xr:uid="{00000000-0005-0000-0000-000014540000}"/>
    <cellStyle name="SAPBEXexcBad8 6 3 2 4" xfId="21535" xr:uid="{00000000-0005-0000-0000-000015540000}"/>
    <cellStyle name="SAPBEXexcBad8 6 3 2 4 2" xfId="21536" xr:uid="{00000000-0005-0000-0000-000016540000}"/>
    <cellStyle name="SAPBEXexcBad8 6 3 2 5" xfId="21537" xr:uid="{00000000-0005-0000-0000-000017540000}"/>
    <cellStyle name="SAPBEXexcBad8 6 3 2 5 2" xfId="21538" xr:uid="{00000000-0005-0000-0000-000018540000}"/>
    <cellStyle name="SAPBEXexcBad8 6 3 2 6" xfId="21539" xr:uid="{00000000-0005-0000-0000-000019540000}"/>
    <cellStyle name="SAPBEXexcBad8 6 3 2 6 2" xfId="21540" xr:uid="{00000000-0005-0000-0000-00001A540000}"/>
    <cellStyle name="SAPBEXexcBad8 6 3 2 7" xfId="21541" xr:uid="{00000000-0005-0000-0000-00001B540000}"/>
    <cellStyle name="SAPBEXexcBad8 6 3 3" xfId="21542" xr:uid="{00000000-0005-0000-0000-00001C540000}"/>
    <cellStyle name="SAPBEXexcBad8 6 3 3 2" xfId="21543" xr:uid="{00000000-0005-0000-0000-00001D540000}"/>
    <cellStyle name="SAPBEXexcBad8 6 3 4" xfId="21544" xr:uid="{00000000-0005-0000-0000-00001E540000}"/>
    <cellStyle name="SAPBEXexcBad8 6 3 4 2" xfId="21545" xr:uid="{00000000-0005-0000-0000-00001F540000}"/>
    <cellStyle name="SAPBEXexcBad8 6 3 5" xfId="21546" xr:uid="{00000000-0005-0000-0000-000020540000}"/>
    <cellStyle name="SAPBEXexcBad8 6 3 5 2" xfId="21547" xr:uid="{00000000-0005-0000-0000-000021540000}"/>
    <cellStyle name="SAPBEXexcBad8 6 3 6" xfId="21548" xr:uid="{00000000-0005-0000-0000-000022540000}"/>
    <cellStyle name="SAPBEXexcBad8 6 3 6 2" xfId="21549" xr:uid="{00000000-0005-0000-0000-000023540000}"/>
    <cellStyle name="SAPBEXexcBad8 6 3 7" xfId="21550" xr:uid="{00000000-0005-0000-0000-000024540000}"/>
    <cellStyle name="SAPBEXexcBad8 6 3 7 2" xfId="21551" xr:uid="{00000000-0005-0000-0000-000025540000}"/>
    <cellStyle name="SAPBEXexcBad8 6 3 8" xfId="21552" xr:uid="{00000000-0005-0000-0000-000026540000}"/>
    <cellStyle name="SAPBEXexcBad8 6 4" xfId="21553" xr:uid="{00000000-0005-0000-0000-000027540000}"/>
    <cellStyle name="SAPBEXexcBad8 6 4 2" xfId="21554" xr:uid="{00000000-0005-0000-0000-000028540000}"/>
    <cellStyle name="SAPBEXexcBad8 6 4 2 2" xfId="21555" xr:uid="{00000000-0005-0000-0000-000029540000}"/>
    <cellStyle name="SAPBEXexcBad8 6 4 3" xfId="21556" xr:uid="{00000000-0005-0000-0000-00002A540000}"/>
    <cellStyle name="SAPBEXexcBad8 6 4 3 2" xfId="21557" xr:uid="{00000000-0005-0000-0000-00002B540000}"/>
    <cellStyle name="SAPBEXexcBad8 6 4 4" xfId="21558" xr:uid="{00000000-0005-0000-0000-00002C540000}"/>
    <cellStyle name="SAPBEXexcBad8 6 4 4 2" xfId="21559" xr:uid="{00000000-0005-0000-0000-00002D540000}"/>
    <cellStyle name="SAPBEXexcBad8 6 4 5" xfId="21560" xr:uid="{00000000-0005-0000-0000-00002E540000}"/>
    <cellStyle name="SAPBEXexcBad8 6 4 5 2" xfId="21561" xr:uid="{00000000-0005-0000-0000-00002F540000}"/>
    <cellStyle name="SAPBEXexcBad8 6 4 6" xfId="21562" xr:uid="{00000000-0005-0000-0000-000030540000}"/>
    <cellStyle name="SAPBEXexcBad8 6 4 6 2" xfId="21563" xr:uid="{00000000-0005-0000-0000-000031540000}"/>
    <cellStyle name="SAPBEXexcBad8 6 4 7" xfId="21564" xr:uid="{00000000-0005-0000-0000-000032540000}"/>
    <cellStyle name="SAPBEXexcBad8 6 5" xfId="21565" xr:uid="{00000000-0005-0000-0000-000033540000}"/>
    <cellStyle name="SAPBEXexcBad8 6 5 2" xfId="21566" xr:uid="{00000000-0005-0000-0000-000034540000}"/>
    <cellStyle name="SAPBEXexcBad8 6 6" xfId="21567" xr:uid="{00000000-0005-0000-0000-000035540000}"/>
    <cellStyle name="SAPBEXexcBad8 6 6 2" xfId="21568" xr:uid="{00000000-0005-0000-0000-000036540000}"/>
    <cellStyle name="SAPBEXexcBad8 6 7" xfId="21569" xr:uid="{00000000-0005-0000-0000-000037540000}"/>
    <cellStyle name="SAPBEXexcBad8 6 7 2" xfId="21570" xr:uid="{00000000-0005-0000-0000-000038540000}"/>
    <cellStyle name="SAPBEXexcBad8 6 8" xfId="21571" xr:uid="{00000000-0005-0000-0000-000039540000}"/>
    <cellStyle name="SAPBEXexcBad8 6 8 2" xfId="21572" xr:uid="{00000000-0005-0000-0000-00003A540000}"/>
    <cellStyle name="SAPBEXexcBad8 6 9" xfId="21573" xr:uid="{00000000-0005-0000-0000-00003B540000}"/>
    <cellStyle name="SAPBEXexcBad8 6 9 2" xfId="21574" xr:uid="{00000000-0005-0000-0000-00003C540000}"/>
    <cellStyle name="SAPBEXexcBad8 7" xfId="21575" xr:uid="{00000000-0005-0000-0000-00003D540000}"/>
    <cellStyle name="SAPBEXexcBad8 7 10" xfId="21576" xr:uid="{00000000-0005-0000-0000-00003E540000}"/>
    <cellStyle name="SAPBEXexcBad8 7 2" xfId="21577" xr:uid="{00000000-0005-0000-0000-00003F540000}"/>
    <cellStyle name="SAPBEXexcBad8 7 2 2" xfId="21578" xr:uid="{00000000-0005-0000-0000-000040540000}"/>
    <cellStyle name="SAPBEXexcBad8 7 2 2 2" xfId="21579" xr:uid="{00000000-0005-0000-0000-000041540000}"/>
    <cellStyle name="SAPBEXexcBad8 7 2 2 2 2" xfId="21580" xr:uid="{00000000-0005-0000-0000-000042540000}"/>
    <cellStyle name="SAPBEXexcBad8 7 2 2 2 2 2" xfId="21581" xr:uid="{00000000-0005-0000-0000-000043540000}"/>
    <cellStyle name="SAPBEXexcBad8 7 2 2 2 3" xfId="21582" xr:uid="{00000000-0005-0000-0000-000044540000}"/>
    <cellStyle name="SAPBEXexcBad8 7 2 2 2 3 2" xfId="21583" xr:uid="{00000000-0005-0000-0000-000045540000}"/>
    <cellStyle name="SAPBEXexcBad8 7 2 2 2 4" xfId="21584" xr:uid="{00000000-0005-0000-0000-000046540000}"/>
    <cellStyle name="SAPBEXexcBad8 7 2 2 2 4 2" xfId="21585" xr:uid="{00000000-0005-0000-0000-000047540000}"/>
    <cellStyle name="SAPBEXexcBad8 7 2 2 2 5" xfId="21586" xr:uid="{00000000-0005-0000-0000-000048540000}"/>
    <cellStyle name="SAPBEXexcBad8 7 2 2 2 5 2" xfId="21587" xr:uid="{00000000-0005-0000-0000-000049540000}"/>
    <cellStyle name="SAPBEXexcBad8 7 2 2 2 6" xfId="21588" xr:uid="{00000000-0005-0000-0000-00004A540000}"/>
    <cellStyle name="SAPBEXexcBad8 7 2 2 2 6 2" xfId="21589" xr:uid="{00000000-0005-0000-0000-00004B540000}"/>
    <cellStyle name="SAPBEXexcBad8 7 2 2 2 7" xfId="21590" xr:uid="{00000000-0005-0000-0000-00004C540000}"/>
    <cellStyle name="SAPBEXexcBad8 7 2 2 3" xfId="21591" xr:uid="{00000000-0005-0000-0000-00004D540000}"/>
    <cellStyle name="SAPBEXexcBad8 7 2 2 3 2" xfId="21592" xr:uid="{00000000-0005-0000-0000-00004E540000}"/>
    <cellStyle name="SAPBEXexcBad8 7 2 2 4" xfId="21593" xr:uid="{00000000-0005-0000-0000-00004F540000}"/>
    <cellStyle name="SAPBEXexcBad8 7 2 2 4 2" xfId="21594" xr:uid="{00000000-0005-0000-0000-000050540000}"/>
    <cellStyle name="SAPBEXexcBad8 7 2 2 5" xfId="21595" xr:uid="{00000000-0005-0000-0000-000051540000}"/>
    <cellStyle name="SAPBEXexcBad8 7 2 2 5 2" xfId="21596" xr:uid="{00000000-0005-0000-0000-000052540000}"/>
    <cellStyle name="SAPBEXexcBad8 7 2 2 6" xfId="21597" xr:uid="{00000000-0005-0000-0000-000053540000}"/>
    <cellStyle name="SAPBEXexcBad8 7 2 2 6 2" xfId="21598" xr:uid="{00000000-0005-0000-0000-000054540000}"/>
    <cellStyle name="SAPBEXexcBad8 7 2 2 7" xfId="21599" xr:uid="{00000000-0005-0000-0000-000055540000}"/>
    <cellStyle name="SAPBEXexcBad8 7 2 2 7 2" xfId="21600" xr:uid="{00000000-0005-0000-0000-000056540000}"/>
    <cellStyle name="SAPBEXexcBad8 7 2 2 8" xfId="21601" xr:uid="{00000000-0005-0000-0000-000057540000}"/>
    <cellStyle name="SAPBEXexcBad8 7 2 3" xfId="21602" xr:uid="{00000000-0005-0000-0000-000058540000}"/>
    <cellStyle name="SAPBEXexcBad8 7 2 3 2" xfId="21603" xr:uid="{00000000-0005-0000-0000-000059540000}"/>
    <cellStyle name="SAPBEXexcBad8 7 2 3 2 2" xfId="21604" xr:uid="{00000000-0005-0000-0000-00005A540000}"/>
    <cellStyle name="SAPBEXexcBad8 7 2 3 3" xfId="21605" xr:uid="{00000000-0005-0000-0000-00005B540000}"/>
    <cellStyle name="SAPBEXexcBad8 7 2 3 3 2" xfId="21606" xr:uid="{00000000-0005-0000-0000-00005C540000}"/>
    <cellStyle name="SAPBEXexcBad8 7 2 3 4" xfId="21607" xr:uid="{00000000-0005-0000-0000-00005D540000}"/>
    <cellStyle name="SAPBEXexcBad8 7 2 3 4 2" xfId="21608" xr:uid="{00000000-0005-0000-0000-00005E540000}"/>
    <cellStyle name="SAPBEXexcBad8 7 2 3 5" xfId="21609" xr:uid="{00000000-0005-0000-0000-00005F540000}"/>
    <cellStyle name="SAPBEXexcBad8 7 2 3 5 2" xfId="21610" xr:uid="{00000000-0005-0000-0000-000060540000}"/>
    <cellStyle name="SAPBEXexcBad8 7 2 3 6" xfId="21611" xr:uid="{00000000-0005-0000-0000-000061540000}"/>
    <cellStyle name="SAPBEXexcBad8 7 2 3 6 2" xfId="21612" xr:uid="{00000000-0005-0000-0000-000062540000}"/>
    <cellStyle name="SAPBEXexcBad8 7 2 3 7" xfId="21613" xr:uid="{00000000-0005-0000-0000-000063540000}"/>
    <cellStyle name="SAPBEXexcBad8 7 2 4" xfId="21614" xr:uid="{00000000-0005-0000-0000-000064540000}"/>
    <cellStyle name="SAPBEXexcBad8 7 2 4 2" xfId="21615" xr:uid="{00000000-0005-0000-0000-000065540000}"/>
    <cellStyle name="SAPBEXexcBad8 7 2 5" xfId="21616" xr:uid="{00000000-0005-0000-0000-000066540000}"/>
    <cellStyle name="SAPBEXexcBad8 7 2 5 2" xfId="21617" xr:uid="{00000000-0005-0000-0000-000067540000}"/>
    <cellStyle name="SAPBEXexcBad8 7 2 6" xfId="21618" xr:uid="{00000000-0005-0000-0000-000068540000}"/>
    <cellStyle name="SAPBEXexcBad8 7 2 6 2" xfId="21619" xr:uid="{00000000-0005-0000-0000-000069540000}"/>
    <cellStyle name="SAPBEXexcBad8 7 2 7" xfId="21620" xr:uid="{00000000-0005-0000-0000-00006A540000}"/>
    <cellStyle name="SAPBEXexcBad8 7 2 7 2" xfId="21621" xr:uid="{00000000-0005-0000-0000-00006B540000}"/>
    <cellStyle name="SAPBEXexcBad8 7 2 8" xfId="21622" xr:uid="{00000000-0005-0000-0000-00006C540000}"/>
    <cellStyle name="SAPBEXexcBad8 7 2 8 2" xfId="21623" xr:uid="{00000000-0005-0000-0000-00006D540000}"/>
    <cellStyle name="SAPBEXexcBad8 7 2 9" xfId="21624" xr:uid="{00000000-0005-0000-0000-00006E540000}"/>
    <cellStyle name="SAPBEXexcBad8 7 3" xfId="21625" xr:uid="{00000000-0005-0000-0000-00006F540000}"/>
    <cellStyle name="SAPBEXexcBad8 7 3 2" xfId="21626" xr:uid="{00000000-0005-0000-0000-000070540000}"/>
    <cellStyle name="SAPBEXexcBad8 7 3 2 2" xfId="21627" xr:uid="{00000000-0005-0000-0000-000071540000}"/>
    <cellStyle name="SAPBEXexcBad8 7 3 2 2 2" xfId="21628" xr:uid="{00000000-0005-0000-0000-000072540000}"/>
    <cellStyle name="SAPBEXexcBad8 7 3 2 3" xfId="21629" xr:uid="{00000000-0005-0000-0000-000073540000}"/>
    <cellStyle name="SAPBEXexcBad8 7 3 2 3 2" xfId="21630" xr:uid="{00000000-0005-0000-0000-000074540000}"/>
    <cellStyle name="SAPBEXexcBad8 7 3 2 4" xfId="21631" xr:uid="{00000000-0005-0000-0000-000075540000}"/>
    <cellStyle name="SAPBEXexcBad8 7 3 2 4 2" xfId="21632" xr:uid="{00000000-0005-0000-0000-000076540000}"/>
    <cellStyle name="SAPBEXexcBad8 7 3 2 5" xfId="21633" xr:uid="{00000000-0005-0000-0000-000077540000}"/>
    <cellStyle name="SAPBEXexcBad8 7 3 2 5 2" xfId="21634" xr:uid="{00000000-0005-0000-0000-000078540000}"/>
    <cellStyle name="SAPBEXexcBad8 7 3 2 6" xfId="21635" xr:uid="{00000000-0005-0000-0000-000079540000}"/>
    <cellStyle name="SAPBEXexcBad8 7 3 2 6 2" xfId="21636" xr:uid="{00000000-0005-0000-0000-00007A540000}"/>
    <cellStyle name="SAPBEXexcBad8 7 3 2 7" xfId="21637" xr:uid="{00000000-0005-0000-0000-00007B540000}"/>
    <cellStyle name="SAPBEXexcBad8 7 3 3" xfId="21638" xr:uid="{00000000-0005-0000-0000-00007C540000}"/>
    <cellStyle name="SAPBEXexcBad8 7 3 3 2" xfId="21639" xr:uid="{00000000-0005-0000-0000-00007D540000}"/>
    <cellStyle name="SAPBEXexcBad8 7 3 4" xfId="21640" xr:uid="{00000000-0005-0000-0000-00007E540000}"/>
    <cellStyle name="SAPBEXexcBad8 7 3 4 2" xfId="21641" xr:uid="{00000000-0005-0000-0000-00007F540000}"/>
    <cellStyle name="SAPBEXexcBad8 7 3 5" xfId="21642" xr:uid="{00000000-0005-0000-0000-000080540000}"/>
    <cellStyle name="SAPBEXexcBad8 7 3 5 2" xfId="21643" xr:uid="{00000000-0005-0000-0000-000081540000}"/>
    <cellStyle name="SAPBEXexcBad8 7 3 6" xfId="21644" xr:uid="{00000000-0005-0000-0000-000082540000}"/>
    <cellStyle name="SAPBEXexcBad8 7 3 6 2" xfId="21645" xr:uid="{00000000-0005-0000-0000-000083540000}"/>
    <cellStyle name="SAPBEXexcBad8 7 3 7" xfId="21646" xr:uid="{00000000-0005-0000-0000-000084540000}"/>
    <cellStyle name="SAPBEXexcBad8 7 3 7 2" xfId="21647" xr:uid="{00000000-0005-0000-0000-000085540000}"/>
    <cellStyle name="SAPBEXexcBad8 7 3 8" xfId="21648" xr:uid="{00000000-0005-0000-0000-000086540000}"/>
    <cellStyle name="SAPBEXexcBad8 7 4" xfId="21649" xr:uid="{00000000-0005-0000-0000-000087540000}"/>
    <cellStyle name="SAPBEXexcBad8 7 4 2" xfId="21650" xr:uid="{00000000-0005-0000-0000-000088540000}"/>
    <cellStyle name="SAPBEXexcBad8 7 4 2 2" xfId="21651" xr:uid="{00000000-0005-0000-0000-000089540000}"/>
    <cellStyle name="SAPBEXexcBad8 7 4 3" xfId="21652" xr:uid="{00000000-0005-0000-0000-00008A540000}"/>
    <cellStyle name="SAPBEXexcBad8 7 4 3 2" xfId="21653" xr:uid="{00000000-0005-0000-0000-00008B540000}"/>
    <cellStyle name="SAPBEXexcBad8 7 4 4" xfId="21654" xr:uid="{00000000-0005-0000-0000-00008C540000}"/>
    <cellStyle name="SAPBEXexcBad8 7 4 4 2" xfId="21655" xr:uid="{00000000-0005-0000-0000-00008D540000}"/>
    <cellStyle name="SAPBEXexcBad8 7 4 5" xfId="21656" xr:uid="{00000000-0005-0000-0000-00008E540000}"/>
    <cellStyle name="SAPBEXexcBad8 7 4 5 2" xfId="21657" xr:uid="{00000000-0005-0000-0000-00008F540000}"/>
    <cellStyle name="SAPBEXexcBad8 7 4 6" xfId="21658" xr:uid="{00000000-0005-0000-0000-000090540000}"/>
    <cellStyle name="SAPBEXexcBad8 7 4 6 2" xfId="21659" xr:uid="{00000000-0005-0000-0000-000091540000}"/>
    <cellStyle name="SAPBEXexcBad8 7 4 7" xfId="21660" xr:uid="{00000000-0005-0000-0000-000092540000}"/>
    <cellStyle name="SAPBEXexcBad8 7 5" xfId="21661" xr:uid="{00000000-0005-0000-0000-000093540000}"/>
    <cellStyle name="SAPBEXexcBad8 7 5 2" xfId="21662" xr:uid="{00000000-0005-0000-0000-000094540000}"/>
    <cellStyle name="SAPBEXexcBad8 7 6" xfId="21663" xr:uid="{00000000-0005-0000-0000-000095540000}"/>
    <cellStyle name="SAPBEXexcBad8 7 6 2" xfId="21664" xr:uid="{00000000-0005-0000-0000-000096540000}"/>
    <cellStyle name="SAPBEXexcBad8 7 7" xfId="21665" xr:uid="{00000000-0005-0000-0000-000097540000}"/>
    <cellStyle name="SAPBEXexcBad8 7 7 2" xfId="21666" xr:uid="{00000000-0005-0000-0000-000098540000}"/>
    <cellStyle name="SAPBEXexcBad8 7 8" xfId="21667" xr:uid="{00000000-0005-0000-0000-000099540000}"/>
    <cellStyle name="SAPBEXexcBad8 7 8 2" xfId="21668" xr:uid="{00000000-0005-0000-0000-00009A540000}"/>
    <cellStyle name="SAPBEXexcBad8 7 9" xfId="21669" xr:uid="{00000000-0005-0000-0000-00009B540000}"/>
    <cellStyle name="SAPBEXexcBad8 7 9 2" xfId="21670" xr:uid="{00000000-0005-0000-0000-00009C540000}"/>
    <cellStyle name="SAPBEXexcBad8 8" xfId="21671" xr:uid="{00000000-0005-0000-0000-00009D540000}"/>
    <cellStyle name="SAPBEXexcBad8 8 2" xfId="21672" xr:uid="{00000000-0005-0000-0000-00009E540000}"/>
    <cellStyle name="SAPBEXexcBad8 8 2 2" xfId="21673" xr:uid="{00000000-0005-0000-0000-00009F540000}"/>
    <cellStyle name="SAPBEXexcBad8 8 2 2 2" xfId="21674" xr:uid="{00000000-0005-0000-0000-0000A0540000}"/>
    <cellStyle name="SAPBEXexcBad8 8 2 2 2 2" xfId="21675" xr:uid="{00000000-0005-0000-0000-0000A1540000}"/>
    <cellStyle name="SAPBEXexcBad8 8 2 2 3" xfId="21676" xr:uid="{00000000-0005-0000-0000-0000A2540000}"/>
    <cellStyle name="SAPBEXexcBad8 8 2 2 3 2" xfId="21677" xr:uid="{00000000-0005-0000-0000-0000A3540000}"/>
    <cellStyle name="SAPBEXexcBad8 8 2 2 4" xfId="21678" xr:uid="{00000000-0005-0000-0000-0000A4540000}"/>
    <cellStyle name="SAPBEXexcBad8 8 2 2 4 2" xfId="21679" xr:uid="{00000000-0005-0000-0000-0000A5540000}"/>
    <cellStyle name="SAPBEXexcBad8 8 2 2 5" xfId="21680" xr:uid="{00000000-0005-0000-0000-0000A6540000}"/>
    <cellStyle name="SAPBEXexcBad8 8 2 2 5 2" xfId="21681" xr:uid="{00000000-0005-0000-0000-0000A7540000}"/>
    <cellStyle name="SAPBEXexcBad8 8 2 2 6" xfId="21682" xr:uid="{00000000-0005-0000-0000-0000A8540000}"/>
    <cellStyle name="SAPBEXexcBad8 8 2 2 6 2" xfId="21683" xr:uid="{00000000-0005-0000-0000-0000A9540000}"/>
    <cellStyle name="SAPBEXexcBad8 8 2 2 7" xfId="21684" xr:uid="{00000000-0005-0000-0000-0000AA540000}"/>
    <cellStyle name="SAPBEXexcBad8 8 2 3" xfId="21685" xr:uid="{00000000-0005-0000-0000-0000AB540000}"/>
    <cellStyle name="SAPBEXexcBad8 8 2 3 2" xfId="21686" xr:uid="{00000000-0005-0000-0000-0000AC540000}"/>
    <cellStyle name="SAPBEXexcBad8 8 2 4" xfId="21687" xr:uid="{00000000-0005-0000-0000-0000AD540000}"/>
    <cellStyle name="SAPBEXexcBad8 8 2 4 2" xfId="21688" xr:uid="{00000000-0005-0000-0000-0000AE540000}"/>
    <cellStyle name="SAPBEXexcBad8 8 2 5" xfId="21689" xr:uid="{00000000-0005-0000-0000-0000AF540000}"/>
    <cellStyle name="SAPBEXexcBad8 8 2 5 2" xfId="21690" xr:uid="{00000000-0005-0000-0000-0000B0540000}"/>
    <cellStyle name="SAPBEXexcBad8 8 2 6" xfId="21691" xr:uid="{00000000-0005-0000-0000-0000B1540000}"/>
    <cellStyle name="SAPBEXexcBad8 8 2 6 2" xfId="21692" xr:uid="{00000000-0005-0000-0000-0000B2540000}"/>
    <cellStyle name="SAPBEXexcBad8 8 2 7" xfId="21693" xr:uid="{00000000-0005-0000-0000-0000B3540000}"/>
    <cellStyle name="SAPBEXexcBad8 8 2 7 2" xfId="21694" xr:uid="{00000000-0005-0000-0000-0000B4540000}"/>
    <cellStyle name="SAPBEXexcBad8 8 2 8" xfId="21695" xr:uid="{00000000-0005-0000-0000-0000B5540000}"/>
    <cellStyle name="SAPBEXexcBad8 8 3" xfId="21696" xr:uid="{00000000-0005-0000-0000-0000B6540000}"/>
    <cellStyle name="SAPBEXexcBad8 8 3 2" xfId="21697" xr:uid="{00000000-0005-0000-0000-0000B7540000}"/>
    <cellStyle name="SAPBEXexcBad8 8 3 2 2" xfId="21698" xr:uid="{00000000-0005-0000-0000-0000B8540000}"/>
    <cellStyle name="SAPBEXexcBad8 8 3 3" xfId="21699" xr:uid="{00000000-0005-0000-0000-0000B9540000}"/>
    <cellStyle name="SAPBEXexcBad8 8 3 3 2" xfId="21700" xr:uid="{00000000-0005-0000-0000-0000BA540000}"/>
    <cellStyle name="SAPBEXexcBad8 8 3 4" xfId="21701" xr:uid="{00000000-0005-0000-0000-0000BB540000}"/>
    <cellStyle name="SAPBEXexcBad8 8 3 4 2" xfId="21702" xr:uid="{00000000-0005-0000-0000-0000BC540000}"/>
    <cellStyle name="SAPBEXexcBad8 8 3 5" xfId="21703" xr:uid="{00000000-0005-0000-0000-0000BD540000}"/>
    <cellStyle name="SAPBEXexcBad8 8 3 5 2" xfId="21704" xr:uid="{00000000-0005-0000-0000-0000BE540000}"/>
    <cellStyle name="SAPBEXexcBad8 8 3 6" xfId="21705" xr:uid="{00000000-0005-0000-0000-0000BF540000}"/>
    <cellStyle name="SAPBEXexcBad8 8 3 6 2" xfId="21706" xr:uid="{00000000-0005-0000-0000-0000C0540000}"/>
    <cellStyle name="SAPBEXexcBad8 8 3 7" xfId="21707" xr:uid="{00000000-0005-0000-0000-0000C1540000}"/>
    <cellStyle name="SAPBEXexcBad8 8 4" xfId="21708" xr:uid="{00000000-0005-0000-0000-0000C2540000}"/>
    <cellStyle name="SAPBEXexcBad8 8 4 2" xfId="21709" xr:uid="{00000000-0005-0000-0000-0000C3540000}"/>
    <cellStyle name="SAPBEXexcBad8 8 5" xfId="21710" xr:uid="{00000000-0005-0000-0000-0000C4540000}"/>
    <cellStyle name="SAPBEXexcBad8 8 5 2" xfId="21711" xr:uid="{00000000-0005-0000-0000-0000C5540000}"/>
    <cellStyle name="SAPBEXexcBad8 8 6" xfId="21712" xr:uid="{00000000-0005-0000-0000-0000C6540000}"/>
    <cellStyle name="SAPBEXexcBad8 8 6 2" xfId="21713" xr:uid="{00000000-0005-0000-0000-0000C7540000}"/>
    <cellStyle name="SAPBEXexcBad8 8 7" xfId="21714" xr:uid="{00000000-0005-0000-0000-0000C8540000}"/>
    <cellStyle name="SAPBEXexcBad8 8 7 2" xfId="21715" xr:uid="{00000000-0005-0000-0000-0000C9540000}"/>
    <cellStyle name="SAPBEXexcBad8 8 8" xfId="21716" xr:uid="{00000000-0005-0000-0000-0000CA540000}"/>
    <cellStyle name="SAPBEXexcBad8 8 8 2" xfId="21717" xr:uid="{00000000-0005-0000-0000-0000CB540000}"/>
    <cellStyle name="SAPBEXexcBad8 8 9" xfId="21718" xr:uid="{00000000-0005-0000-0000-0000CC540000}"/>
    <cellStyle name="SAPBEXexcBad8 9" xfId="21719" xr:uid="{00000000-0005-0000-0000-0000CD540000}"/>
    <cellStyle name="SAPBEXexcBad8 9 2" xfId="21720" xr:uid="{00000000-0005-0000-0000-0000CE540000}"/>
    <cellStyle name="SAPBEXexcBad8 9 2 2" xfId="21721" xr:uid="{00000000-0005-0000-0000-0000CF540000}"/>
    <cellStyle name="SAPBEXexcBad8 9 2 2 2" xfId="21722" xr:uid="{00000000-0005-0000-0000-0000D0540000}"/>
    <cellStyle name="SAPBEXexcBad8 9 2 3" xfId="21723" xr:uid="{00000000-0005-0000-0000-0000D1540000}"/>
    <cellStyle name="SAPBEXexcBad8 9 2 3 2" xfId="21724" xr:uid="{00000000-0005-0000-0000-0000D2540000}"/>
    <cellStyle name="SAPBEXexcBad8 9 2 4" xfId="21725" xr:uid="{00000000-0005-0000-0000-0000D3540000}"/>
    <cellStyle name="SAPBEXexcBad8 9 2 4 2" xfId="21726" xr:uid="{00000000-0005-0000-0000-0000D4540000}"/>
    <cellStyle name="SAPBEXexcBad8 9 2 5" xfId="21727" xr:uid="{00000000-0005-0000-0000-0000D5540000}"/>
    <cellStyle name="SAPBEXexcBad8 9 2 5 2" xfId="21728" xr:uid="{00000000-0005-0000-0000-0000D6540000}"/>
    <cellStyle name="SAPBEXexcBad8 9 2 6" xfId="21729" xr:uid="{00000000-0005-0000-0000-0000D7540000}"/>
    <cellStyle name="SAPBEXexcBad8 9 2 6 2" xfId="21730" xr:uid="{00000000-0005-0000-0000-0000D8540000}"/>
    <cellStyle name="SAPBEXexcBad8 9 2 7" xfId="21731" xr:uid="{00000000-0005-0000-0000-0000D9540000}"/>
    <cellStyle name="SAPBEXexcBad8 9 3" xfId="21732" xr:uid="{00000000-0005-0000-0000-0000DA540000}"/>
    <cellStyle name="SAPBEXexcBad8 9 3 2" xfId="21733" xr:uid="{00000000-0005-0000-0000-0000DB540000}"/>
    <cellStyle name="SAPBEXexcBad8 9 4" xfId="21734" xr:uid="{00000000-0005-0000-0000-0000DC540000}"/>
    <cellStyle name="SAPBEXexcBad8 9 4 2" xfId="21735" xr:uid="{00000000-0005-0000-0000-0000DD540000}"/>
    <cellStyle name="SAPBEXexcBad8 9 5" xfId="21736" xr:uid="{00000000-0005-0000-0000-0000DE540000}"/>
    <cellStyle name="SAPBEXexcBad8 9 5 2" xfId="21737" xr:uid="{00000000-0005-0000-0000-0000DF540000}"/>
    <cellStyle name="SAPBEXexcBad8 9 6" xfId="21738" xr:uid="{00000000-0005-0000-0000-0000E0540000}"/>
    <cellStyle name="SAPBEXexcBad8 9 6 2" xfId="21739" xr:uid="{00000000-0005-0000-0000-0000E1540000}"/>
    <cellStyle name="SAPBEXexcBad8 9 7" xfId="21740" xr:uid="{00000000-0005-0000-0000-0000E2540000}"/>
    <cellStyle name="SAPBEXexcBad8 9 7 2" xfId="21741" xr:uid="{00000000-0005-0000-0000-0000E3540000}"/>
    <cellStyle name="SAPBEXexcBad8 9 8" xfId="21742" xr:uid="{00000000-0005-0000-0000-0000E4540000}"/>
    <cellStyle name="SAPBEXexcBad9" xfId="21743" xr:uid="{00000000-0005-0000-0000-0000E5540000}"/>
    <cellStyle name="SAPBEXexcBad9 10" xfId="21744" xr:uid="{00000000-0005-0000-0000-0000E6540000}"/>
    <cellStyle name="SAPBEXexcBad9 10 2" xfId="21745" xr:uid="{00000000-0005-0000-0000-0000E7540000}"/>
    <cellStyle name="SAPBEXexcBad9 11" xfId="21746" xr:uid="{00000000-0005-0000-0000-0000E8540000}"/>
    <cellStyle name="SAPBEXexcBad9 11 2" xfId="21747" xr:uid="{00000000-0005-0000-0000-0000E9540000}"/>
    <cellStyle name="SAPBEXexcBad9 12" xfId="21748" xr:uid="{00000000-0005-0000-0000-0000EA540000}"/>
    <cellStyle name="SAPBEXexcBad9 12 2" xfId="21749" xr:uid="{00000000-0005-0000-0000-0000EB540000}"/>
    <cellStyle name="SAPBEXexcBad9 13" xfId="21750" xr:uid="{00000000-0005-0000-0000-0000EC540000}"/>
    <cellStyle name="SAPBEXexcBad9 13 2" xfId="21751" xr:uid="{00000000-0005-0000-0000-0000ED540000}"/>
    <cellStyle name="SAPBEXexcBad9 14" xfId="21752" xr:uid="{00000000-0005-0000-0000-0000EE540000}"/>
    <cellStyle name="SAPBEXexcBad9 14 2" xfId="21753" xr:uid="{00000000-0005-0000-0000-0000EF540000}"/>
    <cellStyle name="SAPBEXexcBad9 15" xfId="21754" xr:uid="{00000000-0005-0000-0000-0000F0540000}"/>
    <cellStyle name="SAPBEXexcBad9 2" xfId="21755" xr:uid="{00000000-0005-0000-0000-0000F1540000}"/>
    <cellStyle name="SAPBEXexcBad9 2 10" xfId="21756" xr:uid="{00000000-0005-0000-0000-0000F2540000}"/>
    <cellStyle name="SAPBEXexcBad9 2 10 2" xfId="21757" xr:uid="{00000000-0005-0000-0000-0000F3540000}"/>
    <cellStyle name="SAPBEXexcBad9 2 11" xfId="21758" xr:uid="{00000000-0005-0000-0000-0000F4540000}"/>
    <cellStyle name="SAPBEXexcBad9 2 2" xfId="21759" xr:uid="{00000000-0005-0000-0000-0000F5540000}"/>
    <cellStyle name="SAPBEXexcBad9 2 2 10" xfId="21760" xr:uid="{00000000-0005-0000-0000-0000F6540000}"/>
    <cellStyle name="SAPBEXexcBad9 2 2 2" xfId="21761" xr:uid="{00000000-0005-0000-0000-0000F7540000}"/>
    <cellStyle name="SAPBEXexcBad9 2 2 2 2" xfId="21762" xr:uid="{00000000-0005-0000-0000-0000F8540000}"/>
    <cellStyle name="SAPBEXexcBad9 2 2 2 2 2" xfId="21763" xr:uid="{00000000-0005-0000-0000-0000F9540000}"/>
    <cellStyle name="SAPBEXexcBad9 2 2 2 2 2 2" xfId="21764" xr:uid="{00000000-0005-0000-0000-0000FA540000}"/>
    <cellStyle name="SAPBEXexcBad9 2 2 2 2 2 2 2" xfId="21765" xr:uid="{00000000-0005-0000-0000-0000FB540000}"/>
    <cellStyle name="SAPBEXexcBad9 2 2 2 2 2 3" xfId="21766" xr:uid="{00000000-0005-0000-0000-0000FC540000}"/>
    <cellStyle name="SAPBEXexcBad9 2 2 2 2 2 3 2" xfId="21767" xr:uid="{00000000-0005-0000-0000-0000FD540000}"/>
    <cellStyle name="SAPBEXexcBad9 2 2 2 2 2 4" xfId="21768" xr:uid="{00000000-0005-0000-0000-0000FE540000}"/>
    <cellStyle name="SAPBEXexcBad9 2 2 2 2 2 4 2" xfId="21769" xr:uid="{00000000-0005-0000-0000-0000FF540000}"/>
    <cellStyle name="SAPBEXexcBad9 2 2 2 2 2 5" xfId="21770" xr:uid="{00000000-0005-0000-0000-000000550000}"/>
    <cellStyle name="SAPBEXexcBad9 2 2 2 2 2 5 2" xfId="21771" xr:uid="{00000000-0005-0000-0000-000001550000}"/>
    <cellStyle name="SAPBEXexcBad9 2 2 2 2 2 6" xfId="21772" xr:uid="{00000000-0005-0000-0000-000002550000}"/>
    <cellStyle name="SAPBEXexcBad9 2 2 2 2 2 6 2" xfId="21773" xr:uid="{00000000-0005-0000-0000-000003550000}"/>
    <cellStyle name="SAPBEXexcBad9 2 2 2 2 2 7" xfId="21774" xr:uid="{00000000-0005-0000-0000-000004550000}"/>
    <cellStyle name="SAPBEXexcBad9 2 2 2 2 3" xfId="21775" xr:uid="{00000000-0005-0000-0000-000005550000}"/>
    <cellStyle name="SAPBEXexcBad9 2 2 2 2 3 2" xfId="21776" xr:uid="{00000000-0005-0000-0000-000006550000}"/>
    <cellStyle name="SAPBEXexcBad9 2 2 2 2 4" xfId="21777" xr:uid="{00000000-0005-0000-0000-000007550000}"/>
    <cellStyle name="SAPBEXexcBad9 2 2 2 2 4 2" xfId="21778" xr:uid="{00000000-0005-0000-0000-000008550000}"/>
    <cellStyle name="SAPBEXexcBad9 2 2 2 2 5" xfId="21779" xr:uid="{00000000-0005-0000-0000-000009550000}"/>
    <cellStyle name="SAPBEXexcBad9 2 2 2 2 5 2" xfId="21780" xr:uid="{00000000-0005-0000-0000-00000A550000}"/>
    <cellStyle name="SAPBEXexcBad9 2 2 2 2 6" xfId="21781" xr:uid="{00000000-0005-0000-0000-00000B550000}"/>
    <cellStyle name="SAPBEXexcBad9 2 2 2 2 6 2" xfId="21782" xr:uid="{00000000-0005-0000-0000-00000C550000}"/>
    <cellStyle name="SAPBEXexcBad9 2 2 2 2 7" xfId="21783" xr:uid="{00000000-0005-0000-0000-00000D550000}"/>
    <cellStyle name="SAPBEXexcBad9 2 2 2 2 7 2" xfId="21784" xr:uid="{00000000-0005-0000-0000-00000E550000}"/>
    <cellStyle name="SAPBEXexcBad9 2 2 2 2 8" xfId="21785" xr:uid="{00000000-0005-0000-0000-00000F550000}"/>
    <cellStyle name="SAPBEXexcBad9 2 2 2 3" xfId="21786" xr:uid="{00000000-0005-0000-0000-000010550000}"/>
    <cellStyle name="SAPBEXexcBad9 2 2 2 3 2" xfId="21787" xr:uid="{00000000-0005-0000-0000-000011550000}"/>
    <cellStyle name="SAPBEXexcBad9 2 2 2 3 2 2" xfId="21788" xr:uid="{00000000-0005-0000-0000-000012550000}"/>
    <cellStyle name="SAPBEXexcBad9 2 2 2 3 3" xfId="21789" xr:uid="{00000000-0005-0000-0000-000013550000}"/>
    <cellStyle name="SAPBEXexcBad9 2 2 2 3 3 2" xfId="21790" xr:uid="{00000000-0005-0000-0000-000014550000}"/>
    <cellStyle name="SAPBEXexcBad9 2 2 2 3 4" xfId="21791" xr:uid="{00000000-0005-0000-0000-000015550000}"/>
    <cellStyle name="SAPBEXexcBad9 2 2 2 3 4 2" xfId="21792" xr:uid="{00000000-0005-0000-0000-000016550000}"/>
    <cellStyle name="SAPBEXexcBad9 2 2 2 3 5" xfId="21793" xr:uid="{00000000-0005-0000-0000-000017550000}"/>
    <cellStyle name="SAPBEXexcBad9 2 2 2 3 5 2" xfId="21794" xr:uid="{00000000-0005-0000-0000-000018550000}"/>
    <cellStyle name="SAPBEXexcBad9 2 2 2 3 6" xfId="21795" xr:uid="{00000000-0005-0000-0000-000019550000}"/>
    <cellStyle name="SAPBEXexcBad9 2 2 2 3 6 2" xfId="21796" xr:uid="{00000000-0005-0000-0000-00001A550000}"/>
    <cellStyle name="SAPBEXexcBad9 2 2 2 3 7" xfId="21797" xr:uid="{00000000-0005-0000-0000-00001B550000}"/>
    <cellStyle name="SAPBEXexcBad9 2 2 2 4" xfId="21798" xr:uid="{00000000-0005-0000-0000-00001C550000}"/>
    <cellStyle name="SAPBEXexcBad9 2 2 2 4 2" xfId="21799" xr:uid="{00000000-0005-0000-0000-00001D550000}"/>
    <cellStyle name="SAPBEXexcBad9 2 2 2 5" xfId="21800" xr:uid="{00000000-0005-0000-0000-00001E550000}"/>
    <cellStyle name="SAPBEXexcBad9 2 2 2 5 2" xfId="21801" xr:uid="{00000000-0005-0000-0000-00001F550000}"/>
    <cellStyle name="SAPBEXexcBad9 2 2 2 6" xfId="21802" xr:uid="{00000000-0005-0000-0000-000020550000}"/>
    <cellStyle name="SAPBEXexcBad9 2 2 2 6 2" xfId="21803" xr:uid="{00000000-0005-0000-0000-000021550000}"/>
    <cellStyle name="SAPBEXexcBad9 2 2 2 7" xfId="21804" xr:uid="{00000000-0005-0000-0000-000022550000}"/>
    <cellStyle name="SAPBEXexcBad9 2 2 2 7 2" xfId="21805" xr:uid="{00000000-0005-0000-0000-000023550000}"/>
    <cellStyle name="SAPBEXexcBad9 2 2 2 8" xfId="21806" xr:uid="{00000000-0005-0000-0000-000024550000}"/>
    <cellStyle name="SAPBEXexcBad9 2 2 2 8 2" xfId="21807" xr:uid="{00000000-0005-0000-0000-000025550000}"/>
    <cellStyle name="SAPBEXexcBad9 2 2 2 9" xfId="21808" xr:uid="{00000000-0005-0000-0000-000026550000}"/>
    <cellStyle name="SAPBEXexcBad9 2 2 3" xfId="21809" xr:uid="{00000000-0005-0000-0000-000027550000}"/>
    <cellStyle name="SAPBEXexcBad9 2 2 3 2" xfId="21810" xr:uid="{00000000-0005-0000-0000-000028550000}"/>
    <cellStyle name="SAPBEXexcBad9 2 2 3 2 2" xfId="21811" xr:uid="{00000000-0005-0000-0000-000029550000}"/>
    <cellStyle name="SAPBEXexcBad9 2 2 3 2 2 2" xfId="21812" xr:uid="{00000000-0005-0000-0000-00002A550000}"/>
    <cellStyle name="SAPBEXexcBad9 2 2 3 2 3" xfId="21813" xr:uid="{00000000-0005-0000-0000-00002B550000}"/>
    <cellStyle name="SAPBEXexcBad9 2 2 3 2 3 2" xfId="21814" xr:uid="{00000000-0005-0000-0000-00002C550000}"/>
    <cellStyle name="SAPBEXexcBad9 2 2 3 2 4" xfId="21815" xr:uid="{00000000-0005-0000-0000-00002D550000}"/>
    <cellStyle name="SAPBEXexcBad9 2 2 3 2 4 2" xfId="21816" xr:uid="{00000000-0005-0000-0000-00002E550000}"/>
    <cellStyle name="SAPBEXexcBad9 2 2 3 2 5" xfId="21817" xr:uid="{00000000-0005-0000-0000-00002F550000}"/>
    <cellStyle name="SAPBEXexcBad9 2 2 3 2 5 2" xfId="21818" xr:uid="{00000000-0005-0000-0000-000030550000}"/>
    <cellStyle name="SAPBEXexcBad9 2 2 3 2 6" xfId="21819" xr:uid="{00000000-0005-0000-0000-000031550000}"/>
    <cellStyle name="SAPBEXexcBad9 2 2 3 2 6 2" xfId="21820" xr:uid="{00000000-0005-0000-0000-000032550000}"/>
    <cellStyle name="SAPBEXexcBad9 2 2 3 2 7" xfId="21821" xr:uid="{00000000-0005-0000-0000-000033550000}"/>
    <cellStyle name="SAPBEXexcBad9 2 2 3 3" xfId="21822" xr:uid="{00000000-0005-0000-0000-000034550000}"/>
    <cellStyle name="SAPBEXexcBad9 2 2 3 3 2" xfId="21823" xr:uid="{00000000-0005-0000-0000-000035550000}"/>
    <cellStyle name="SAPBEXexcBad9 2 2 3 4" xfId="21824" xr:uid="{00000000-0005-0000-0000-000036550000}"/>
    <cellStyle name="SAPBEXexcBad9 2 2 3 4 2" xfId="21825" xr:uid="{00000000-0005-0000-0000-000037550000}"/>
    <cellStyle name="SAPBEXexcBad9 2 2 3 5" xfId="21826" xr:uid="{00000000-0005-0000-0000-000038550000}"/>
    <cellStyle name="SAPBEXexcBad9 2 2 3 5 2" xfId="21827" xr:uid="{00000000-0005-0000-0000-000039550000}"/>
    <cellStyle name="SAPBEXexcBad9 2 2 3 6" xfId="21828" xr:uid="{00000000-0005-0000-0000-00003A550000}"/>
    <cellStyle name="SAPBEXexcBad9 2 2 3 6 2" xfId="21829" xr:uid="{00000000-0005-0000-0000-00003B550000}"/>
    <cellStyle name="SAPBEXexcBad9 2 2 3 7" xfId="21830" xr:uid="{00000000-0005-0000-0000-00003C550000}"/>
    <cellStyle name="SAPBEXexcBad9 2 2 3 7 2" xfId="21831" xr:uid="{00000000-0005-0000-0000-00003D550000}"/>
    <cellStyle name="SAPBEXexcBad9 2 2 3 8" xfId="21832" xr:uid="{00000000-0005-0000-0000-00003E550000}"/>
    <cellStyle name="SAPBEXexcBad9 2 2 4" xfId="21833" xr:uid="{00000000-0005-0000-0000-00003F550000}"/>
    <cellStyle name="SAPBEXexcBad9 2 2 4 2" xfId="21834" xr:uid="{00000000-0005-0000-0000-000040550000}"/>
    <cellStyle name="SAPBEXexcBad9 2 2 4 2 2" xfId="21835" xr:uid="{00000000-0005-0000-0000-000041550000}"/>
    <cellStyle name="SAPBEXexcBad9 2 2 4 3" xfId="21836" xr:uid="{00000000-0005-0000-0000-000042550000}"/>
    <cellStyle name="SAPBEXexcBad9 2 2 4 3 2" xfId="21837" xr:uid="{00000000-0005-0000-0000-000043550000}"/>
    <cellStyle name="SAPBEXexcBad9 2 2 4 4" xfId="21838" xr:uid="{00000000-0005-0000-0000-000044550000}"/>
    <cellStyle name="SAPBEXexcBad9 2 2 4 4 2" xfId="21839" xr:uid="{00000000-0005-0000-0000-000045550000}"/>
    <cellStyle name="SAPBEXexcBad9 2 2 4 5" xfId="21840" xr:uid="{00000000-0005-0000-0000-000046550000}"/>
    <cellStyle name="SAPBEXexcBad9 2 2 4 5 2" xfId="21841" xr:uid="{00000000-0005-0000-0000-000047550000}"/>
    <cellStyle name="SAPBEXexcBad9 2 2 4 6" xfId="21842" xr:uid="{00000000-0005-0000-0000-000048550000}"/>
    <cellStyle name="SAPBEXexcBad9 2 2 4 6 2" xfId="21843" xr:uid="{00000000-0005-0000-0000-000049550000}"/>
    <cellStyle name="SAPBEXexcBad9 2 2 4 7" xfId="21844" xr:uid="{00000000-0005-0000-0000-00004A550000}"/>
    <cellStyle name="SAPBEXexcBad9 2 2 5" xfId="21845" xr:uid="{00000000-0005-0000-0000-00004B550000}"/>
    <cellStyle name="SAPBEXexcBad9 2 2 5 2" xfId="21846" xr:uid="{00000000-0005-0000-0000-00004C550000}"/>
    <cellStyle name="SAPBEXexcBad9 2 2 6" xfId="21847" xr:uid="{00000000-0005-0000-0000-00004D550000}"/>
    <cellStyle name="SAPBEXexcBad9 2 2 6 2" xfId="21848" xr:uid="{00000000-0005-0000-0000-00004E550000}"/>
    <cellStyle name="SAPBEXexcBad9 2 2 7" xfId="21849" xr:uid="{00000000-0005-0000-0000-00004F550000}"/>
    <cellStyle name="SAPBEXexcBad9 2 2 7 2" xfId="21850" xr:uid="{00000000-0005-0000-0000-000050550000}"/>
    <cellStyle name="SAPBEXexcBad9 2 2 8" xfId="21851" xr:uid="{00000000-0005-0000-0000-000051550000}"/>
    <cellStyle name="SAPBEXexcBad9 2 2 8 2" xfId="21852" xr:uid="{00000000-0005-0000-0000-000052550000}"/>
    <cellStyle name="SAPBEXexcBad9 2 2 9" xfId="21853" xr:uid="{00000000-0005-0000-0000-000053550000}"/>
    <cellStyle name="SAPBEXexcBad9 2 2 9 2" xfId="21854" xr:uid="{00000000-0005-0000-0000-000054550000}"/>
    <cellStyle name="SAPBEXexcBad9 2 3" xfId="21855" xr:uid="{00000000-0005-0000-0000-000055550000}"/>
    <cellStyle name="SAPBEXexcBad9 2 3 2" xfId="21856" xr:uid="{00000000-0005-0000-0000-000056550000}"/>
    <cellStyle name="SAPBEXexcBad9 2 3 2 2" xfId="21857" xr:uid="{00000000-0005-0000-0000-000057550000}"/>
    <cellStyle name="SAPBEXexcBad9 2 3 2 2 2" xfId="21858" xr:uid="{00000000-0005-0000-0000-000058550000}"/>
    <cellStyle name="SAPBEXexcBad9 2 3 2 2 2 2" xfId="21859" xr:uid="{00000000-0005-0000-0000-000059550000}"/>
    <cellStyle name="SAPBEXexcBad9 2 3 2 2 3" xfId="21860" xr:uid="{00000000-0005-0000-0000-00005A550000}"/>
    <cellStyle name="SAPBEXexcBad9 2 3 2 2 3 2" xfId="21861" xr:uid="{00000000-0005-0000-0000-00005B550000}"/>
    <cellStyle name="SAPBEXexcBad9 2 3 2 2 4" xfId="21862" xr:uid="{00000000-0005-0000-0000-00005C550000}"/>
    <cellStyle name="SAPBEXexcBad9 2 3 2 2 4 2" xfId="21863" xr:uid="{00000000-0005-0000-0000-00005D550000}"/>
    <cellStyle name="SAPBEXexcBad9 2 3 2 2 5" xfId="21864" xr:uid="{00000000-0005-0000-0000-00005E550000}"/>
    <cellStyle name="SAPBEXexcBad9 2 3 2 2 5 2" xfId="21865" xr:uid="{00000000-0005-0000-0000-00005F550000}"/>
    <cellStyle name="SAPBEXexcBad9 2 3 2 2 6" xfId="21866" xr:uid="{00000000-0005-0000-0000-000060550000}"/>
    <cellStyle name="SAPBEXexcBad9 2 3 2 2 6 2" xfId="21867" xr:uid="{00000000-0005-0000-0000-000061550000}"/>
    <cellStyle name="SAPBEXexcBad9 2 3 2 2 7" xfId="21868" xr:uid="{00000000-0005-0000-0000-000062550000}"/>
    <cellStyle name="SAPBEXexcBad9 2 3 2 3" xfId="21869" xr:uid="{00000000-0005-0000-0000-000063550000}"/>
    <cellStyle name="SAPBEXexcBad9 2 3 2 3 2" xfId="21870" xr:uid="{00000000-0005-0000-0000-000064550000}"/>
    <cellStyle name="SAPBEXexcBad9 2 3 2 4" xfId="21871" xr:uid="{00000000-0005-0000-0000-000065550000}"/>
    <cellStyle name="SAPBEXexcBad9 2 3 2 4 2" xfId="21872" xr:uid="{00000000-0005-0000-0000-000066550000}"/>
    <cellStyle name="SAPBEXexcBad9 2 3 2 5" xfId="21873" xr:uid="{00000000-0005-0000-0000-000067550000}"/>
    <cellStyle name="SAPBEXexcBad9 2 3 2 5 2" xfId="21874" xr:uid="{00000000-0005-0000-0000-000068550000}"/>
    <cellStyle name="SAPBEXexcBad9 2 3 2 6" xfId="21875" xr:uid="{00000000-0005-0000-0000-000069550000}"/>
    <cellStyle name="SAPBEXexcBad9 2 3 2 6 2" xfId="21876" xr:uid="{00000000-0005-0000-0000-00006A550000}"/>
    <cellStyle name="SAPBEXexcBad9 2 3 2 7" xfId="21877" xr:uid="{00000000-0005-0000-0000-00006B550000}"/>
    <cellStyle name="SAPBEXexcBad9 2 3 2 7 2" xfId="21878" xr:uid="{00000000-0005-0000-0000-00006C550000}"/>
    <cellStyle name="SAPBEXexcBad9 2 3 2 8" xfId="21879" xr:uid="{00000000-0005-0000-0000-00006D550000}"/>
    <cellStyle name="SAPBEXexcBad9 2 3 3" xfId="21880" xr:uid="{00000000-0005-0000-0000-00006E550000}"/>
    <cellStyle name="SAPBEXexcBad9 2 3 3 2" xfId="21881" xr:uid="{00000000-0005-0000-0000-00006F550000}"/>
    <cellStyle name="SAPBEXexcBad9 2 3 3 2 2" xfId="21882" xr:uid="{00000000-0005-0000-0000-000070550000}"/>
    <cellStyle name="SAPBEXexcBad9 2 3 3 3" xfId="21883" xr:uid="{00000000-0005-0000-0000-000071550000}"/>
    <cellStyle name="SAPBEXexcBad9 2 3 3 3 2" xfId="21884" xr:uid="{00000000-0005-0000-0000-000072550000}"/>
    <cellStyle name="SAPBEXexcBad9 2 3 3 4" xfId="21885" xr:uid="{00000000-0005-0000-0000-000073550000}"/>
    <cellStyle name="SAPBEXexcBad9 2 3 3 4 2" xfId="21886" xr:uid="{00000000-0005-0000-0000-000074550000}"/>
    <cellStyle name="SAPBEXexcBad9 2 3 3 5" xfId="21887" xr:uid="{00000000-0005-0000-0000-000075550000}"/>
    <cellStyle name="SAPBEXexcBad9 2 3 3 5 2" xfId="21888" xr:uid="{00000000-0005-0000-0000-000076550000}"/>
    <cellStyle name="SAPBEXexcBad9 2 3 3 6" xfId="21889" xr:uid="{00000000-0005-0000-0000-000077550000}"/>
    <cellStyle name="SAPBEXexcBad9 2 3 3 6 2" xfId="21890" xr:uid="{00000000-0005-0000-0000-000078550000}"/>
    <cellStyle name="SAPBEXexcBad9 2 3 3 7" xfId="21891" xr:uid="{00000000-0005-0000-0000-000079550000}"/>
    <cellStyle name="SAPBEXexcBad9 2 3 4" xfId="21892" xr:uid="{00000000-0005-0000-0000-00007A550000}"/>
    <cellStyle name="SAPBEXexcBad9 2 3 4 2" xfId="21893" xr:uid="{00000000-0005-0000-0000-00007B550000}"/>
    <cellStyle name="SAPBEXexcBad9 2 3 5" xfId="21894" xr:uid="{00000000-0005-0000-0000-00007C550000}"/>
    <cellStyle name="SAPBEXexcBad9 2 3 5 2" xfId="21895" xr:uid="{00000000-0005-0000-0000-00007D550000}"/>
    <cellStyle name="SAPBEXexcBad9 2 3 6" xfId="21896" xr:uid="{00000000-0005-0000-0000-00007E550000}"/>
    <cellStyle name="SAPBEXexcBad9 2 3 6 2" xfId="21897" xr:uid="{00000000-0005-0000-0000-00007F550000}"/>
    <cellStyle name="SAPBEXexcBad9 2 3 7" xfId="21898" xr:uid="{00000000-0005-0000-0000-000080550000}"/>
    <cellStyle name="SAPBEXexcBad9 2 3 7 2" xfId="21899" xr:uid="{00000000-0005-0000-0000-000081550000}"/>
    <cellStyle name="SAPBEXexcBad9 2 3 8" xfId="21900" xr:uid="{00000000-0005-0000-0000-000082550000}"/>
    <cellStyle name="SAPBEXexcBad9 2 3 8 2" xfId="21901" xr:uid="{00000000-0005-0000-0000-000083550000}"/>
    <cellStyle name="SAPBEXexcBad9 2 3 9" xfId="21902" xr:uid="{00000000-0005-0000-0000-000084550000}"/>
    <cellStyle name="SAPBEXexcBad9 2 4" xfId="21903" xr:uid="{00000000-0005-0000-0000-000085550000}"/>
    <cellStyle name="SAPBEXexcBad9 2 4 2" xfId="21904" xr:uid="{00000000-0005-0000-0000-000086550000}"/>
    <cellStyle name="SAPBEXexcBad9 2 4 2 2" xfId="21905" xr:uid="{00000000-0005-0000-0000-000087550000}"/>
    <cellStyle name="SAPBEXexcBad9 2 4 2 2 2" xfId="21906" xr:uid="{00000000-0005-0000-0000-000088550000}"/>
    <cellStyle name="SAPBEXexcBad9 2 4 2 3" xfId="21907" xr:uid="{00000000-0005-0000-0000-000089550000}"/>
    <cellStyle name="SAPBEXexcBad9 2 4 2 3 2" xfId="21908" xr:uid="{00000000-0005-0000-0000-00008A550000}"/>
    <cellStyle name="SAPBEXexcBad9 2 4 2 4" xfId="21909" xr:uid="{00000000-0005-0000-0000-00008B550000}"/>
    <cellStyle name="SAPBEXexcBad9 2 4 2 4 2" xfId="21910" xr:uid="{00000000-0005-0000-0000-00008C550000}"/>
    <cellStyle name="SAPBEXexcBad9 2 4 2 5" xfId="21911" xr:uid="{00000000-0005-0000-0000-00008D550000}"/>
    <cellStyle name="SAPBEXexcBad9 2 4 2 5 2" xfId="21912" xr:uid="{00000000-0005-0000-0000-00008E550000}"/>
    <cellStyle name="SAPBEXexcBad9 2 4 2 6" xfId="21913" xr:uid="{00000000-0005-0000-0000-00008F550000}"/>
    <cellStyle name="SAPBEXexcBad9 2 4 2 6 2" xfId="21914" xr:uid="{00000000-0005-0000-0000-000090550000}"/>
    <cellStyle name="SAPBEXexcBad9 2 4 2 7" xfId="21915" xr:uid="{00000000-0005-0000-0000-000091550000}"/>
    <cellStyle name="SAPBEXexcBad9 2 4 3" xfId="21916" xr:uid="{00000000-0005-0000-0000-000092550000}"/>
    <cellStyle name="SAPBEXexcBad9 2 4 3 2" xfId="21917" xr:uid="{00000000-0005-0000-0000-000093550000}"/>
    <cellStyle name="SAPBEXexcBad9 2 4 4" xfId="21918" xr:uid="{00000000-0005-0000-0000-000094550000}"/>
    <cellStyle name="SAPBEXexcBad9 2 4 4 2" xfId="21919" xr:uid="{00000000-0005-0000-0000-000095550000}"/>
    <cellStyle name="SAPBEXexcBad9 2 4 5" xfId="21920" xr:uid="{00000000-0005-0000-0000-000096550000}"/>
    <cellStyle name="SAPBEXexcBad9 2 4 5 2" xfId="21921" xr:uid="{00000000-0005-0000-0000-000097550000}"/>
    <cellStyle name="SAPBEXexcBad9 2 4 6" xfId="21922" xr:uid="{00000000-0005-0000-0000-000098550000}"/>
    <cellStyle name="SAPBEXexcBad9 2 4 6 2" xfId="21923" xr:uid="{00000000-0005-0000-0000-000099550000}"/>
    <cellStyle name="SAPBEXexcBad9 2 4 7" xfId="21924" xr:uid="{00000000-0005-0000-0000-00009A550000}"/>
    <cellStyle name="SAPBEXexcBad9 2 4 7 2" xfId="21925" xr:uid="{00000000-0005-0000-0000-00009B550000}"/>
    <cellStyle name="SAPBEXexcBad9 2 4 8" xfId="21926" xr:uid="{00000000-0005-0000-0000-00009C550000}"/>
    <cellStyle name="SAPBEXexcBad9 2 5" xfId="21927" xr:uid="{00000000-0005-0000-0000-00009D550000}"/>
    <cellStyle name="SAPBEXexcBad9 2 5 2" xfId="21928" xr:uid="{00000000-0005-0000-0000-00009E550000}"/>
    <cellStyle name="SAPBEXexcBad9 2 5 2 2" xfId="21929" xr:uid="{00000000-0005-0000-0000-00009F550000}"/>
    <cellStyle name="SAPBEXexcBad9 2 5 3" xfId="21930" xr:uid="{00000000-0005-0000-0000-0000A0550000}"/>
    <cellStyle name="SAPBEXexcBad9 2 5 3 2" xfId="21931" xr:uid="{00000000-0005-0000-0000-0000A1550000}"/>
    <cellStyle name="SAPBEXexcBad9 2 5 4" xfId="21932" xr:uid="{00000000-0005-0000-0000-0000A2550000}"/>
    <cellStyle name="SAPBEXexcBad9 2 5 4 2" xfId="21933" xr:uid="{00000000-0005-0000-0000-0000A3550000}"/>
    <cellStyle name="SAPBEXexcBad9 2 5 5" xfId="21934" xr:uid="{00000000-0005-0000-0000-0000A4550000}"/>
    <cellStyle name="SAPBEXexcBad9 2 5 5 2" xfId="21935" xr:uid="{00000000-0005-0000-0000-0000A5550000}"/>
    <cellStyle name="SAPBEXexcBad9 2 5 6" xfId="21936" xr:uid="{00000000-0005-0000-0000-0000A6550000}"/>
    <cellStyle name="SAPBEXexcBad9 2 5 6 2" xfId="21937" xr:uid="{00000000-0005-0000-0000-0000A7550000}"/>
    <cellStyle name="SAPBEXexcBad9 2 5 7" xfId="21938" xr:uid="{00000000-0005-0000-0000-0000A8550000}"/>
    <cellStyle name="SAPBEXexcBad9 2 6" xfId="21939" xr:uid="{00000000-0005-0000-0000-0000A9550000}"/>
    <cellStyle name="SAPBEXexcBad9 2 6 2" xfId="21940" xr:uid="{00000000-0005-0000-0000-0000AA550000}"/>
    <cellStyle name="SAPBEXexcBad9 2 7" xfId="21941" xr:uid="{00000000-0005-0000-0000-0000AB550000}"/>
    <cellStyle name="SAPBEXexcBad9 2 7 2" xfId="21942" xr:uid="{00000000-0005-0000-0000-0000AC550000}"/>
    <cellStyle name="SAPBEXexcBad9 2 8" xfId="21943" xr:uid="{00000000-0005-0000-0000-0000AD550000}"/>
    <cellStyle name="SAPBEXexcBad9 2 8 2" xfId="21944" xr:uid="{00000000-0005-0000-0000-0000AE550000}"/>
    <cellStyle name="SAPBEXexcBad9 2 9" xfId="21945" xr:uid="{00000000-0005-0000-0000-0000AF550000}"/>
    <cellStyle name="SAPBEXexcBad9 2 9 2" xfId="21946" xr:uid="{00000000-0005-0000-0000-0000B0550000}"/>
    <cellStyle name="SAPBEXexcBad9 3" xfId="21947" xr:uid="{00000000-0005-0000-0000-0000B1550000}"/>
    <cellStyle name="SAPBEXexcBad9 3 10" xfId="21948" xr:uid="{00000000-0005-0000-0000-0000B2550000}"/>
    <cellStyle name="SAPBEXexcBad9 3 10 2" xfId="21949" xr:uid="{00000000-0005-0000-0000-0000B3550000}"/>
    <cellStyle name="SAPBEXexcBad9 3 11" xfId="21950" xr:uid="{00000000-0005-0000-0000-0000B4550000}"/>
    <cellStyle name="SAPBEXexcBad9 3 2" xfId="21951" xr:uid="{00000000-0005-0000-0000-0000B5550000}"/>
    <cellStyle name="SAPBEXexcBad9 3 2 10" xfId="21952" xr:uid="{00000000-0005-0000-0000-0000B6550000}"/>
    <cellStyle name="SAPBEXexcBad9 3 2 2" xfId="21953" xr:uid="{00000000-0005-0000-0000-0000B7550000}"/>
    <cellStyle name="SAPBEXexcBad9 3 2 2 2" xfId="21954" xr:uid="{00000000-0005-0000-0000-0000B8550000}"/>
    <cellStyle name="SAPBEXexcBad9 3 2 2 2 2" xfId="21955" xr:uid="{00000000-0005-0000-0000-0000B9550000}"/>
    <cellStyle name="SAPBEXexcBad9 3 2 2 2 2 2" xfId="21956" xr:uid="{00000000-0005-0000-0000-0000BA550000}"/>
    <cellStyle name="SAPBEXexcBad9 3 2 2 2 2 2 2" xfId="21957" xr:uid="{00000000-0005-0000-0000-0000BB550000}"/>
    <cellStyle name="SAPBEXexcBad9 3 2 2 2 2 3" xfId="21958" xr:uid="{00000000-0005-0000-0000-0000BC550000}"/>
    <cellStyle name="SAPBEXexcBad9 3 2 2 2 2 3 2" xfId="21959" xr:uid="{00000000-0005-0000-0000-0000BD550000}"/>
    <cellStyle name="SAPBEXexcBad9 3 2 2 2 2 4" xfId="21960" xr:uid="{00000000-0005-0000-0000-0000BE550000}"/>
    <cellStyle name="SAPBEXexcBad9 3 2 2 2 2 4 2" xfId="21961" xr:uid="{00000000-0005-0000-0000-0000BF550000}"/>
    <cellStyle name="SAPBEXexcBad9 3 2 2 2 2 5" xfId="21962" xr:uid="{00000000-0005-0000-0000-0000C0550000}"/>
    <cellStyle name="SAPBEXexcBad9 3 2 2 2 2 5 2" xfId="21963" xr:uid="{00000000-0005-0000-0000-0000C1550000}"/>
    <cellStyle name="SAPBEXexcBad9 3 2 2 2 2 6" xfId="21964" xr:uid="{00000000-0005-0000-0000-0000C2550000}"/>
    <cellStyle name="SAPBEXexcBad9 3 2 2 2 2 6 2" xfId="21965" xr:uid="{00000000-0005-0000-0000-0000C3550000}"/>
    <cellStyle name="SAPBEXexcBad9 3 2 2 2 2 7" xfId="21966" xr:uid="{00000000-0005-0000-0000-0000C4550000}"/>
    <cellStyle name="SAPBEXexcBad9 3 2 2 2 3" xfId="21967" xr:uid="{00000000-0005-0000-0000-0000C5550000}"/>
    <cellStyle name="SAPBEXexcBad9 3 2 2 2 3 2" xfId="21968" xr:uid="{00000000-0005-0000-0000-0000C6550000}"/>
    <cellStyle name="SAPBEXexcBad9 3 2 2 2 4" xfId="21969" xr:uid="{00000000-0005-0000-0000-0000C7550000}"/>
    <cellStyle name="SAPBEXexcBad9 3 2 2 2 4 2" xfId="21970" xr:uid="{00000000-0005-0000-0000-0000C8550000}"/>
    <cellStyle name="SAPBEXexcBad9 3 2 2 2 5" xfId="21971" xr:uid="{00000000-0005-0000-0000-0000C9550000}"/>
    <cellStyle name="SAPBEXexcBad9 3 2 2 2 5 2" xfId="21972" xr:uid="{00000000-0005-0000-0000-0000CA550000}"/>
    <cellStyle name="SAPBEXexcBad9 3 2 2 2 6" xfId="21973" xr:uid="{00000000-0005-0000-0000-0000CB550000}"/>
    <cellStyle name="SAPBEXexcBad9 3 2 2 2 6 2" xfId="21974" xr:uid="{00000000-0005-0000-0000-0000CC550000}"/>
    <cellStyle name="SAPBEXexcBad9 3 2 2 2 7" xfId="21975" xr:uid="{00000000-0005-0000-0000-0000CD550000}"/>
    <cellStyle name="SAPBEXexcBad9 3 2 2 2 7 2" xfId="21976" xr:uid="{00000000-0005-0000-0000-0000CE550000}"/>
    <cellStyle name="SAPBEXexcBad9 3 2 2 2 8" xfId="21977" xr:uid="{00000000-0005-0000-0000-0000CF550000}"/>
    <cellStyle name="SAPBEXexcBad9 3 2 2 3" xfId="21978" xr:uid="{00000000-0005-0000-0000-0000D0550000}"/>
    <cellStyle name="SAPBEXexcBad9 3 2 2 3 2" xfId="21979" xr:uid="{00000000-0005-0000-0000-0000D1550000}"/>
    <cellStyle name="SAPBEXexcBad9 3 2 2 3 2 2" xfId="21980" xr:uid="{00000000-0005-0000-0000-0000D2550000}"/>
    <cellStyle name="SAPBEXexcBad9 3 2 2 3 3" xfId="21981" xr:uid="{00000000-0005-0000-0000-0000D3550000}"/>
    <cellStyle name="SAPBEXexcBad9 3 2 2 3 3 2" xfId="21982" xr:uid="{00000000-0005-0000-0000-0000D4550000}"/>
    <cellStyle name="SAPBEXexcBad9 3 2 2 3 4" xfId="21983" xr:uid="{00000000-0005-0000-0000-0000D5550000}"/>
    <cellStyle name="SAPBEXexcBad9 3 2 2 3 4 2" xfId="21984" xr:uid="{00000000-0005-0000-0000-0000D6550000}"/>
    <cellStyle name="SAPBEXexcBad9 3 2 2 3 5" xfId="21985" xr:uid="{00000000-0005-0000-0000-0000D7550000}"/>
    <cellStyle name="SAPBEXexcBad9 3 2 2 3 5 2" xfId="21986" xr:uid="{00000000-0005-0000-0000-0000D8550000}"/>
    <cellStyle name="SAPBEXexcBad9 3 2 2 3 6" xfId="21987" xr:uid="{00000000-0005-0000-0000-0000D9550000}"/>
    <cellStyle name="SAPBEXexcBad9 3 2 2 3 6 2" xfId="21988" xr:uid="{00000000-0005-0000-0000-0000DA550000}"/>
    <cellStyle name="SAPBEXexcBad9 3 2 2 3 7" xfId="21989" xr:uid="{00000000-0005-0000-0000-0000DB550000}"/>
    <cellStyle name="SAPBEXexcBad9 3 2 2 4" xfId="21990" xr:uid="{00000000-0005-0000-0000-0000DC550000}"/>
    <cellStyle name="SAPBEXexcBad9 3 2 2 4 2" xfId="21991" xr:uid="{00000000-0005-0000-0000-0000DD550000}"/>
    <cellStyle name="SAPBEXexcBad9 3 2 2 5" xfId="21992" xr:uid="{00000000-0005-0000-0000-0000DE550000}"/>
    <cellStyle name="SAPBEXexcBad9 3 2 2 5 2" xfId="21993" xr:uid="{00000000-0005-0000-0000-0000DF550000}"/>
    <cellStyle name="SAPBEXexcBad9 3 2 2 6" xfId="21994" xr:uid="{00000000-0005-0000-0000-0000E0550000}"/>
    <cellStyle name="SAPBEXexcBad9 3 2 2 6 2" xfId="21995" xr:uid="{00000000-0005-0000-0000-0000E1550000}"/>
    <cellStyle name="SAPBEXexcBad9 3 2 2 7" xfId="21996" xr:uid="{00000000-0005-0000-0000-0000E2550000}"/>
    <cellStyle name="SAPBEXexcBad9 3 2 2 7 2" xfId="21997" xr:uid="{00000000-0005-0000-0000-0000E3550000}"/>
    <cellStyle name="SAPBEXexcBad9 3 2 2 8" xfId="21998" xr:uid="{00000000-0005-0000-0000-0000E4550000}"/>
    <cellStyle name="SAPBEXexcBad9 3 2 2 8 2" xfId="21999" xr:uid="{00000000-0005-0000-0000-0000E5550000}"/>
    <cellStyle name="SAPBEXexcBad9 3 2 2 9" xfId="22000" xr:uid="{00000000-0005-0000-0000-0000E6550000}"/>
    <cellStyle name="SAPBEXexcBad9 3 2 3" xfId="22001" xr:uid="{00000000-0005-0000-0000-0000E7550000}"/>
    <cellStyle name="SAPBEXexcBad9 3 2 3 2" xfId="22002" xr:uid="{00000000-0005-0000-0000-0000E8550000}"/>
    <cellStyle name="SAPBEXexcBad9 3 2 3 2 2" xfId="22003" xr:uid="{00000000-0005-0000-0000-0000E9550000}"/>
    <cellStyle name="SAPBEXexcBad9 3 2 3 2 2 2" xfId="22004" xr:uid="{00000000-0005-0000-0000-0000EA550000}"/>
    <cellStyle name="SAPBEXexcBad9 3 2 3 2 3" xfId="22005" xr:uid="{00000000-0005-0000-0000-0000EB550000}"/>
    <cellStyle name="SAPBEXexcBad9 3 2 3 2 3 2" xfId="22006" xr:uid="{00000000-0005-0000-0000-0000EC550000}"/>
    <cellStyle name="SAPBEXexcBad9 3 2 3 2 4" xfId="22007" xr:uid="{00000000-0005-0000-0000-0000ED550000}"/>
    <cellStyle name="SAPBEXexcBad9 3 2 3 2 4 2" xfId="22008" xr:uid="{00000000-0005-0000-0000-0000EE550000}"/>
    <cellStyle name="SAPBEXexcBad9 3 2 3 2 5" xfId="22009" xr:uid="{00000000-0005-0000-0000-0000EF550000}"/>
    <cellStyle name="SAPBEXexcBad9 3 2 3 2 5 2" xfId="22010" xr:uid="{00000000-0005-0000-0000-0000F0550000}"/>
    <cellStyle name="SAPBEXexcBad9 3 2 3 2 6" xfId="22011" xr:uid="{00000000-0005-0000-0000-0000F1550000}"/>
    <cellStyle name="SAPBEXexcBad9 3 2 3 2 6 2" xfId="22012" xr:uid="{00000000-0005-0000-0000-0000F2550000}"/>
    <cellStyle name="SAPBEXexcBad9 3 2 3 2 7" xfId="22013" xr:uid="{00000000-0005-0000-0000-0000F3550000}"/>
    <cellStyle name="SAPBEXexcBad9 3 2 3 3" xfId="22014" xr:uid="{00000000-0005-0000-0000-0000F4550000}"/>
    <cellStyle name="SAPBEXexcBad9 3 2 3 3 2" xfId="22015" xr:uid="{00000000-0005-0000-0000-0000F5550000}"/>
    <cellStyle name="SAPBEXexcBad9 3 2 3 4" xfId="22016" xr:uid="{00000000-0005-0000-0000-0000F6550000}"/>
    <cellStyle name="SAPBEXexcBad9 3 2 3 4 2" xfId="22017" xr:uid="{00000000-0005-0000-0000-0000F7550000}"/>
    <cellStyle name="SAPBEXexcBad9 3 2 3 5" xfId="22018" xr:uid="{00000000-0005-0000-0000-0000F8550000}"/>
    <cellStyle name="SAPBEXexcBad9 3 2 3 5 2" xfId="22019" xr:uid="{00000000-0005-0000-0000-0000F9550000}"/>
    <cellStyle name="SAPBEXexcBad9 3 2 3 6" xfId="22020" xr:uid="{00000000-0005-0000-0000-0000FA550000}"/>
    <cellStyle name="SAPBEXexcBad9 3 2 3 6 2" xfId="22021" xr:uid="{00000000-0005-0000-0000-0000FB550000}"/>
    <cellStyle name="SAPBEXexcBad9 3 2 3 7" xfId="22022" xr:uid="{00000000-0005-0000-0000-0000FC550000}"/>
    <cellStyle name="SAPBEXexcBad9 3 2 3 7 2" xfId="22023" xr:uid="{00000000-0005-0000-0000-0000FD550000}"/>
    <cellStyle name="SAPBEXexcBad9 3 2 3 8" xfId="22024" xr:uid="{00000000-0005-0000-0000-0000FE550000}"/>
    <cellStyle name="SAPBEXexcBad9 3 2 4" xfId="22025" xr:uid="{00000000-0005-0000-0000-0000FF550000}"/>
    <cellStyle name="SAPBEXexcBad9 3 2 4 2" xfId="22026" xr:uid="{00000000-0005-0000-0000-000000560000}"/>
    <cellStyle name="SAPBEXexcBad9 3 2 4 2 2" xfId="22027" xr:uid="{00000000-0005-0000-0000-000001560000}"/>
    <cellStyle name="SAPBEXexcBad9 3 2 4 3" xfId="22028" xr:uid="{00000000-0005-0000-0000-000002560000}"/>
    <cellStyle name="SAPBEXexcBad9 3 2 4 3 2" xfId="22029" xr:uid="{00000000-0005-0000-0000-000003560000}"/>
    <cellStyle name="SAPBEXexcBad9 3 2 4 4" xfId="22030" xr:uid="{00000000-0005-0000-0000-000004560000}"/>
    <cellStyle name="SAPBEXexcBad9 3 2 4 4 2" xfId="22031" xr:uid="{00000000-0005-0000-0000-000005560000}"/>
    <cellStyle name="SAPBEXexcBad9 3 2 4 5" xfId="22032" xr:uid="{00000000-0005-0000-0000-000006560000}"/>
    <cellStyle name="SAPBEXexcBad9 3 2 4 5 2" xfId="22033" xr:uid="{00000000-0005-0000-0000-000007560000}"/>
    <cellStyle name="SAPBEXexcBad9 3 2 4 6" xfId="22034" xr:uid="{00000000-0005-0000-0000-000008560000}"/>
    <cellStyle name="SAPBEXexcBad9 3 2 4 6 2" xfId="22035" xr:uid="{00000000-0005-0000-0000-000009560000}"/>
    <cellStyle name="SAPBEXexcBad9 3 2 4 7" xfId="22036" xr:uid="{00000000-0005-0000-0000-00000A560000}"/>
    <cellStyle name="SAPBEXexcBad9 3 2 5" xfId="22037" xr:uid="{00000000-0005-0000-0000-00000B560000}"/>
    <cellStyle name="SAPBEXexcBad9 3 2 5 2" xfId="22038" xr:uid="{00000000-0005-0000-0000-00000C560000}"/>
    <cellStyle name="SAPBEXexcBad9 3 2 6" xfId="22039" xr:uid="{00000000-0005-0000-0000-00000D560000}"/>
    <cellStyle name="SAPBEXexcBad9 3 2 6 2" xfId="22040" xr:uid="{00000000-0005-0000-0000-00000E560000}"/>
    <cellStyle name="SAPBEXexcBad9 3 2 7" xfId="22041" xr:uid="{00000000-0005-0000-0000-00000F560000}"/>
    <cellStyle name="SAPBEXexcBad9 3 2 7 2" xfId="22042" xr:uid="{00000000-0005-0000-0000-000010560000}"/>
    <cellStyle name="SAPBEXexcBad9 3 2 8" xfId="22043" xr:uid="{00000000-0005-0000-0000-000011560000}"/>
    <cellStyle name="SAPBEXexcBad9 3 2 8 2" xfId="22044" xr:uid="{00000000-0005-0000-0000-000012560000}"/>
    <cellStyle name="SAPBEXexcBad9 3 2 9" xfId="22045" xr:uid="{00000000-0005-0000-0000-000013560000}"/>
    <cellStyle name="SAPBEXexcBad9 3 2 9 2" xfId="22046" xr:uid="{00000000-0005-0000-0000-000014560000}"/>
    <cellStyle name="SAPBEXexcBad9 3 3" xfId="22047" xr:uid="{00000000-0005-0000-0000-000015560000}"/>
    <cellStyle name="SAPBEXexcBad9 3 3 2" xfId="22048" xr:uid="{00000000-0005-0000-0000-000016560000}"/>
    <cellStyle name="SAPBEXexcBad9 3 3 2 2" xfId="22049" xr:uid="{00000000-0005-0000-0000-000017560000}"/>
    <cellStyle name="SAPBEXexcBad9 3 3 2 2 2" xfId="22050" xr:uid="{00000000-0005-0000-0000-000018560000}"/>
    <cellStyle name="SAPBEXexcBad9 3 3 2 2 2 2" xfId="22051" xr:uid="{00000000-0005-0000-0000-000019560000}"/>
    <cellStyle name="SAPBEXexcBad9 3 3 2 2 3" xfId="22052" xr:uid="{00000000-0005-0000-0000-00001A560000}"/>
    <cellStyle name="SAPBEXexcBad9 3 3 2 2 3 2" xfId="22053" xr:uid="{00000000-0005-0000-0000-00001B560000}"/>
    <cellStyle name="SAPBEXexcBad9 3 3 2 2 4" xfId="22054" xr:uid="{00000000-0005-0000-0000-00001C560000}"/>
    <cellStyle name="SAPBEXexcBad9 3 3 2 2 4 2" xfId="22055" xr:uid="{00000000-0005-0000-0000-00001D560000}"/>
    <cellStyle name="SAPBEXexcBad9 3 3 2 2 5" xfId="22056" xr:uid="{00000000-0005-0000-0000-00001E560000}"/>
    <cellStyle name="SAPBEXexcBad9 3 3 2 2 5 2" xfId="22057" xr:uid="{00000000-0005-0000-0000-00001F560000}"/>
    <cellStyle name="SAPBEXexcBad9 3 3 2 2 6" xfId="22058" xr:uid="{00000000-0005-0000-0000-000020560000}"/>
    <cellStyle name="SAPBEXexcBad9 3 3 2 2 6 2" xfId="22059" xr:uid="{00000000-0005-0000-0000-000021560000}"/>
    <cellStyle name="SAPBEXexcBad9 3 3 2 2 7" xfId="22060" xr:uid="{00000000-0005-0000-0000-000022560000}"/>
    <cellStyle name="SAPBEXexcBad9 3 3 2 3" xfId="22061" xr:uid="{00000000-0005-0000-0000-000023560000}"/>
    <cellStyle name="SAPBEXexcBad9 3 3 2 3 2" xfId="22062" xr:uid="{00000000-0005-0000-0000-000024560000}"/>
    <cellStyle name="SAPBEXexcBad9 3 3 2 4" xfId="22063" xr:uid="{00000000-0005-0000-0000-000025560000}"/>
    <cellStyle name="SAPBEXexcBad9 3 3 2 4 2" xfId="22064" xr:uid="{00000000-0005-0000-0000-000026560000}"/>
    <cellStyle name="SAPBEXexcBad9 3 3 2 5" xfId="22065" xr:uid="{00000000-0005-0000-0000-000027560000}"/>
    <cellStyle name="SAPBEXexcBad9 3 3 2 5 2" xfId="22066" xr:uid="{00000000-0005-0000-0000-000028560000}"/>
    <cellStyle name="SAPBEXexcBad9 3 3 2 6" xfId="22067" xr:uid="{00000000-0005-0000-0000-000029560000}"/>
    <cellStyle name="SAPBEXexcBad9 3 3 2 6 2" xfId="22068" xr:uid="{00000000-0005-0000-0000-00002A560000}"/>
    <cellStyle name="SAPBEXexcBad9 3 3 2 7" xfId="22069" xr:uid="{00000000-0005-0000-0000-00002B560000}"/>
    <cellStyle name="SAPBEXexcBad9 3 3 2 7 2" xfId="22070" xr:uid="{00000000-0005-0000-0000-00002C560000}"/>
    <cellStyle name="SAPBEXexcBad9 3 3 2 8" xfId="22071" xr:uid="{00000000-0005-0000-0000-00002D560000}"/>
    <cellStyle name="SAPBEXexcBad9 3 3 3" xfId="22072" xr:uid="{00000000-0005-0000-0000-00002E560000}"/>
    <cellStyle name="SAPBEXexcBad9 3 3 3 2" xfId="22073" xr:uid="{00000000-0005-0000-0000-00002F560000}"/>
    <cellStyle name="SAPBEXexcBad9 3 3 3 2 2" xfId="22074" xr:uid="{00000000-0005-0000-0000-000030560000}"/>
    <cellStyle name="SAPBEXexcBad9 3 3 3 3" xfId="22075" xr:uid="{00000000-0005-0000-0000-000031560000}"/>
    <cellStyle name="SAPBEXexcBad9 3 3 3 3 2" xfId="22076" xr:uid="{00000000-0005-0000-0000-000032560000}"/>
    <cellStyle name="SAPBEXexcBad9 3 3 3 4" xfId="22077" xr:uid="{00000000-0005-0000-0000-000033560000}"/>
    <cellStyle name="SAPBEXexcBad9 3 3 3 4 2" xfId="22078" xr:uid="{00000000-0005-0000-0000-000034560000}"/>
    <cellStyle name="SAPBEXexcBad9 3 3 3 5" xfId="22079" xr:uid="{00000000-0005-0000-0000-000035560000}"/>
    <cellStyle name="SAPBEXexcBad9 3 3 3 5 2" xfId="22080" xr:uid="{00000000-0005-0000-0000-000036560000}"/>
    <cellStyle name="SAPBEXexcBad9 3 3 3 6" xfId="22081" xr:uid="{00000000-0005-0000-0000-000037560000}"/>
    <cellStyle name="SAPBEXexcBad9 3 3 3 6 2" xfId="22082" xr:uid="{00000000-0005-0000-0000-000038560000}"/>
    <cellStyle name="SAPBEXexcBad9 3 3 3 7" xfId="22083" xr:uid="{00000000-0005-0000-0000-000039560000}"/>
    <cellStyle name="SAPBEXexcBad9 3 3 4" xfId="22084" xr:uid="{00000000-0005-0000-0000-00003A560000}"/>
    <cellStyle name="SAPBEXexcBad9 3 3 4 2" xfId="22085" xr:uid="{00000000-0005-0000-0000-00003B560000}"/>
    <cellStyle name="SAPBEXexcBad9 3 3 5" xfId="22086" xr:uid="{00000000-0005-0000-0000-00003C560000}"/>
    <cellStyle name="SAPBEXexcBad9 3 3 5 2" xfId="22087" xr:uid="{00000000-0005-0000-0000-00003D560000}"/>
    <cellStyle name="SAPBEXexcBad9 3 3 6" xfId="22088" xr:uid="{00000000-0005-0000-0000-00003E560000}"/>
    <cellStyle name="SAPBEXexcBad9 3 3 6 2" xfId="22089" xr:uid="{00000000-0005-0000-0000-00003F560000}"/>
    <cellStyle name="SAPBEXexcBad9 3 3 7" xfId="22090" xr:uid="{00000000-0005-0000-0000-000040560000}"/>
    <cellStyle name="SAPBEXexcBad9 3 3 7 2" xfId="22091" xr:uid="{00000000-0005-0000-0000-000041560000}"/>
    <cellStyle name="SAPBEXexcBad9 3 3 8" xfId="22092" xr:uid="{00000000-0005-0000-0000-000042560000}"/>
    <cellStyle name="SAPBEXexcBad9 3 3 8 2" xfId="22093" xr:uid="{00000000-0005-0000-0000-000043560000}"/>
    <cellStyle name="SAPBEXexcBad9 3 3 9" xfId="22094" xr:uid="{00000000-0005-0000-0000-000044560000}"/>
    <cellStyle name="SAPBEXexcBad9 3 4" xfId="22095" xr:uid="{00000000-0005-0000-0000-000045560000}"/>
    <cellStyle name="SAPBEXexcBad9 3 4 2" xfId="22096" xr:uid="{00000000-0005-0000-0000-000046560000}"/>
    <cellStyle name="SAPBEXexcBad9 3 4 2 2" xfId="22097" xr:uid="{00000000-0005-0000-0000-000047560000}"/>
    <cellStyle name="SAPBEXexcBad9 3 4 2 2 2" xfId="22098" xr:uid="{00000000-0005-0000-0000-000048560000}"/>
    <cellStyle name="SAPBEXexcBad9 3 4 2 3" xfId="22099" xr:uid="{00000000-0005-0000-0000-000049560000}"/>
    <cellStyle name="SAPBEXexcBad9 3 4 2 3 2" xfId="22100" xr:uid="{00000000-0005-0000-0000-00004A560000}"/>
    <cellStyle name="SAPBEXexcBad9 3 4 2 4" xfId="22101" xr:uid="{00000000-0005-0000-0000-00004B560000}"/>
    <cellStyle name="SAPBEXexcBad9 3 4 2 4 2" xfId="22102" xr:uid="{00000000-0005-0000-0000-00004C560000}"/>
    <cellStyle name="SAPBEXexcBad9 3 4 2 5" xfId="22103" xr:uid="{00000000-0005-0000-0000-00004D560000}"/>
    <cellStyle name="SAPBEXexcBad9 3 4 2 5 2" xfId="22104" xr:uid="{00000000-0005-0000-0000-00004E560000}"/>
    <cellStyle name="SAPBEXexcBad9 3 4 2 6" xfId="22105" xr:uid="{00000000-0005-0000-0000-00004F560000}"/>
    <cellStyle name="SAPBEXexcBad9 3 4 2 6 2" xfId="22106" xr:uid="{00000000-0005-0000-0000-000050560000}"/>
    <cellStyle name="SAPBEXexcBad9 3 4 2 7" xfId="22107" xr:uid="{00000000-0005-0000-0000-000051560000}"/>
    <cellStyle name="SAPBEXexcBad9 3 4 3" xfId="22108" xr:uid="{00000000-0005-0000-0000-000052560000}"/>
    <cellStyle name="SAPBEXexcBad9 3 4 3 2" xfId="22109" xr:uid="{00000000-0005-0000-0000-000053560000}"/>
    <cellStyle name="SAPBEXexcBad9 3 4 4" xfId="22110" xr:uid="{00000000-0005-0000-0000-000054560000}"/>
    <cellStyle name="SAPBEXexcBad9 3 4 4 2" xfId="22111" xr:uid="{00000000-0005-0000-0000-000055560000}"/>
    <cellStyle name="SAPBEXexcBad9 3 4 5" xfId="22112" xr:uid="{00000000-0005-0000-0000-000056560000}"/>
    <cellStyle name="SAPBEXexcBad9 3 4 5 2" xfId="22113" xr:uid="{00000000-0005-0000-0000-000057560000}"/>
    <cellStyle name="SAPBEXexcBad9 3 4 6" xfId="22114" xr:uid="{00000000-0005-0000-0000-000058560000}"/>
    <cellStyle name="SAPBEXexcBad9 3 4 6 2" xfId="22115" xr:uid="{00000000-0005-0000-0000-000059560000}"/>
    <cellStyle name="SAPBEXexcBad9 3 4 7" xfId="22116" xr:uid="{00000000-0005-0000-0000-00005A560000}"/>
    <cellStyle name="SAPBEXexcBad9 3 4 7 2" xfId="22117" xr:uid="{00000000-0005-0000-0000-00005B560000}"/>
    <cellStyle name="SAPBEXexcBad9 3 4 8" xfId="22118" xr:uid="{00000000-0005-0000-0000-00005C560000}"/>
    <cellStyle name="SAPBEXexcBad9 3 5" xfId="22119" xr:uid="{00000000-0005-0000-0000-00005D560000}"/>
    <cellStyle name="SAPBEXexcBad9 3 5 2" xfId="22120" xr:uid="{00000000-0005-0000-0000-00005E560000}"/>
    <cellStyle name="SAPBEXexcBad9 3 5 2 2" xfId="22121" xr:uid="{00000000-0005-0000-0000-00005F560000}"/>
    <cellStyle name="SAPBEXexcBad9 3 5 3" xfId="22122" xr:uid="{00000000-0005-0000-0000-000060560000}"/>
    <cellStyle name="SAPBEXexcBad9 3 5 3 2" xfId="22123" xr:uid="{00000000-0005-0000-0000-000061560000}"/>
    <cellStyle name="SAPBEXexcBad9 3 5 4" xfId="22124" xr:uid="{00000000-0005-0000-0000-000062560000}"/>
    <cellStyle name="SAPBEXexcBad9 3 5 4 2" xfId="22125" xr:uid="{00000000-0005-0000-0000-000063560000}"/>
    <cellStyle name="SAPBEXexcBad9 3 5 5" xfId="22126" xr:uid="{00000000-0005-0000-0000-000064560000}"/>
    <cellStyle name="SAPBEXexcBad9 3 5 5 2" xfId="22127" xr:uid="{00000000-0005-0000-0000-000065560000}"/>
    <cellStyle name="SAPBEXexcBad9 3 5 6" xfId="22128" xr:uid="{00000000-0005-0000-0000-000066560000}"/>
    <cellStyle name="SAPBEXexcBad9 3 5 6 2" xfId="22129" xr:uid="{00000000-0005-0000-0000-000067560000}"/>
    <cellStyle name="SAPBEXexcBad9 3 5 7" xfId="22130" xr:uid="{00000000-0005-0000-0000-000068560000}"/>
    <cellStyle name="SAPBEXexcBad9 3 6" xfId="22131" xr:uid="{00000000-0005-0000-0000-000069560000}"/>
    <cellStyle name="SAPBEXexcBad9 3 6 2" xfId="22132" xr:uid="{00000000-0005-0000-0000-00006A560000}"/>
    <cellStyle name="SAPBEXexcBad9 3 7" xfId="22133" xr:uid="{00000000-0005-0000-0000-00006B560000}"/>
    <cellStyle name="SAPBEXexcBad9 3 7 2" xfId="22134" xr:uid="{00000000-0005-0000-0000-00006C560000}"/>
    <cellStyle name="SAPBEXexcBad9 3 8" xfId="22135" xr:uid="{00000000-0005-0000-0000-00006D560000}"/>
    <cellStyle name="SAPBEXexcBad9 3 8 2" xfId="22136" xr:uid="{00000000-0005-0000-0000-00006E560000}"/>
    <cellStyle name="SAPBEXexcBad9 3 9" xfId="22137" xr:uid="{00000000-0005-0000-0000-00006F560000}"/>
    <cellStyle name="SAPBEXexcBad9 3 9 2" xfId="22138" xr:uid="{00000000-0005-0000-0000-000070560000}"/>
    <cellStyle name="SAPBEXexcBad9 4" xfId="22139" xr:uid="{00000000-0005-0000-0000-000071560000}"/>
    <cellStyle name="SAPBEXexcBad9 4 10" xfId="22140" xr:uid="{00000000-0005-0000-0000-000072560000}"/>
    <cellStyle name="SAPBEXexcBad9 4 2" xfId="22141" xr:uid="{00000000-0005-0000-0000-000073560000}"/>
    <cellStyle name="SAPBEXexcBad9 4 2 2" xfId="22142" xr:uid="{00000000-0005-0000-0000-000074560000}"/>
    <cellStyle name="SAPBEXexcBad9 4 2 2 2" xfId="22143" xr:uid="{00000000-0005-0000-0000-000075560000}"/>
    <cellStyle name="SAPBEXexcBad9 4 2 2 2 2" xfId="22144" xr:uid="{00000000-0005-0000-0000-000076560000}"/>
    <cellStyle name="SAPBEXexcBad9 4 2 2 2 2 2" xfId="22145" xr:uid="{00000000-0005-0000-0000-000077560000}"/>
    <cellStyle name="SAPBEXexcBad9 4 2 2 2 3" xfId="22146" xr:uid="{00000000-0005-0000-0000-000078560000}"/>
    <cellStyle name="SAPBEXexcBad9 4 2 2 2 3 2" xfId="22147" xr:uid="{00000000-0005-0000-0000-000079560000}"/>
    <cellStyle name="SAPBEXexcBad9 4 2 2 2 4" xfId="22148" xr:uid="{00000000-0005-0000-0000-00007A560000}"/>
    <cellStyle name="SAPBEXexcBad9 4 2 2 2 4 2" xfId="22149" xr:uid="{00000000-0005-0000-0000-00007B560000}"/>
    <cellStyle name="SAPBEXexcBad9 4 2 2 2 5" xfId="22150" xr:uid="{00000000-0005-0000-0000-00007C560000}"/>
    <cellStyle name="SAPBEXexcBad9 4 2 2 2 5 2" xfId="22151" xr:uid="{00000000-0005-0000-0000-00007D560000}"/>
    <cellStyle name="SAPBEXexcBad9 4 2 2 2 6" xfId="22152" xr:uid="{00000000-0005-0000-0000-00007E560000}"/>
    <cellStyle name="SAPBEXexcBad9 4 2 2 2 6 2" xfId="22153" xr:uid="{00000000-0005-0000-0000-00007F560000}"/>
    <cellStyle name="SAPBEXexcBad9 4 2 2 2 7" xfId="22154" xr:uid="{00000000-0005-0000-0000-000080560000}"/>
    <cellStyle name="SAPBEXexcBad9 4 2 2 3" xfId="22155" xr:uid="{00000000-0005-0000-0000-000081560000}"/>
    <cellStyle name="SAPBEXexcBad9 4 2 2 3 2" xfId="22156" xr:uid="{00000000-0005-0000-0000-000082560000}"/>
    <cellStyle name="SAPBEXexcBad9 4 2 2 4" xfId="22157" xr:uid="{00000000-0005-0000-0000-000083560000}"/>
    <cellStyle name="SAPBEXexcBad9 4 2 2 4 2" xfId="22158" xr:uid="{00000000-0005-0000-0000-000084560000}"/>
    <cellStyle name="SAPBEXexcBad9 4 2 2 5" xfId="22159" xr:uid="{00000000-0005-0000-0000-000085560000}"/>
    <cellStyle name="SAPBEXexcBad9 4 2 2 5 2" xfId="22160" xr:uid="{00000000-0005-0000-0000-000086560000}"/>
    <cellStyle name="SAPBEXexcBad9 4 2 2 6" xfId="22161" xr:uid="{00000000-0005-0000-0000-000087560000}"/>
    <cellStyle name="SAPBEXexcBad9 4 2 2 6 2" xfId="22162" xr:uid="{00000000-0005-0000-0000-000088560000}"/>
    <cellStyle name="SAPBEXexcBad9 4 2 2 7" xfId="22163" xr:uid="{00000000-0005-0000-0000-000089560000}"/>
    <cellStyle name="SAPBEXexcBad9 4 2 2 7 2" xfId="22164" xr:uid="{00000000-0005-0000-0000-00008A560000}"/>
    <cellStyle name="SAPBEXexcBad9 4 2 2 8" xfId="22165" xr:uid="{00000000-0005-0000-0000-00008B560000}"/>
    <cellStyle name="SAPBEXexcBad9 4 2 3" xfId="22166" xr:uid="{00000000-0005-0000-0000-00008C560000}"/>
    <cellStyle name="SAPBEXexcBad9 4 2 3 2" xfId="22167" xr:uid="{00000000-0005-0000-0000-00008D560000}"/>
    <cellStyle name="SAPBEXexcBad9 4 2 3 2 2" xfId="22168" xr:uid="{00000000-0005-0000-0000-00008E560000}"/>
    <cellStyle name="SAPBEXexcBad9 4 2 3 3" xfId="22169" xr:uid="{00000000-0005-0000-0000-00008F560000}"/>
    <cellStyle name="SAPBEXexcBad9 4 2 3 3 2" xfId="22170" xr:uid="{00000000-0005-0000-0000-000090560000}"/>
    <cellStyle name="SAPBEXexcBad9 4 2 3 4" xfId="22171" xr:uid="{00000000-0005-0000-0000-000091560000}"/>
    <cellStyle name="SAPBEXexcBad9 4 2 3 4 2" xfId="22172" xr:uid="{00000000-0005-0000-0000-000092560000}"/>
    <cellStyle name="SAPBEXexcBad9 4 2 3 5" xfId="22173" xr:uid="{00000000-0005-0000-0000-000093560000}"/>
    <cellStyle name="SAPBEXexcBad9 4 2 3 5 2" xfId="22174" xr:uid="{00000000-0005-0000-0000-000094560000}"/>
    <cellStyle name="SAPBEXexcBad9 4 2 3 6" xfId="22175" xr:uid="{00000000-0005-0000-0000-000095560000}"/>
    <cellStyle name="SAPBEXexcBad9 4 2 3 6 2" xfId="22176" xr:uid="{00000000-0005-0000-0000-000096560000}"/>
    <cellStyle name="SAPBEXexcBad9 4 2 3 7" xfId="22177" xr:uid="{00000000-0005-0000-0000-000097560000}"/>
    <cellStyle name="SAPBEXexcBad9 4 2 4" xfId="22178" xr:uid="{00000000-0005-0000-0000-000098560000}"/>
    <cellStyle name="SAPBEXexcBad9 4 2 4 2" xfId="22179" xr:uid="{00000000-0005-0000-0000-000099560000}"/>
    <cellStyle name="SAPBEXexcBad9 4 2 5" xfId="22180" xr:uid="{00000000-0005-0000-0000-00009A560000}"/>
    <cellStyle name="SAPBEXexcBad9 4 2 5 2" xfId="22181" xr:uid="{00000000-0005-0000-0000-00009B560000}"/>
    <cellStyle name="SAPBEXexcBad9 4 2 6" xfId="22182" xr:uid="{00000000-0005-0000-0000-00009C560000}"/>
    <cellStyle name="SAPBEXexcBad9 4 2 6 2" xfId="22183" xr:uid="{00000000-0005-0000-0000-00009D560000}"/>
    <cellStyle name="SAPBEXexcBad9 4 2 7" xfId="22184" xr:uid="{00000000-0005-0000-0000-00009E560000}"/>
    <cellStyle name="SAPBEXexcBad9 4 2 7 2" xfId="22185" xr:uid="{00000000-0005-0000-0000-00009F560000}"/>
    <cellStyle name="SAPBEXexcBad9 4 2 8" xfId="22186" xr:uid="{00000000-0005-0000-0000-0000A0560000}"/>
    <cellStyle name="SAPBEXexcBad9 4 2 8 2" xfId="22187" xr:uid="{00000000-0005-0000-0000-0000A1560000}"/>
    <cellStyle name="SAPBEXexcBad9 4 2 9" xfId="22188" xr:uid="{00000000-0005-0000-0000-0000A2560000}"/>
    <cellStyle name="SAPBEXexcBad9 4 3" xfId="22189" xr:uid="{00000000-0005-0000-0000-0000A3560000}"/>
    <cellStyle name="SAPBEXexcBad9 4 3 2" xfId="22190" xr:uid="{00000000-0005-0000-0000-0000A4560000}"/>
    <cellStyle name="SAPBEXexcBad9 4 3 2 2" xfId="22191" xr:uid="{00000000-0005-0000-0000-0000A5560000}"/>
    <cellStyle name="SAPBEXexcBad9 4 3 2 2 2" xfId="22192" xr:uid="{00000000-0005-0000-0000-0000A6560000}"/>
    <cellStyle name="SAPBEXexcBad9 4 3 2 3" xfId="22193" xr:uid="{00000000-0005-0000-0000-0000A7560000}"/>
    <cellStyle name="SAPBEXexcBad9 4 3 2 3 2" xfId="22194" xr:uid="{00000000-0005-0000-0000-0000A8560000}"/>
    <cellStyle name="SAPBEXexcBad9 4 3 2 4" xfId="22195" xr:uid="{00000000-0005-0000-0000-0000A9560000}"/>
    <cellStyle name="SAPBEXexcBad9 4 3 2 4 2" xfId="22196" xr:uid="{00000000-0005-0000-0000-0000AA560000}"/>
    <cellStyle name="SAPBEXexcBad9 4 3 2 5" xfId="22197" xr:uid="{00000000-0005-0000-0000-0000AB560000}"/>
    <cellStyle name="SAPBEXexcBad9 4 3 2 5 2" xfId="22198" xr:uid="{00000000-0005-0000-0000-0000AC560000}"/>
    <cellStyle name="SAPBEXexcBad9 4 3 2 6" xfId="22199" xr:uid="{00000000-0005-0000-0000-0000AD560000}"/>
    <cellStyle name="SAPBEXexcBad9 4 3 2 6 2" xfId="22200" xr:uid="{00000000-0005-0000-0000-0000AE560000}"/>
    <cellStyle name="SAPBEXexcBad9 4 3 2 7" xfId="22201" xr:uid="{00000000-0005-0000-0000-0000AF560000}"/>
    <cellStyle name="SAPBEXexcBad9 4 3 3" xfId="22202" xr:uid="{00000000-0005-0000-0000-0000B0560000}"/>
    <cellStyle name="SAPBEXexcBad9 4 3 3 2" xfId="22203" xr:uid="{00000000-0005-0000-0000-0000B1560000}"/>
    <cellStyle name="SAPBEXexcBad9 4 3 4" xfId="22204" xr:uid="{00000000-0005-0000-0000-0000B2560000}"/>
    <cellStyle name="SAPBEXexcBad9 4 3 4 2" xfId="22205" xr:uid="{00000000-0005-0000-0000-0000B3560000}"/>
    <cellStyle name="SAPBEXexcBad9 4 3 5" xfId="22206" xr:uid="{00000000-0005-0000-0000-0000B4560000}"/>
    <cellStyle name="SAPBEXexcBad9 4 3 5 2" xfId="22207" xr:uid="{00000000-0005-0000-0000-0000B5560000}"/>
    <cellStyle name="SAPBEXexcBad9 4 3 6" xfId="22208" xr:uid="{00000000-0005-0000-0000-0000B6560000}"/>
    <cellStyle name="SAPBEXexcBad9 4 3 6 2" xfId="22209" xr:uid="{00000000-0005-0000-0000-0000B7560000}"/>
    <cellStyle name="SAPBEXexcBad9 4 3 7" xfId="22210" xr:uid="{00000000-0005-0000-0000-0000B8560000}"/>
    <cellStyle name="SAPBEXexcBad9 4 3 7 2" xfId="22211" xr:uid="{00000000-0005-0000-0000-0000B9560000}"/>
    <cellStyle name="SAPBEXexcBad9 4 3 8" xfId="22212" xr:uid="{00000000-0005-0000-0000-0000BA560000}"/>
    <cellStyle name="SAPBEXexcBad9 4 4" xfId="22213" xr:uid="{00000000-0005-0000-0000-0000BB560000}"/>
    <cellStyle name="SAPBEXexcBad9 4 4 2" xfId="22214" xr:uid="{00000000-0005-0000-0000-0000BC560000}"/>
    <cellStyle name="SAPBEXexcBad9 4 4 2 2" xfId="22215" xr:uid="{00000000-0005-0000-0000-0000BD560000}"/>
    <cellStyle name="SAPBEXexcBad9 4 4 3" xfId="22216" xr:uid="{00000000-0005-0000-0000-0000BE560000}"/>
    <cellStyle name="SAPBEXexcBad9 4 4 3 2" xfId="22217" xr:uid="{00000000-0005-0000-0000-0000BF560000}"/>
    <cellStyle name="SAPBEXexcBad9 4 4 4" xfId="22218" xr:uid="{00000000-0005-0000-0000-0000C0560000}"/>
    <cellStyle name="SAPBEXexcBad9 4 4 4 2" xfId="22219" xr:uid="{00000000-0005-0000-0000-0000C1560000}"/>
    <cellStyle name="SAPBEXexcBad9 4 4 5" xfId="22220" xr:uid="{00000000-0005-0000-0000-0000C2560000}"/>
    <cellStyle name="SAPBEXexcBad9 4 4 5 2" xfId="22221" xr:uid="{00000000-0005-0000-0000-0000C3560000}"/>
    <cellStyle name="SAPBEXexcBad9 4 4 6" xfId="22222" xr:uid="{00000000-0005-0000-0000-0000C4560000}"/>
    <cellStyle name="SAPBEXexcBad9 4 4 6 2" xfId="22223" xr:uid="{00000000-0005-0000-0000-0000C5560000}"/>
    <cellStyle name="SAPBEXexcBad9 4 4 7" xfId="22224" xr:uid="{00000000-0005-0000-0000-0000C6560000}"/>
    <cellStyle name="SAPBEXexcBad9 4 5" xfId="22225" xr:uid="{00000000-0005-0000-0000-0000C7560000}"/>
    <cellStyle name="SAPBEXexcBad9 4 5 2" xfId="22226" xr:uid="{00000000-0005-0000-0000-0000C8560000}"/>
    <cellStyle name="SAPBEXexcBad9 4 6" xfId="22227" xr:uid="{00000000-0005-0000-0000-0000C9560000}"/>
    <cellStyle name="SAPBEXexcBad9 4 6 2" xfId="22228" xr:uid="{00000000-0005-0000-0000-0000CA560000}"/>
    <cellStyle name="SAPBEXexcBad9 4 7" xfId="22229" xr:uid="{00000000-0005-0000-0000-0000CB560000}"/>
    <cellStyle name="SAPBEXexcBad9 4 7 2" xfId="22230" xr:uid="{00000000-0005-0000-0000-0000CC560000}"/>
    <cellStyle name="SAPBEXexcBad9 4 8" xfId="22231" xr:uid="{00000000-0005-0000-0000-0000CD560000}"/>
    <cellStyle name="SAPBEXexcBad9 4 8 2" xfId="22232" xr:uid="{00000000-0005-0000-0000-0000CE560000}"/>
    <cellStyle name="SAPBEXexcBad9 4 9" xfId="22233" xr:uid="{00000000-0005-0000-0000-0000CF560000}"/>
    <cellStyle name="SAPBEXexcBad9 4 9 2" xfId="22234" xr:uid="{00000000-0005-0000-0000-0000D0560000}"/>
    <cellStyle name="SAPBEXexcBad9 5" xfId="22235" xr:uid="{00000000-0005-0000-0000-0000D1560000}"/>
    <cellStyle name="SAPBEXexcBad9 5 2" xfId="22236" xr:uid="{00000000-0005-0000-0000-0000D2560000}"/>
    <cellStyle name="SAPBEXexcBad9 5 2 2" xfId="22237" xr:uid="{00000000-0005-0000-0000-0000D3560000}"/>
    <cellStyle name="SAPBEXexcBad9 5 2 2 2" xfId="22238" xr:uid="{00000000-0005-0000-0000-0000D4560000}"/>
    <cellStyle name="SAPBEXexcBad9 5 2 2 2 2" xfId="22239" xr:uid="{00000000-0005-0000-0000-0000D5560000}"/>
    <cellStyle name="SAPBEXexcBad9 5 2 2 3" xfId="22240" xr:uid="{00000000-0005-0000-0000-0000D6560000}"/>
    <cellStyle name="SAPBEXexcBad9 5 2 2 3 2" xfId="22241" xr:uid="{00000000-0005-0000-0000-0000D7560000}"/>
    <cellStyle name="SAPBEXexcBad9 5 2 2 4" xfId="22242" xr:uid="{00000000-0005-0000-0000-0000D8560000}"/>
    <cellStyle name="SAPBEXexcBad9 5 2 2 4 2" xfId="22243" xr:uid="{00000000-0005-0000-0000-0000D9560000}"/>
    <cellStyle name="SAPBEXexcBad9 5 2 2 5" xfId="22244" xr:uid="{00000000-0005-0000-0000-0000DA560000}"/>
    <cellStyle name="SAPBEXexcBad9 5 2 2 5 2" xfId="22245" xr:uid="{00000000-0005-0000-0000-0000DB560000}"/>
    <cellStyle name="SAPBEXexcBad9 5 2 2 6" xfId="22246" xr:uid="{00000000-0005-0000-0000-0000DC560000}"/>
    <cellStyle name="SAPBEXexcBad9 5 2 2 6 2" xfId="22247" xr:uid="{00000000-0005-0000-0000-0000DD560000}"/>
    <cellStyle name="SAPBEXexcBad9 5 2 2 7" xfId="22248" xr:uid="{00000000-0005-0000-0000-0000DE560000}"/>
    <cellStyle name="SAPBEXexcBad9 5 2 3" xfId="22249" xr:uid="{00000000-0005-0000-0000-0000DF560000}"/>
    <cellStyle name="SAPBEXexcBad9 5 2 3 2" xfId="22250" xr:uid="{00000000-0005-0000-0000-0000E0560000}"/>
    <cellStyle name="SAPBEXexcBad9 5 2 4" xfId="22251" xr:uid="{00000000-0005-0000-0000-0000E1560000}"/>
    <cellStyle name="SAPBEXexcBad9 5 2 4 2" xfId="22252" xr:uid="{00000000-0005-0000-0000-0000E2560000}"/>
    <cellStyle name="SAPBEXexcBad9 5 2 5" xfId="22253" xr:uid="{00000000-0005-0000-0000-0000E3560000}"/>
    <cellStyle name="SAPBEXexcBad9 5 2 5 2" xfId="22254" xr:uid="{00000000-0005-0000-0000-0000E4560000}"/>
    <cellStyle name="SAPBEXexcBad9 5 2 6" xfId="22255" xr:uid="{00000000-0005-0000-0000-0000E5560000}"/>
    <cellStyle name="SAPBEXexcBad9 5 2 6 2" xfId="22256" xr:uid="{00000000-0005-0000-0000-0000E6560000}"/>
    <cellStyle name="SAPBEXexcBad9 5 2 7" xfId="22257" xr:uid="{00000000-0005-0000-0000-0000E7560000}"/>
    <cellStyle name="SAPBEXexcBad9 5 2 7 2" xfId="22258" xr:uid="{00000000-0005-0000-0000-0000E8560000}"/>
    <cellStyle name="SAPBEXexcBad9 5 2 8" xfId="22259" xr:uid="{00000000-0005-0000-0000-0000E9560000}"/>
    <cellStyle name="SAPBEXexcBad9 5 3" xfId="22260" xr:uid="{00000000-0005-0000-0000-0000EA560000}"/>
    <cellStyle name="SAPBEXexcBad9 5 3 2" xfId="22261" xr:uid="{00000000-0005-0000-0000-0000EB560000}"/>
    <cellStyle name="SAPBEXexcBad9 5 3 2 2" xfId="22262" xr:uid="{00000000-0005-0000-0000-0000EC560000}"/>
    <cellStyle name="SAPBEXexcBad9 5 3 3" xfId="22263" xr:uid="{00000000-0005-0000-0000-0000ED560000}"/>
    <cellStyle name="SAPBEXexcBad9 5 3 3 2" xfId="22264" xr:uid="{00000000-0005-0000-0000-0000EE560000}"/>
    <cellStyle name="SAPBEXexcBad9 5 3 4" xfId="22265" xr:uid="{00000000-0005-0000-0000-0000EF560000}"/>
    <cellStyle name="SAPBEXexcBad9 5 3 4 2" xfId="22266" xr:uid="{00000000-0005-0000-0000-0000F0560000}"/>
    <cellStyle name="SAPBEXexcBad9 5 3 5" xfId="22267" xr:uid="{00000000-0005-0000-0000-0000F1560000}"/>
    <cellStyle name="SAPBEXexcBad9 5 3 5 2" xfId="22268" xr:uid="{00000000-0005-0000-0000-0000F2560000}"/>
    <cellStyle name="SAPBEXexcBad9 5 3 6" xfId="22269" xr:uid="{00000000-0005-0000-0000-0000F3560000}"/>
    <cellStyle name="SAPBEXexcBad9 5 3 6 2" xfId="22270" xr:uid="{00000000-0005-0000-0000-0000F4560000}"/>
    <cellStyle name="SAPBEXexcBad9 5 3 7" xfId="22271" xr:uid="{00000000-0005-0000-0000-0000F5560000}"/>
    <cellStyle name="SAPBEXexcBad9 5 4" xfId="22272" xr:uid="{00000000-0005-0000-0000-0000F6560000}"/>
    <cellStyle name="SAPBEXexcBad9 5 4 2" xfId="22273" xr:uid="{00000000-0005-0000-0000-0000F7560000}"/>
    <cellStyle name="SAPBEXexcBad9 5 5" xfId="22274" xr:uid="{00000000-0005-0000-0000-0000F8560000}"/>
    <cellStyle name="SAPBEXexcBad9 5 5 2" xfId="22275" xr:uid="{00000000-0005-0000-0000-0000F9560000}"/>
    <cellStyle name="SAPBEXexcBad9 5 6" xfId="22276" xr:uid="{00000000-0005-0000-0000-0000FA560000}"/>
    <cellStyle name="SAPBEXexcBad9 5 6 2" xfId="22277" xr:uid="{00000000-0005-0000-0000-0000FB560000}"/>
    <cellStyle name="SAPBEXexcBad9 5 7" xfId="22278" xr:uid="{00000000-0005-0000-0000-0000FC560000}"/>
    <cellStyle name="SAPBEXexcBad9 5 7 2" xfId="22279" xr:uid="{00000000-0005-0000-0000-0000FD560000}"/>
    <cellStyle name="SAPBEXexcBad9 5 8" xfId="22280" xr:uid="{00000000-0005-0000-0000-0000FE560000}"/>
    <cellStyle name="SAPBEXexcBad9 5 8 2" xfId="22281" xr:uid="{00000000-0005-0000-0000-0000FF560000}"/>
    <cellStyle name="SAPBEXexcBad9 5 9" xfId="22282" xr:uid="{00000000-0005-0000-0000-000000570000}"/>
    <cellStyle name="SAPBEXexcBad9 6" xfId="22283" xr:uid="{00000000-0005-0000-0000-000001570000}"/>
    <cellStyle name="SAPBEXexcBad9 6 2" xfId="22284" xr:uid="{00000000-0005-0000-0000-000002570000}"/>
    <cellStyle name="SAPBEXexcBad9 6 2 2" xfId="22285" xr:uid="{00000000-0005-0000-0000-000003570000}"/>
    <cellStyle name="SAPBEXexcBad9 6 2 2 2" xfId="22286" xr:uid="{00000000-0005-0000-0000-000004570000}"/>
    <cellStyle name="SAPBEXexcBad9 6 2 2 2 2" xfId="22287" xr:uid="{00000000-0005-0000-0000-000005570000}"/>
    <cellStyle name="SAPBEXexcBad9 6 2 2 3" xfId="22288" xr:uid="{00000000-0005-0000-0000-000006570000}"/>
    <cellStyle name="SAPBEXexcBad9 6 2 2 3 2" xfId="22289" xr:uid="{00000000-0005-0000-0000-000007570000}"/>
    <cellStyle name="SAPBEXexcBad9 6 2 2 4" xfId="22290" xr:uid="{00000000-0005-0000-0000-000008570000}"/>
    <cellStyle name="SAPBEXexcBad9 6 2 2 4 2" xfId="22291" xr:uid="{00000000-0005-0000-0000-000009570000}"/>
    <cellStyle name="SAPBEXexcBad9 6 2 2 5" xfId="22292" xr:uid="{00000000-0005-0000-0000-00000A570000}"/>
    <cellStyle name="SAPBEXexcBad9 6 2 2 5 2" xfId="22293" xr:uid="{00000000-0005-0000-0000-00000B570000}"/>
    <cellStyle name="SAPBEXexcBad9 6 2 2 6" xfId="22294" xr:uid="{00000000-0005-0000-0000-00000C570000}"/>
    <cellStyle name="SAPBEXexcBad9 6 2 2 6 2" xfId="22295" xr:uid="{00000000-0005-0000-0000-00000D570000}"/>
    <cellStyle name="SAPBEXexcBad9 6 2 2 7" xfId="22296" xr:uid="{00000000-0005-0000-0000-00000E570000}"/>
    <cellStyle name="SAPBEXexcBad9 6 2 3" xfId="22297" xr:uid="{00000000-0005-0000-0000-00000F570000}"/>
    <cellStyle name="SAPBEXexcBad9 6 2 3 2" xfId="22298" xr:uid="{00000000-0005-0000-0000-000010570000}"/>
    <cellStyle name="SAPBEXexcBad9 6 2 4" xfId="22299" xr:uid="{00000000-0005-0000-0000-000011570000}"/>
    <cellStyle name="SAPBEXexcBad9 6 2 4 2" xfId="22300" xr:uid="{00000000-0005-0000-0000-000012570000}"/>
    <cellStyle name="SAPBEXexcBad9 6 2 5" xfId="22301" xr:uid="{00000000-0005-0000-0000-000013570000}"/>
    <cellStyle name="SAPBEXexcBad9 6 2 5 2" xfId="22302" xr:uid="{00000000-0005-0000-0000-000014570000}"/>
    <cellStyle name="SAPBEXexcBad9 6 2 6" xfId="22303" xr:uid="{00000000-0005-0000-0000-000015570000}"/>
    <cellStyle name="SAPBEXexcBad9 6 2 6 2" xfId="22304" xr:uid="{00000000-0005-0000-0000-000016570000}"/>
    <cellStyle name="SAPBEXexcBad9 6 2 7" xfId="22305" xr:uid="{00000000-0005-0000-0000-000017570000}"/>
    <cellStyle name="SAPBEXexcBad9 6 2 7 2" xfId="22306" xr:uid="{00000000-0005-0000-0000-000018570000}"/>
    <cellStyle name="SAPBEXexcBad9 6 2 8" xfId="22307" xr:uid="{00000000-0005-0000-0000-000019570000}"/>
    <cellStyle name="SAPBEXexcBad9 6 3" xfId="22308" xr:uid="{00000000-0005-0000-0000-00001A570000}"/>
    <cellStyle name="SAPBEXexcBad9 6 3 2" xfId="22309" xr:uid="{00000000-0005-0000-0000-00001B570000}"/>
    <cellStyle name="SAPBEXexcBad9 6 3 2 2" xfId="22310" xr:uid="{00000000-0005-0000-0000-00001C570000}"/>
    <cellStyle name="SAPBEXexcBad9 6 3 3" xfId="22311" xr:uid="{00000000-0005-0000-0000-00001D570000}"/>
    <cellStyle name="SAPBEXexcBad9 6 3 3 2" xfId="22312" xr:uid="{00000000-0005-0000-0000-00001E570000}"/>
    <cellStyle name="SAPBEXexcBad9 6 3 4" xfId="22313" xr:uid="{00000000-0005-0000-0000-00001F570000}"/>
    <cellStyle name="SAPBEXexcBad9 6 3 4 2" xfId="22314" xr:uid="{00000000-0005-0000-0000-000020570000}"/>
    <cellStyle name="SAPBEXexcBad9 6 3 5" xfId="22315" xr:uid="{00000000-0005-0000-0000-000021570000}"/>
    <cellStyle name="SAPBEXexcBad9 6 3 5 2" xfId="22316" xr:uid="{00000000-0005-0000-0000-000022570000}"/>
    <cellStyle name="SAPBEXexcBad9 6 3 6" xfId="22317" xr:uid="{00000000-0005-0000-0000-000023570000}"/>
    <cellStyle name="SAPBEXexcBad9 6 3 6 2" xfId="22318" xr:uid="{00000000-0005-0000-0000-000024570000}"/>
    <cellStyle name="SAPBEXexcBad9 6 3 7" xfId="22319" xr:uid="{00000000-0005-0000-0000-000025570000}"/>
    <cellStyle name="SAPBEXexcBad9 6 4" xfId="22320" xr:uid="{00000000-0005-0000-0000-000026570000}"/>
    <cellStyle name="SAPBEXexcBad9 6 4 2" xfId="22321" xr:uid="{00000000-0005-0000-0000-000027570000}"/>
    <cellStyle name="SAPBEXexcBad9 6 5" xfId="22322" xr:uid="{00000000-0005-0000-0000-000028570000}"/>
    <cellStyle name="SAPBEXexcBad9 6 5 2" xfId="22323" xr:uid="{00000000-0005-0000-0000-000029570000}"/>
    <cellStyle name="SAPBEXexcBad9 6 6" xfId="22324" xr:uid="{00000000-0005-0000-0000-00002A570000}"/>
    <cellStyle name="SAPBEXexcBad9 6 6 2" xfId="22325" xr:uid="{00000000-0005-0000-0000-00002B570000}"/>
    <cellStyle name="SAPBEXexcBad9 6 7" xfId="22326" xr:uid="{00000000-0005-0000-0000-00002C570000}"/>
    <cellStyle name="SAPBEXexcBad9 6 7 2" xfId="22327" xr:uid="{00000000-0005-0000-0000-00002D570000}"/>
    <cellStyle name="SAPBEXexcBad9 6 8" xfId="22328" xr:uid="{00000000-0005-0000-0000-00002E570000}"/>
    <cellStyle name="SAPBEXexcBad9 6 8 2" xfId="22329" xr:uid="{00000000-0005-0000-0000-00002F570000}"/>
    <cellStyle name="SAPBEXexcBad9 6 9" xfId="22330" xr:uid="{00000000-0005-0000-0000-000030570000}"/>
    <cellStyle name="SAPBEXexcBad9 7" xfId="22331" xr:uid="{00000000-0005-0000-0000-000031570000}"/>
    <cellStyle name="SAPBEXexcBad9 7 2" xfId="22332" xr:uid="{00000000-0005-0000-0000-000032570000}"/>
    <cellStyle name="SAPBEXexcBad9 7 2 2" xfId="22333" xr:uid="{00000000-0005-0000-0000-000033570000}"/>
    <cellStyle name="SAPBEXexcBad9 7 2 2 2" xfId="22334" xr:uid="{00000000-0005-0000-0000-000034570000}"/>
    <cellStyle name="SAPBEXexcBad9 7 2 2 2 2" xfId="22335" xr:uid="{00000000-0005-0000-0000-000035570000}"/>
    <cellStyle name="SAPBEXexcBad9 7 2 2 3" xfId="22336" xr:uid="{00000000-0005-0000-0000-000036570000}"/>
    <cellStyle name="SAPBEXexcBad9 7 2 2 3 2" xfId="22337" xr:uid="{00000000-0005-0000-0000-000037570000}"/>
    <cellStyle name="SAPBEXexcBad9 7 2 2 4" xfId="22338" xr:uid="{00000000-0005-0000-0000-000038570000}"/>
    <cellStyle name="SAPBEXexcBad9 7 2 2 4 2" xfId="22339" xr:uid="{00000000-0005-0000-0000-000039570000}"/>
    <cellStyle name="SAPBEXexcBad9 7 2 2 5" xfId="22340" xr:uid="{00000000-0005-0000-0000-00003A570000}"/>
    <cellStyle name="SAPBEXexcBad9 7 2 2 5 2" xfId="22341" xr:uid="{00000000-0005-0000-0000-00003B570000}"/>
    <cellStyle name="SAPBEXexcBad9 7 2 2 6" xfId="22342" xr:uid="{00000000-0005-0000-0000-00003C570000}"/>
    <cellStyle name="SAPBEXexcBad9 7 2 2 6 2" xfId="22343" xr:uid="{00000000-0005-0000-0000-00003D570000}"/>
    <cellStyle name="SAPBEXexcBad9 7 2 2 7" xfId="22344" xr:uid="{00000000-0005-0000-0000-00003E570000}"/>
    <cellStyle name="SAPBEXexcBad9 7 2 3" xfId="22345" xr:uid="{00000000-0005-0000-0000-00003F570000}"/>
    <cellStyle name="SAPBEXexcBad9 7 2 3 2" xfId="22346" xr:uid="{00000000-0005-0000-0000-000040570000}"/>
    <cellStyle name="SAPBEXexcBad9 7 2 4" xfId="22347" xr:uid="{00000000-0005-0000-0000-000041570000}"/>
    <cellStyle name="SAPBEXexcBad9 7 2 4 2" xfId="22348" xr:uid="{00000000-0005-0000-0000-000042570000}"/>
    <cellStyle name="SAPBEXexcBad9 7 2 5" xfId="22349" xr:uid="{00000000-0005-0000-0000-000043570000}"/>
    <cellStyle name="SAPBEXexcBad9 7 2 5 2" xfId="22350" xr:uid="{00000000-0005-0000-0000-000044570000}"/>
    <cellStyle name="SAPBEXexcBad9 7 2 6" xfId="22351" xr:uid="{00000000-0005-0000-0000-000045570000}"/>
    <cellStyle name="SAPBEXexcBad9 7 2 6 2" xfId="22352" xr:uid="{00000000-0005-0000-0000-000046570000}"/>
    <cellStyle name="SAPBEXexcBad9 7 2 7" xfId="22353" xr:uid="{00000000-0005-0000-0000-000047570000}"/>
    <cellStyle name="SAPBEXexcBad9 7 2 7 2" xfId="22354" xr:uid="{00000000-0005-0000-0000-000048570000}"/>
    <cellStyle name="SAPBEXexcBad9 7 2 8" xfId="22355" xr:uid="{00000000-0005-0000-0000-000049570000}"/>
    <cellStyle name="SAPBEXexcBad9 7 3" xfId="22356" xr:uid="{00000000-0005-0000-0000-00004A570000}"/>
    <cellStyle name="SAPBEXexcBad9 7 3 2" xfId="22357" xr:uid="{00000000-0005-0000-0000-00004B570000}"/>
    <cellStyle name="SAPBEXexcBad9 7 3 2 2" xfId="22358" xr:uid="{00000000-0005-0000-0000-00004C570000}"/>
    <cellStyle name="SAPBEXexcBad9 7 3 3" xfId="22359" xr:uid="{00000000-0005-0000-0000-00004D570000}"/>
    <cellStyle name="SAPBEXexcBad9 7 3 3 2" xfId="22360" xr:uid="{00000000-0005-0000-0000-00004E570000}"/>
    <cellStyle name="SAPBEXexcBad9 7 3 4" xfId="22361" xr:uid="{00000000-0005-0000-0000-00004F570000}"/>
    <cellStyle name="SAPBEXexcBad9 7 3 4 2" xfId="22362" xr:uid="{00000000-0005-0000-0000-000050570000}"/>
    <cellStyle name="SAPBEXexcBad9 7 3 5" xfId="22363" xr:uid="{00000000-0005-0000-0000-000051570000}"/>
    <cellStyle name="SAPBEXexcBad9 7 3 5 2" xfId="22364" xr:uid="{00000000-0005-0000-0000-000052570000}"/>
    <cellStyle name="SAPBEXexcBad9 7 3 6" xfId="22365" xr:uid="{00000000-0005-0000-0000-000053570000}"/>
    <cellStyle name="SAPBEXexcBad9 7 3 6 2" xfId="22366" xr:uid="{00000000-0005-0000-0000-000054570000}"/>
    <cellStyle name="SAPBEXexcBad9 7 3 7" xfId="22367" xr:uid="{00000000-0005-0000-0000-000055570000}"/>
    <cellStyle name="SAPBEXexcBad9 7 4" xfId="22368" xr:uid="{00000000-0005-0000-0000-000056570000}"/>
    <cellStyle name="SAPBEXexcBad9 7 4 2" xfId="22369" xr:uid="{00000000-0005-0000-0000-000057570000}"/>
    <cellStyle name="SAPBEXexcBad9 7 5" xfId="22370" xr:uid="{00000000-0005-0000-0000-000058570000}"/>
    <cellStyle name="SAPBEXexcBad9 7 5 2" xfId="22371" xr:uid="{00000000-0005-0000-0000-000059570000}"/>
    <cellStyle name="SAPBEXexcBad9 7 6" xfId="22372" xr:uid="{00000000-0005-0000-0000-00005A570000}"/>
    <cellStyle name="SAPBEXexcBad9 7 6 2" xfId="22373" xr:uid="{00000000-0005-0000-0000-00005B570000}"/>
    <cellStyle name="SAPBEXexcBad9 7 7" xfId="22374" xr:uid="{00000000-0005-0000-0000-00005C570000}"/>
    <cellStyle name="SAPBEXexcBad9 7 7 2" xfId="22375" xr:uid="{00000000-0005-0000-0000-00005D570000}"/>
    <cellStyle name="SAPBEXexcBad9 7 8" xfId="22376" xr:uid="{00000000-0005-0000-0000-00005E570000}"/>
    <cellStyle name="SAPBEXexcBad9 7 8 2" xfId="22377" xr:uid="{00000000-0005-0000-0000-00005F570000}"/>
    <cellStyle name="SAPBEXexcBad9 7 9" xfId="22378" xr:uid="{00000000-0005-0000-0000-000060570000}"/>
    <cellStyle name="SAPBEXexcBad9 8" xfId="22379" xr:uid="{00000000-0005-0000-0000-000061570000}"/>
    <cellStyle name="SAPBEXexcBad9 8 2" xfId="22380" xr:uid="{00000000-0005-0000-0000-000062570000}"/>
    <cellStyle name="SAPBEXexcBad9 8 2 2" xfId="22381" xr:uid="{00000000-0005-0000-0000-000063570000}"/>
    <cellStyle name="SAPBEXexcBad9 8 2 2 2" xfId="22382" xr:uid="{00000000-0005-0000-0000-000064570000}"/>
    <cellStyle name="SAPBEXexcBad9 8 2 3" xfId="22383" xr:uid="{00000000-0005-0000-0000-000065570000}"/>
    <cellStyle name="SAPBEXexcBad9 8 2 3 2" xfId="22384" xr:uid="{00000000-0005-0000-0000-000066570000}"/>
    <cellStyle name="SAPBEXexcBad9 8 2 4" xfId="22385" xr:uid="{00000000-0005-0000-0000-000067570000}"/>
    <cellStyle name="SAPBEXexcBad9 8 2 4 2" xfId="22386" xr:uid="{00000000-0005-0000-0000-000068570000}"/>
    <cellStyle name="SAPBEXexcBad9 8 2 5" xfId="22387" xr:uid="{00000000-0005-0000-0000-000069570000}"/>
    <cellStyle name="SAPBEXexcBad9 8 2 5 2" xfId="22388" xr:uid="{00000000-0005-0000-0000-00006A570000}"/>
    <cellStyle name="SAPBEXexcBad9 8 2 6" xfId="22389" xr:uid="{00000000-0005-0000-0000-00006B570000}"/>
    <cellStyle name="SAPBEXexcBad9 8 2 6 2" xfId="22390" xr:uid="{00000000-0005-0000-0000-00006C570000}"/>
    <cellStyle name="SAPBEXexcBad9 8 2 7" xfId="22391" xr:uid="{00000000-0005-0000-0000-00006D570000}"/>
    <cellStyle name="SAPBEXexcBad9 8 3" xfId="22392" xr:uid="{00000000-0005-0000-0000-00006E570000}"/>
    <cellStyle name="SAPBEXexcBad9 8 3 2" xfId="22393" xr:uid="{00000000-0005-0000-0000-00006F570000}"/>
    <cellStyle name="SAPBEXexcBad9 8 4" xfId="22394" xr:uid="{00000000-0005-0000-0000-000070570000}"/>
    <cellStyle name="SAPBEXexcBad9 8 4 2" xfId="22395" xr:uid="{00000000-0005-0000-0000-000071570000}"/>
    <cellStyle name="SAPBEXexcBad9 8 5" xfId="22396" xr:uid="{00000000-0005-0000-0000-000072570000}"/>
    <cellStyle name="SAPBEXexcBad9 8 5 2" xfId="22397" xr:uid="{00000000-0005-0000-0000-000073570000}"/>
    <cellStyle name="SAPBEXexcBad9 8 6" xfId="22398" xr:uid="{00000000-0005-0000-0000-000074570000}"/>
    <cellStyle name="SAPBEXexcBad9 8 6 2" xfId="22399" xr:uid="{00000000-0005-0000-0000-000075570000}"/>
    <cellStyle name="SAPBEXexcBad9 8 7" xfId="22400" xr:uid="{00000000-0005-0000-0000-000076570000}"/>
    <cellStyle name="SAPBEXexcBad9 8 7 2" xfId="22401" xr:uid="{00000000-0005-0000-0000-000077570000}"/>
    <cellStyle name="SAPBEXexcBad9 8 8" xfId="22402" xr:uid="{00000000-0005-0000-0000-000078570000}"/>
    <cellStyle name="SAPBEXexcBad9 9" xfId="22403" xr:uid="{00000000-0005-0000-0000-000079570000}"/>
    <cellStyle name="SAPBEXexcBad9 9 2" xfId="22404" xr:uid="{00000000-0005-0000-0000-00007A570000}"/>
    <cellStyle name="SAPBEXexcBad9 9 2 2" xfId="22405" xr:uid="{00000000-0005-0000-0000-00007B570000}"/>
    <cellStyle name="SAPBEXexcBad9 9 3" xfId="22406" xr:uid="{00000000-0005-0000-0000-00007C570000}"/>
    <cellStyle name="SAPBEXexcBad9 9 3 2" xfId="22407" xr:uid="{00000000-0005-0000-0000-00007D570000}"/>
    <cellStyle name="SAPBEXexcBad9 9 4" xfId="22408" xr:uid="{00000000-0005-0000-0000-00007E570000}"/>
    <cellStyle name="SAPBEXexcBad9 9 4 2" xfId="22409" xr:uid="{00000000-0005-0000-0000-00007F570000}"/>
    <cellStyle name="SAPBEXexcBad9 9 5" xfId="22410" xr:uid="{00000000-0005-0000-0000-000080570000}"/>
    <cellStyle name="SAPBEXexcBad9 9 5 2" xfId="22411" xr:uid="{00000000-0005-0000-0000-000081570000}"/>
    <cellStyle name="SAPBEXexcBad9 9 6" xfId="22412" xr:uid="{00000000-0005-0000-0000-000082570000}"/>
    <cellStyle name="SAPBEXexcBad9 9 6 2" xfId="22413" xr:uid="{00000000-0005-0000-0000-000083570000}"/>
    <cellStyle name="SAPBEXexcBad9 9 7" xfId="22414" xr:uid="{00000000-0005-0000-0000-000084570000}"/>
    <cellStyle name="SAPBEXexcCritical4" xfId="22415" xr:uid="{00000000-0005-0000-0000-000085570000}"/>
    <cellStyle name="SAPBEXexcCritical4 10" xfId="22416" xr:uid="{00000000-0005-0000-0000-000086570000}"/>
    <cellStyle name="SAPBEXexcCritical4 10 2" xfId="22417" xr:uid="{00000000-0005-0000-0000-000087570000}"/>
    <cellStyle name="SAPBEXexcCritical4 10 2 2" xfId="22418" xr:uid="{00000000-0005-0000-0000-000088570000}"/>
    <cellStyle name="SAPBEXexcCritical4 10 3" xfId="22419" xr:uid="{00000000-0005-0000-0000-000089570000}"/>
    <cellStyle name="SAPBEXexcCritical4 10 3 2" xfId="22420" xr:uid="{00000000-0005-0000-0000-00008A570000}"/>
    <cellStyle name="SAPBEXexcCritical4 10 4" xfId="22421" xr:uid="{00000000-0005-0000-0000-00008B570000}"/>
    <cellStyle name="SAPBEXexcCritical4 10 4 2" xfId="22422" xr:uid="{00000000-0005-0000-0000-00008C570000}"/>
    <cellStyle name="SAPBEXexcCritical4 10 5" xfId="22423" xr:uid="{00000000-0005-0000-0000-00008D570000}"/>
    <cellStyle name="SAPBEXexcCritical4 10 5 2" xfId="22424" xr:uid="{00000000-0005-0000-0000-00008E570000}"/>
    <cellStyle name="SAPBEXexcCritical4 10 6" xfId="22425" xr:uid="{00000000-0005-0000-0000-00008F570000}"/>
    <cellStyle name="SAPBEXexcCritical4 10 6 2" xfId="22426" xr:uid="{00000000-0005-0000-0000-000090570000}"/>
    <cellStyle name="SAPBEXexcCritical4 10 7" xfId="22427" xr:uid="{00000000-0005-0000-0000-000091570000}"/>
    <cellStyle name="SAPBEXexcCritical4 11" xfId="22428" xr:uid="{00000000-0005-0000-0000-000092570000}"/>
    <cellStyle name="SAPBEXexcCritical4 11 2" xfId="22429" xr:uid="{00000000-0005-0000-0000-000093570000}"/>
    <cellStyle name="SAPBEXexcCritical4 12" xfId="22430" xr:uid="{00000000-0005-0000-0000-000094570000}"/>
    <cellStyle name="SAPBEXexcCritical4 12 2" xfId="22431" xr:uid="{00000000-0005-0000-0000-000095570000}"/>
    <cellStyle name="SAPBEXexcCritical4 13" xfId="22432" xr:uid="{00000000-0005-0000-0000-000096570000}"/>
    <cellStyle name="SAPBEXexcCritical4 13 2" xfId="22433" xr:uid="{00000000-0005-0000-0000-000097570000}"/>
    <cellStyle name="SAPBEXexcCritical4 14" xfId="22434" xr:uid="{00000000-0005-0000-0000-000098570000}"/>
    <cellStyle name="SAPBEXexcCritical4 14 2" xfId="22435" xr:uid="{00000000-0005-0000-0000-000099570000}"/>
    <cellStyle name="SAPBEXexcCritical4 15" xfId="22436" xr:uid="{00000000-0005-0000-0000-00009A570000}"/>
    <cellStyle name="SAPBEXexcCritical4 15 2" xfId="22437" xr:uid="{00000000-0005-0000-0000-00009B570000}"/>
    <cellStyle name="SAPBEXexcCritical4 16" xfId="22438" xr:uid="{00000000-0005-0000-0000-00009C570000}"/>
    <cellStyle name="SAPBEXexcCritical4 2" xfId="22439" xr:uid="{00000000-0005-0000-0000-00009D570000}"/>
    <cellStyle name="SAPBEXexcCritical4 2 10" xfId="22440" xr:uid="{00000000-0005-0000-0000-00009E570000}"/>
    <cellStyle name="SAPBEXexcCritical4 2 10 2" xfId="22441" xr:uid="{00000000-0005-0000-0000-00009F570000}"/>
    <cellStyle name="SAPBEXexcCritical4 2 11" xfId="22442" xr:uid="{00000000-0005-0000-0000-0000A0570000}"/>
    <cellStyle name="SAPBEXexcCritical4 2 11 2" xfId="22443" xr:uid="{00000000-0005-0000-0000-0000A1570000}"/>
    <cellStyle name="SAPBEXexcCritical4 2 12" xfId="22444" xr:uid="{00000000-0005-0000-0000-0000A2570000}"/>
    <cellStyle name="SAPBEXexcCritical4 2 2" xfId="22445" xr:uid="{00000000-0005-0000-0000-0000A3570000}"/>
    <cellStyle name="SAPBEXexcCritical4 2 2 10" xfId="22446" xr:uid="{00000000-0005-0000-0000-0000A4570000}"/>
    <cellStyle name="SAPBEXexcCritical4 2 2 10 2" xfId="22447" xr:uid="{00000000-0005-0000-0000-0000A5570000}"/>
    <cellStyle name="SAPBEXexcCritical4 2 2 11" xfId="22448" xr:uid="{00000000-0005-0000-0000-0000A6570000}"/>
    <cellStyle name="SAPBEXexcCritical4 2 2 2" xfId="22449" xr:uid="{00000000-0005-0000-0000-0000A7570000}"/>
    <cellStyle name="SAPBEXexcCritical4 2 2 2 10" xfId="22450" xr:uid="{00000000-0005-0000-0000-0000A8570000}"/>
    <cellStyle name="SAPBEXexcCritical4 2 2 2 2" xfId="22451" xr:uid="{00000000-0005-0000-0000-0000A9570000}"/>
    <cellStyle name="SAPBEXexcCritical4 2 2 2 2 2" xfId="22452" xr:uid="{00000000-0005-0000-0000-0000AA570000}"/>
    <cellStyle name="SAPBEXexcCritical4 2 2 2 2 2 2" xfId="22453" xr:uid="{00000000-0005-0000-0000-0000AB570000}"/>
    <cellStyle name="SAPBEXexcCritical4 2 2 2 2 2 2 2" xfId="22454" xr:uid="{00000000-0005-0000-0000-0000AC570000}"/>
    <cellStyle name="SAPBEXexcCritical4 2 2 2 2 2 2 2 2" xfId="22455" xr:uid="{00000000-0005-0000-0000-0000AD570000}"/>
    <cellStyle name="SAPBEXexcCritical4 2 2 2 2 2 2 3" xfId="22456" xr:uid="{00000000-0005-0000-0000-0000AE570000}"/>
    <cellStyle name="SAPBEXexcCritical4 2 2 2 2 2 2 3 2" xfId="22457" xr:uid="{00000000-0005-0000-0000-0000AF570000}"/>
    <cellStyle name="SAPBEXexcCritical4 2 2 2 2 2 2 4" xfId="22458" xr:uid="{00000000-0005-0000-0000-0000B0570000}"/>
    <cellStyle name="SAPBEXexcCritical4 2 2 2 2 2 2 4 2" xfId="22459" xr:uid="{00000000-0005-0000-0000-0000B1570000}"/>
    <cellStyle name="SAPBEXexcCritical4 2 2 2 2 2 2 5" xfId="22460" xr:uid="{00000000-0005-0000-0000-0000B2570000}"/>
    <cellStyle name="SAPBEXexcCritical4 2 2 2 2 2 2 5 2" xfId="22461" xr:uid="{00000000-0005-0000-0000-0000B3570000}"/>
    <cellStyle name="SAPBEXexcCritical4 2 2 2 2 2 2 6" xfId="22462" xr:uid="{00000000-0005-0000-0000-0000B4570000}"/>
    <cellStyle name="SAPBEXexcCritical4 2 2 2 2 2 2 6 2" xfId="22463" xr:uid="{00000000-0005-0000-0000-0000B5570000}"/>
    <cellStyle name="SAPBEXexcCritical4 2 2 2 2 2 2 7" xfId="22464" xr:uid="{00000000-0005-0000-0000-0000B6570000}"/>
    <cellStyle name="SAPBEXexcCritical4 2 2 2 2 2 3" xfId="22465" xr:uid="{00000000-0005-0000-0000-0000B7570000}"/>
    <cellStyle name="SAPBEXexcCritical4 2 2 2 2 2 3 2" xfId="22466" xr:uid="{00000000-0005-0000-0000-0000B8570000}"/>
    <cellStyle name="SAPBEXexcCritical4 2 2 2 2 2 4" xfId="22467" xr:uid="{00000000-0005-0000-0000-0000B9570000}"/>
    <cellStyle name="SAPBEXexcCritical4 2 2 2 2 2 4 2" xfId="22468" xr:uid="{00000000-0005-0000-0000-0000BA570000}"/>
    <cellStyle name="SAPBEXexcCritical4 2 2 2 2 2 5" xfId="22469" xr:uid="{00000000-0005-0000-0000-0000BB570000}"/>
    <cellStyle name="SAPBEXexcCritical4 2 2 2 2 2 5 2" xfId="22470" xr:uid="{00000000-0005-0000-0000-0000BC570000}"/>
    <cellStyle name="SAPBEXexcCritical4 2 2 2 2 2 6" xfId="22471" xr:uid="{00000000-0005-0000-0000-0000BD570000}"/>
    <cellStyle name="SAPBEXexcCritical4 2 2 2 2 2 6 2" xfId="22472" xr:uid="{00000000-0005-0000-0000-0000BE570000}"/>
    <cellStyle name="SAPBEXexcCritical4 2 2 2 2 2 7" xfId="22473" xr:uid="{00000000-0005-0000-0000-0000BF570000}"/>
    <cellStyle name="SAPBEXexcCritical4 2 2 2 2 2 7 2" xfId="22474" xr:uid="{00000000-0005-0000-0000-0000C0570000}"/>
    <cellStyle name="SAPBEXexcCritical4 2 2 2 2 2 8" xfId="22475" xr:uid="{00000000-0005-0000-0000-0000C1570000}"/>
    <cellStyle name="SAPBEXexcCritical4 2 2 2 2 3" xfId="22476" xr:uid="{00000000-0005-0000-0000-0000C2570000}"/>
    <cellStyle name="SAPBEXexcCritical4 2 2 2 2 3 2" xfId="22477" xr:uid="{00000000-0005-0000-0000-0000C3570000}"/>
    <cellStyle name="SAPBEXexcCritical4 2 2 2 2 3 2 2" xfId="22478" xr:uid="{00000000-0005-0000-0000-0000C4570000}"/>
    <cellStyle name="SAPBEXexcCritical4 2 2 2 2 3 3" xfId="22479" xr:uid="{00000000-0005-0000-0000-0000C5570000}"/>
    <cellStyle name="SAPBEXexcCritical4 2 2 2 2 3 3 2" xfId="22480" xr:uid="{00000000-0005-0000-0000-0000C6570000}"/>
    <cellStyle name="SAPBEXexcCritical4 2 2 2 2 3 4" xfId="22481" xr:uid="{00000000-0005-0000-0000-0000C7570000}"/>
    <cellStyle name="SAPBEXexcCritical4 2 2 2 2 3 4 2" xfId="22482" xr:uid="{00000000-0005-0000-0000-0000C8570000}"/>
    <cellStyle name="SAPBEXexcCritical4 2 2 2 2 3 5" xfId="22483" xr:uid="{00000000-0005-0000-0000-0000C9570000}"/>
    <cellStyle name="SAPBEXexcCritical4 2 2 2 2 3 5 2" xfId="22484" xr:uid="{00000000-0005-0000-0000-0000CA570000}"/>
    <cellStyle name="SAPBEXexcCritical4 2 2 2 2 3 6" xfId="22485" xr:uid="{00000000-0005-0000-0000-0000CB570000}"/>
    <cellStyle name="SAPBEXexcCritical4 2 2 2 2 3 6 2" xfId="22486" xr:uid="{00000000-0005-0000-0000-0000CC570000}"/>
    <cellStyle name="SAPBEXexcCritical4 2 2 2 2 3 7" xfId="22487" xr:uid="{00000000-0005-0000-0000-0000CD570000}"/>
    <cellStyle name="SAPBEXexcCritical4 2 2 2 2 4" xfId="22488" xr:uid="{00000000-0005-0000-0000-0000CE570000}"/>
    <cellStyle name="SAPBEXexcCritical4 2 2 2 2 4 2" xfId="22489" xr:uid="{00000000-0005-0000-0000-0000CF570000}"/>
    <cellStyle name="SAPBEXexcCritical4 2 2 2 2 5" xfId="22490" xr:uid="{00000000-0005-0000-0000-0000D0570000}"/>
    <cellStyle name="SAPBEXexcCritical4 2 2 2 2 5 2" xfId="22491" xr:uid="{00000000-0005-0000-0000-0000D1570000}"/>
    <cellStyle name="SAPBEXexcCritical4 2 2 2 2 6" xfId="22492" xr:uid="{00000000-0005-0000-0000-0000D2570000}"/>
    <cellStyle name="SAPBEXexcCritical4 2 2 2 2 6 2" xfId="22493" xr:uid="{00000000-0005-0000-0000-0000D3570000}"/>
    <cellStyle name="SAPBEXexcCritical4 2 2 2 2 7" xfId="22494" xr:uid="{00000000-0005-0000-0000-0000D4570000}"/>
    <cellStyle name="SAPBEXexcCritical4 2 2 2 2 7 2" xfId="22495" xr:uid="{00000000-0005-0000-0000-0000D5570000}"/>
    <cellStyle name="SAPBEXexcCritical4 2 2 2 2 8" xfId="22496" xr:uid="{00000000-0005-0000-0000-0000D6570000}"/>
    <cellStyle name="SAPBEXexcCritical4 2 2 2 2 8 2" xfId="22497" xr:uid="{00000000-0005-0000-0000-0000D7570000}"/>
    <cellStyle name="SAPBEXexcCritical4 2 2 2 2 9" xfId="22498" xr:uid="{00000000-0005-0000-0000-0000D8570000}"/>
    <cellStyle name="SAPBEXexcCritical4 2 2 2 3" xfId="22499" xr:uid="{00000000-0005-0000-0000-0000D9570000}"/>
    <cellStyle name="SAPBEXexcCritical4 2 2 2 3 2" xfId="22500" xr:uid="{00000000-0005-0000-0000-0000DA570000}"/>
    <cellStyle name="SAPBEXexcCritical4 2 2 2 3 2 2" xfId="22501" xr:uid="{00000000-0005-0000-0000-0000DB570000}"/>
    <cellStyle name="SAPBEXexcCritical4 2 2 2 3 2 2 2" xfId="22502" xr:uid="{00000000-0005-0000-0000-0000DC570000}"/>
    <cellStyle name="SAPBEXexcCritical4 2 2 2 3 2 3" xfId="22503" xr:uid="{00000000-0005-0000-0000-0000DD570000}"/>
    <cellStyle name="SAPBEXexcCritical4 2 2 2 3 2 3 2" xfId="22504" xr:uid="{00000000-0005-0000-0000-0000DE570000}"/>
    <cellStyle name="SAPBEXexcCritical4 2 2 2 3 2 4" xfId="22505" xr:uid="{00000000-0005-0000-0000-0000DF570000}"/>
    <cellStyle name="SAPBEXexcCritical4 2 2 2 3 2 4 2" xfId="22506" xr:uid="{00000000-0005-0000-0000-0000E0570000}"/>
    <cellStyle name="SAPBEXexcCritical4 2 2 2 3 2 5" xfId="22507" xr:uid="{00000000-0005-0000-0000-0000E1570000}"/>
    <cellStyle name="SAPBEXexcCritical4 2 2 2 3 2 5 2" xfId="22508" xr:uid="{00000000-0005-0000-0000-0000E2570000}"/>
    <cellStyle name="SAPBEXexcCritical4 2 2 2 3 2 6" xfId="22509" xr:uid="{00000000-0005-0000-0000-0000E3570000}"/>
    <cellStyle name="SAPBEXexcCritical4 2 2 2 3 2 6 2" xfId="22510" xr:uid="{00000000-0005-0000-0000-0000E4570000}"/>
    <cellStyle name="SAPBEXexcCritical4 2 2 2 3 2 7" xfId="22511" xr:uid="{00000000-0005-0000-0000-0000E5570000}"/>
    <cellStyle name="SAPBEXexcCritical4 2 2 2 3 3" xfId="22512" xr:uid="{00000000-0005-0000-0000-0000E6570000}"/>
    <cellStyle name="SAPBEXexcCritical4 2 2 2 3 3 2" xfId="22513" xr:uid="{00000000-0005-0000-0000-0000E7570000}"/>
    <cellStyle name="SAPBEXexcCritical4 2 2 2 3 4" xfId="22514" xr:uid="{00000000-0005-0000-0000-0000E8570000}"/>
    <cellStyle name="SAPBEXexcCritical4 2 2 2 3 4 2" xfId="22515" xr:uid="{00000000-0005-0000-0000-0000E9570000}"/>
    <cellStyle name="SAPBEXexcCritical4 2 2 2 3 5" xfId="22516" xr:uid="{00000000-0005-0000-0000-0000EA570000}"/>
    <cellStyle name="SAPBEXexcCritical4 2 2 2 3 5 2" xfId="22517" xr:uid="{00000000-0005-0000-0000-0000EB570000}"/>
    <cellStyle name="SAPBEXexcCritical4 2 2 2 3 6" xfId="22518" xr:uid="{00000000-0005-0000-0000-0000EC570000}"/>
    <cellStyle name="SAPBEXexcCritical4 2 2 2 3 6 2" xfId="22519" xr:uid="{00000000-0005-0000-0000-0000ED570000}"/>
    <cellStyle name="SAPBEXexcCritical4 2 2 2 3 7" xfId="22520" xr:uid="{00000000-0005-0000-0000-0000EE570000}"/>
    <cellStyle name="SAPBEXexcCritical4 2 2 2 3 7 2" xfId="22521" xr:uid="{00000000-0005-0000-0000-0000EF570000}"/>
    <cellStyle name="SAPBEXexcCritical4 2 2 2 3 8" xfId="22522" xr:uid="{00000000-0005-0000-0000-0000F0570000}"/>
    <cellStyle name="SAPBEXexcCritical4 2 2 2 4" xfId="22523" xr:uid="{00000000-0005-0000-0000-0000F1570000}"/>
    <cellStyle name="SAPBEXexcCritical4 2 2 2 4 2" xfId="22524" xr:uid="{00000000-0005-0000-0000-0000F2570000}"/>
    <cellStyle name="SAPBEXexcCritical4 2 2 2 4 2 2" xfId="22525" xr:uid="{00000000-0005-0000-0000-0000F3570000}"/>
    <cellStyle name="SAPBEXexcCritical4 2 2 2 4 3" xfId="22526" xr:uid="{00000000-0005-0000-0000-0000F4570000}"/>
    <cellStyle name="SAPBEXexcCritical4 2 2 2 4 3 2" xfId="22527" xr:uid="{00000000-0005-0000-0000-0000F5570000}"/>
    <cellStyle name="SAPBEXexcCritical4 2 2 2 4 4" xfId="22528" xr:uid="{00000000-0005-0000-0000-0000F6570000}"/>
    <cellStyle name="SAPBEXexcCritical4 2 2 2 4 4 2" xfId="22529" xr:uid="{00000000-0005-0000-0000-0000F7570000}"/>
    <cellStyle name="SAPBEXexcCritical4 2 2 2 4 5" xfId="22530" xr:uid="{00000000-0005-0000-0000-0000F8570000}"/>
    <cellStyle name="SAPBEXexcCritical4 2 2 2 4 5 2" xfId="22531" xr:uid="{00000000-0005-0000-0000-0000F9570000}"/>
    <cellStyle name="SAPBEXexcCritical4 2 2 2 4 6" xfId="22532" xr:uid="{00000000-0005-0000-0000-0000FA570000}"/>
    <cellStyle name="SAPBEXexcCritical4 2 2 2 4 6 2" xfId="22533" xr:uid="{00000000-0005-0000-0000-0000FB570000}"/>
    <cellStyle name="SAPBEXexcCritical4 2 2 2 4 7" xfId="22534" xr:uid="{00000000-0005-0000-0000-0000FC570000}"/>
    <cellStyle name="SAPBEXexcCritical4 2 2 2 5" xfId="22535" xr:uid="{00000000-0005-0000-0000-0000FD570000}"/>
    <cellStyle name="SAPBEXexcCritical4 2 2 2 5 2" xfId="22536" xr:uid="{00000000-0005-0000-0000-0000FE570000}"/>
    <cellStyle name="SAPBEXexcCritical4 2 2 2 6" xfId="22537" xr:uid="{00000000-0005-0000-0000-0000FF570000}"/>
    <cellStyle name="SAPBEXexcCritical4 2 2 2 6 2" xfId="22538" xr:uid="{00000000-0005-0000-0000-000000580000}"/>
    <cellStyle name="SAPBEXexcCritical4 2 2 2 7" xfId="22539" xr:uid="{00000000-0005-0000-0000-000001580000}"/>
    <cellStyle name="SAPBEXexcCritical4 2 2 2 7 2" xfId="22540" xr:uid="{00000000-0005-0000-0000-000002580000}"/>
    <cellStyle name="SAPBEXexcCritical4 2 2 2 8" xfId="22541" xr:uid="{00000000-0005-0000-0000-000003580000}"/>
    <cellStyle name="SAPBEXexcCritical4 2 2 2 8 2" xfId="22542" xr:uid="{00000000-0005-0000-0000-000004580000}"/>
    <cellStyle name="SAPBEXexcCritical4 2 2 2 9" xfId="22543" xr:uid="{00000000-0005-0000-0000-000005580000}"/>
    <cellStyle name="SAPBEXexcCritical4 2 2 2 9 2" xfId="22544" xr:uid="{00000000-0005-0000-0000-000006580000}"/>
    <cellStyle name="SAPBEXexcCritical4 2 2 3" xfId="22545" xr:uid="{00000000-0005-0000-0000-000007580000}"/>
    <cellStyle name="SAPBEXexcCritical4 2 2 3 2" xfId="22546" xr:uid="{00000000-0005-0000-0000-000008580000}"/>
    <cellStyle name="SAPBEXexcCritical4 2 2 3 2 2" xfId="22547" xr:uid="{00000000-0005-0000-0000-000009580000}"/>
    <cellStyle name="SAPBEXexcCritical4 2 2 3 2 2 2" xfId="22548" xr:uid="{00000000-0005-0000-0000-00000A580000}"/>
    <cellStyle name="SAPBEXexcCritical4 2 2 3 2 2 2 2" xfId="22549" xr:uid="{00000000-0005-0000-0000-00000B580000}"/>
    <cellStyle name="SAPBEXexcCritical4 2 2 3 2 2 3" xfId="22550" xr:uid="{00000000-0005-0000-0000-00000C580000}"/>
    <cellStyle name="SAPBEXexcCritical4 2 2 3 2 2 3 2" xfId="22551" xr:uid="{00000000-0005-0000-0000-00000D580000}"/>
    <cellStyle name="SAPBEXexcCritical4 2 2 3 2 2 4" xfId="22552" xr:uid="{00000000-0005-0000-0000-00000E580000}"/>
    <cellStyle name="SAPBEXexcCritical4 2 2 3 2 2 4 2" xfId="22553" xr:uid="{00000000-0005-0000-0000-00000F580000}"/>
    <cellStyle name="SAPBEXexcCritical4 2 2 3 2 2 5" xfId="22554" xr:uid="{00000000-0005-0000-0000-000010580000}"/>
    <cellStyle name="SAPBEXexcCritical4 2 2 3 2 2 5 2" xfId="22555" xr:uid="{00000000-0005-0000-0000-000011580000}"/>
    <cellStyle name="SAPBEXexcCritical4 2 2 3 2 2 6" xfId="22556" xr:uid="{00000000-0005-0000-0000-000012580000}"/>
    <cellStyle name="SAPBEXexcCritical4 2 2 3 2 2 6 2" xfId="22557" xr:uid="{00000000-0005-0000-0000-000013580000}"/>
    <cellStyle name="SAPBEXexcCritical4 2 2 3 2 2 7" xfId="22558" xr:uid="{00000000-0005-0000-0000-000014580000}"/>
    <cellStyle name="SAPBEXexcCritical4 2 2 3 2 3" xfId="22559" xr:uid="{00000000-0005-0000-0000-000015580000}"/>
    <cellStyle name="SAPBEXexcCritical4 2 2 3 2 3 2" xfId="22560" xr:uid="{00000000-0005-0000-0000-000016580000}"/>
    <cellStyle name="SAPBEXexcCritical4 2 2 3 2 4" xfId="22561" xr:uid="{00000000-0005-0000-0000-000017580000}"/>
    <cellStyle name="SAPBEXexcCritical4 2 2 3 2 4 2" xfId="22562" xr:uid="{00000000-0005-0000-0000-000018580000}"/>
    <cellStyle name="SAPBEXexcCritical4 2 2 3 2 5" xfId="22563" xr:uid="{00000000-0005-0000-0000-000019580000}"/>
    <cellStyle name="SAPBEXexcCritical4 2 2 3 2 5 2" xfId="22564" xr:uid="{00000000-0005-0000-0000-00001A580000}"/>
    <cellStyle name="SAPBEXexcCritical4 2 2 3 2 6" xfId="22565" xr:uid="{00000000-0005-0000-0000-00001B580000}"/>
    <cellStyle name="SAPBEXexcCritical4 2 2 3 2 6 2" xfId="22566" xr:uid="{00000000-0005-0000-0000-00001C580000}"/>
    <cellStyle name="SAPBEXexcCritical4 2 2 3 2 7" xfId="22567" xr:uid="{00000000-0005-0000-0000-00001D580000}"/>
    <cellStyle name="SAPBEXexcCritical4 2 2 3 2 7 2" xfId="22568" xr:uid="{00000000-0005-0000-0000-00001E580000}"/>
    <cellStyle name="SAPBEXexcCritical4 2 2 3 2 8" xfId="22569" xr:uid="{00000000-0005-0000-0000-00001F580000}"/>
    <cellStyle name="SAPBEXexcCritical4 2 2 3 3" xfId="22570" xr:uid="{00000000-0005-0000-0000-000020580000}"/>
    <cellStyle name="SAPBEXexcCritical4 2 2 3 3 2" xfId="22571" xr:uid="{00000000-0005-0000-0000-000021580000}"/>
    <cellStyle name="SAPBEXexcCritical4 2 2 3 3 2 2" xfId="22572" xr:uid="{00000000-0005-0000-0000-000022580000}"/>
    <cellStyle name="SAPBEXexcCritical4 2 2 3 3 3" xfId="22573" xr:uid="{00000000-0005-0000-0000-000023580000}"/>
    <cellStyle name="SAPBEXexcCritical4 2 2 3 3 3 2" xfId="22574" xr:uid="{00000000-0005-0000-0000-000024580000}"/>
    <cellStyle name="SAPBEXexcCritical4 2 2 3 3 4" xfId="22575" xr:uid="{00000000-0005-0000-0000-000025580000}"/>
    <cellStyle name="SAPBEXexcCritical4 2 2 3 3 4 2" xfId="22576" xr:uid="{00000000-0005-0000-0000-000026580000}"/>
    <cellStyle name="SAPBEXexcCritical4 2 2 3 3 5" xfId="22577" xr:uid="{00000000-0005-0000-0000-000027580000}"/>
    <cellStyle name="SAPBEXexcCritical4 2 2 3 3 5 2" xfId="22578" xr:uid="{00000000-0005-0000-0000-000028580000}"/>
    <cellStyle name="SAPBEXexcCritical4 2 2 3 3 6" xfId="22579" xr:uid="{00000000-0005-0000-0000-000029580000}"/>
    <cellStyle name="SAPBEXexcCritical4 2 2 3 3 6 2" xfId="22580" xr:uid="{00000000-0005-0000-0000-00002A580000}"/>
    <cellStyle name="SAPBEXexcCritical4 2 2 3 3 7" xfId="22581" xr:uid="{00000000-0005-0000-0000-00002B580000}"/>
    <cellStyle name="SAPBEXexcCritical4 2 2 3 4" xfId="22582" xr:uid="{00000000-0005-0000-0000-00002C580000}"/>
    <cellStyle name="SAPBEXexcCritical4 2 2 3 4 2" xfId="22583" xr:uid="{00000000-0005-0000-0000-00002D580000}"/>
    <cellStyle name="SAPBEXexcCritical4 2 2 3 5" xfId="22584" xr:uid="{00000000-0005-0000-0000-00002E580000}"/>
    <cellStyle name="SAPBEXexcCritical4 2 2 3 5 2" xfId="22585" xr:uid="{00000000-0005-0000-0000-00002F580000}"/>
    <cellStyle name="SAPBEXexcCritical4 2 2 3 6" xfId="22586" xr:uid="{00000000-0005-0000-0000-000030580000}"/>
    <cellStyle name="SAPBEXexcCritical4 2 2 3 6 2" xfId="22587" xr:uid="{00000000-0005-0000-0000-000031580000}"/>
    <cellStyle name="SAPBEXexcCritical4 2 2 3 7" xfId="22588" xr:uid="{00000000-0005-0000-0000-000032580000}"/>
    <cellStyle name="SAPBEXexcCritical4 2 2 3 7 2" xfId="22589" xr:uid="{00000000-0005-0000-0000-000033580000}"/>
    <cellStyle name="SAPBEXexcCritical4 2 2 3 8" xfId="22590" xr:uid="{00000000-0005-0000-0000-000034580000}"/>
    <cellStyle name="SAPBEXexcCritical4 2 2 3 8 2" xfId="22591" xr:uid="{00000000-0005-0000-0000-000035580000}"/>
    <cellStyle name="SAPBEXexcCritical4 2 2 3 9" xfId="22592" xr:uid="{00000000-0005-0000-0000-000036580000}"/>
    <cellStyle name="SAPBEXexcCritical4 2 2 4" xfId="22593" xr:uid="{00000000-0005-0000-0000-000037580000}"/>
    <cellStyle name="SAPBEXexcCritical4 2 2 4 2" xfId="22594" xr:uid="{00000000-0005-0000-0000-000038580000}"/>
    <cellStyle name="SAPBEXexcCritical4 2 2 4 2 2" xfId="22595" xr:uid="{00000000-0005-0000-0000-000039580000}"/>
    <cellStyle name="SAPBEXexcCritical4 2 2 4 2 2 2" xfId="22596" xr:uid="{00000000-0005-0000-0000-00003A580000}"/>
    <cellStyle name="SAPBEXexcCritical4 2 2 4 2 3" xfId="22597" xr:uid="{00000000-0005-0000-0000-00003B580000}"/>
    <cellStyle name="SAPBEXexcCritical4 2 2 4 2 3 2" xfId="22598" xr:uid="{00000000-0005-0000-0000-00003C580000}"/>
    <cellStyle name="SAPBEXexcCritical4 2 2 4 2 4" xfId="22599" xr:uid="{00000000-0005-0000-0000-00003D580000}"/>
    <cellStyle name="SAPBEXexcCritical4 2 2 4 2 4 2" xfId="22600" xr:uid="{00000000-0005-0000-0000-00003E580000}"/>
    <cellStyle name="SAPBEXexcCritical4 2 2 4 2 5" xfId="22601" xr:uid="{00000000-0005-0000-0000-00003F580000}"/>
    <cellStyle name="SAPBEXexcCritical4 2 2 4 2 5 2" xfId="22602" xr:uid="{00000000-0005-0000-0000-000040580000}"/>
    <cellStyle name="SAPBEXexcCritical4 2 2 4 2 6" xfId="22603" xr:uid="{00000000-0005-0000-0000-000041580000}"/>
    <cellStyle name="SAPBEXexcCritical4 2 2 4 2 6 2" xfId="22604" xr:uid="{00000000-0005-0000-0000-000042580000}"/>
    <cellStyle name="SAPBEXexcCritical4 2 2 4 2 7" xfId="22605" xr:uid="{00000000-0005-0000-0000-000043580000}"/>
    <cellStyle name="SAPBEXexcCritical4 2 2 4 3" xfId="22606" xr:uid="{00000000-0005-0000-0000-000044580000}"/>
    <cellStyle name="SAPBEXexcCritical4 2 2 4 3 2" xfId="22607" xr:uid="{00000000-0005-0000-0000-000045580000}"/>
    <cellStyle name="SAPBEXexcCritical4 2 2 4 4" xfId="22608" xr:uid="{00000000-0005-0000-0000-000046580000}"/>
    <cellStyle name="SAPBEXexcCritical4 2 2 4 4 2" xfId="22609" xr:uid="{00000000-0005-0000-0000-000047580000}"/>
    <cellStyle name="SAPBEXexcCritical4 2 2 4 5" xfId="22610" xr:uid="{00000000-0005-0000-0000-000048580000}"/>
    <cellStyle name="SAPBEXexcCritical4 2 2 4 5 2" xfId="22611" xr:uid="{00000000-0005-0000-0000-000049580000}"/>
    <cellStyle name="SAPBEXexcCritical4 2 2 4 6" xfId="22612" xr:uid="{00000000-0005-0000-0000-00004A580000}"/>
    <cellStyle name="SAPBEXexcCritical4 2 2 4 6 2" xfId="22613" xr:uid="{00000000-0005-0000-0000-00004B580000}"/>
    <cellStyle name="SAPBEXexcCritical4 2 2 4 7" xfId="22614" xr:uid="{00000000-0005-0000-0000-00004C580000}"/>
    <cellStyle name="SAPBEXexcCritical4 2 2 4 7 2" xfId="22615" xr:uid="{00000000-0005-0000-0000-00004D580000}"/>
    <cellStyle name="SAPBEXexcCritical4 2 2 4 8" xfId="22616" xr:uid="{00000000-0005-0000-0000-00004E580000}"/>
    <cellStyle name="SAPBEXexcCritical4 2 2 5" xfId="22617" xr:uid="{00000000-0005-0000-0000-00004F580000}"/>
    <cellStyle name="SAPBEXexcCritical4 2 2 5 2" xfId="22618" xr:uid="{00000000-0005-0000-0000-000050580000}"/>
    <cellStyle name="SAPBEXexcCritical4 2 2 5 2 2" xfId="22619" xr:uid="{00000000-0005-0000-0000-000051580000}"/>
    <cellStyle name="SAPBEXexcCritical4 2 2 5 3" xfId="22620" xr:uid="{00000000-0005-0000-0000-000052580000}"/>
    <cellStyle name="SAPBEXexcCritical4 2 2 5 3 2" xfId="22621" xr:uid="{00000000-0005-0000-0000-000053580000}"/>
    <cellStyle name="SAPBEXexcCritical4 2 2 5 4" xfId="22622" xr:uid="{00000000-0005-0000-0000-000054580000}"/>
    <cellStyle name="SAPBEXexcCritical4 2 2 5 4 2" xfId="22623" xr:uid="{00000000-0005-0000-0000-000055580000}"/>
    <cellStyle name="SAPBEXexcCritical4 2 2 5 5" xfId="22624" xr:uid="{00000000-0005-0000-0000-000056580000}"/>
    <cellStyle name="SAPBEXexcCritical4 2 2 5 5 2" xfId="22625" xr:uid="{00000000-0005-0000-0000-000057580000}"/>
    <cellStyle name="SAPBEXexcCritical4 2 2 5 6" xfId="22626" xr:uid="{00000000-0005-0000-0000-000058580000}"/>
    <cellStyle name="SAPBEXexcCritical4 2 2 5 6 2" xfId="22627" xr:uid="{00000000-0005-0000-0000-000059580000}"/>
    <cellStyle name="SAPBEXexcCritical4 2 2 5 7" xfId="22628" xr:uid="{00000000-0005-0000-0000-00005A580000}"/>
    <cellStyle name="SAPBEXexcCritical4 2 2 6" xfId="22629" xr:uid="{00000000-0005-0000-0000-00005B580000}"/>
    <cellStyle name="SAPBEXexcCritical4 2 2 6 2" xfId="22630" xr:uid="{00000000-0005-0000-0000-00005C580000}"/>
    <cellStyle name="SAPBEXexcCritical4 2 2 7" xfId="22631" xr:uid="{00000000-0005-0000-0000-00005D580000}"/>
    <cellStyle name="SAPBEXexcCritical4 2 2 7 2" xfId="22632" xr:uid="{00000000-0005-0000-0000-00005E580000}"/>
    <cellStyle name="SAPBEXexcCritical4 2 2 8" xfId="22633" xr:uid="{00000000-0005-0000-0000-00005F580000}"/>
    <cellStyle name="SAPBEXexcCritical4 2 2 8 2" xfId="22634" xr:uid="{00000000-0005-0000-0000-000060580000}"/>
    <cellStyle name="SAPBEXexcCritical4 2 2 9" xfId="22635" xr:uid="{00000000-0005-0000-0000-000061580000}"/>
    <cellStyle name="SAPBEXexcCritical4 2 2 9 2" xfId="22636" xr:uid="{00000000-0005-0000-0000-000062580000}"/>
    <cellStyle name="SAPBEXexcCritical4 2 3" xfId="22637" xr:uid="{00000000-0005-0000-0000-000063580000}"/>
    <cellStyle name="SAPBEXexcCritical4 2 3 10" xfId="22638" xr:uid="{00000000-0005-0000-0000-000064580000}"/>
    <cellStyle name="SAPBEXexcCritical4 2 3 2" xfId="22639" xr:uid="{00000000-0005-0000-0000-000065580000}"/>
    <cellStyle name="SAPBEXexcCritical4 2 3 2 2" xfId="22640" xr:uid="{00000000-0005-0000-0000-000066580000}"/>
    <cellStyle name="SAPBEXexcCritical4 2 3 2 2 2" xfId="22641" xr:uid="{00000000-0005-0000-0000-000067580000}"/>
    <cellStyle name="SAPBEXexcCritical4 2 3 2 2 2 2" xfId="22642" xr:uid="{00000000-0005-0000-0000-000068580000}"/>
    <cellStyle name="SAPBEXexcCritical4 2 3 2 2 2 2 2" xfId="22643" xr:uid="{00000000-0005-0000-0000-000069580000}"/>
    <cellStyle name="SAPBEXexcCritical4 2 3 2 2 2 3" xfId="22644" xr:uid="{00000000-0005-0000-0000-00006A580000}"/>
    <cellStyle name="SAPBEXexcCritical4 2 3 2 2 2 3 2" xfId="22645" xr:uid="{00000000-0005-0000-0000-00006B580000}"/>
    <cellStyle name="SAPBEXexcCritical4 2 3 2 2 2 4" xfId="22646" xr:uid="{00000000-0005-0000-0000-00006C580000}"/>
    <cellStyle name="SAPBEXexcCritical4 2 3 2 2 2 4 2" xfId="22647" xr:uid="{00000000-0005-0000-0000-00006D580000}"/>
    <cellStyle name="SAPBEXexcCritical4 2 3 2 2 2 5" xfId="22648" xr:uid="{00000000-0005-0000-0000-00006E580000}"/>
    <cellStyle name="SAPBEXexcCritical4 2 3 2 2 2 5 2" xfId="22649" xr:uid="{00000000-0005-0000-0000-00006F580000}"/>
    <cellStyle name="SAPBEXexcCritical4 2 3 2 2 2 6" xfId="22650" xr:uid="{00000000-0005-0000-0000-000070580000}"/>
    <cellStyle name="SAPBEXexcCritical4 2 3 2 2 2 6 2" xfId="22651" xr:uid="{00000000-0005-0000-0000-000071580000}"/>
    <cellStyle name="SAPBEXexcCritical4 2 3 2 2 2 7" xfId="22652" xr:uid="{00000000-0005-0000-0000-000072580000}"/>
    <cellStyle name="SAPBEXexcCritical4 2 3 2 2 3" xfId="22653" xr:uid="{00000000-0005-0000-0000-000073580000}"/>
    <cellStyle name="SAPBEXexcCritical4 2 3 2 2 3 2" xfId="22654" xr:uid="{00000000-0005-0000-0000-000074580000}"/>
    <cellStyle name="SAPBEXexcCritical4 2 3 2 2 4" xfId="22655" xr:uid="{00000000-0005-0000-0000-000075580000}"/>
    <cellStyle name="SAPBEXexcCritical4 2 3 2 2 4 2" xfId="22656" xr:uid="{00000000-0005-0000-0000-000076580000}"/>
    <cellStyle name="SAPBEXexcCritical4 2 3 2 2 5" xfId="22657" xr:uid="{00000000-0005-0000-0000-000077580000}"/>
    <cellStyle name="SAPBEXexcCritical4 2 3 2 2 5 2" xfId="22658" xr:uid="{00000000-0005-0000-0000-000078580000}"/>
    <cellStyle name="SAPBEXexcCritical4 2 3 2 2 6" xfId="22659" xr:uid="{00000000-0005-0000-0000-000079580000}"/>
    <cellStyle name="SAPBEXexcCritical4 2 3 2 2 6 2" xfId="22660" xr:uid="{00000000-0005-0000-0000-00007A580000}"/>
    <cellStyle name="SAPBEXexcCritical4 2 3 2 2 7" xfId="22661" xr:uid="{00000000-0005-0000-0000-00007B580000}"/>
    <cellStyle name="SAPBEXexcCritical4 2 3 2 2 7 2" xfId="22662" xr:uid="{00000000-0005-0000-0000-00007C580000}"/>
    <cellStyle name="SAPBEXexcCritical4 2 3 2 2 8" xfId="22663" xr:uid="{00000000-0005-0000-0000-00007D580000}"/>
    <cellStyle name="SAPBEXexcCritical4 2 3 2 3" xfId="22664" xr:uid="{00000000-0005-0000-0000-00007E580000}"/>
    <cellStyle name="SAPBEXexcCritical4 2 3 2 3 2" xfId="22665" xr:uid="{00000000-0005-0000-0000-00007F580000}"/>
    <cellStyle name="SAPBEXexcCritical4 2 3 2 3 2 2" xfId="22666" xr:uid="{00000000-0005-0000-0000-000080580000}"/>
    <cellStyle name="SAPBEXexcCritical4 2 3 2 3 3" xfId="22667" xr:uid="{00000000-0005-0000-0000-000081580000}"/>
    <cellStyle name="SAPBEXexcCritical4 2 3 2 3 3 2" xfId="22668" xr:uid="{00000000-0005-0000-0000-000082580000}"/>
    <cellStyle name="SAPBEXexcCritical4 2 3 2 3 4" xfId="22669" xr:uid="{00000000-0005-0000-0000-000083580000}"/>
    <cellStyle name="SAPBEXexcCritical4 2 3 2 3 4 2" xfId="22670" xr:uid="{00000000-0005-0000-0000-000084580000}"/>
    <cellStyle name="SAPBEXexcCritical4 2 3 2 3 5" xfId="22671" xr:uid="{00000000-0005-0000-0000-000085580000}"/>
    <cellStyle name="SAPBEXexcCritical4 2 3 2 3 5 2" xfId="22672" xr:uid="{00000000-0005-0000-0000-000086580000}"/>
    <cellStyle name="SAPBEXexcCritical4 2 3 2 3 6" xfId="22673" xr:uid="{00000000-0005-0000-0000-000087580000}"/>
    <cellStyle name="SAPBEXexcCritical4 2 3 2 3 6 2" xfId="22674" xr:uid="{00000000-0005-0000-0000-000088580000}"/>
    <cellStyle name="SAPBEXexcCritical4 2 3 2 3 7" xfId="22675" xr:uid="{00000000-0005-0000-0000-000089580000}"/>
    <cellStyle name="SAPBEXexcCritical4 2 3 2 4" xfId="22676" xr:uid="{00000000-0005-0000-0000-00008A580000}"/>
    <cellStyle name="SAPBEXexcCritical4 2 3 2 4 2" xfId="22677" xr:uid="{00000000-0005-0000-0000-00008B580000}"/>
    <cellStyle name="SAPBEXexcCritical4 2 3 2 5" xfId="22678" xr:uid="{00000000-0005-0000-0000-00008C580000}"/>
    <cellStyle name="SAPBEXexcCritical4 2 3 2 5 2" xfId="22679" xr:uid="{00000000-0005-0000-0000-00008D580000}"/>
    <cellStyle name="SAPBEXexcCritical4 2 3 2 6" xfId="22680" xr:uid="{00000000-0005-0000-0000-00008E580000}"/>
    <cellStyle name="SAPBEXexcCritical4 2 3 2 6 2" xfId="22681" xr:uid="{00000000-0005-0000-0000-00008F580000}"/>
    <cellStyle name="SAPBEXexcCritical4 2 3 2 7" xfId="22682" xr:uid="{00000000-0005-0000-0000-000090580000}"/>
    <cellStyle name="SAPBEXexcCritical4 2 3 2 7 2" xfId="22683" xr:uid="{00000000-0005-0000-0000-000091580000}"/>
    <cellStyle name="SAPBEXexcCritical4 2 3 2 8" xfId="22684" xr:uid="{00000000-0005-0000-0000-000092580000}"/>
    <cellStyle name="SAPBEXexcCritical4 2 3 2 8 2" xfId="22685" xr:uid="{00000000-0005-0000-0000-000093580000}"/>
    <cellStyle name="SAPBEXexcCritical4 2 3 2 9" xfId="22686" xr:uid="{00000000-0005-0000-0000-000094580000}"/>
    <cellStyle name="SAPBEXexcCritical4 2 3 3" xfId="22687" xr:uid="{00000000-0005-0000-0000-000095580000}"/>
    <cellStyle name="SAPBEXexcCritical4 2 3 3 2" xfId="22688" xr:uid="{00000000-0005-0000-0000-000096580000}"/>
    <cellStyle name="SAPBEXexcCritical4 2 3 3 2 2" xfId="22689" xr:uid="{00000000-0005-0000-0000-000097580000}"/>
    <cellStyle name="SAPBEXexcCritical4 2 3 3 2 2 2" xfId="22690" xr:uid="{00000000-0005-0000-0000-000098580000}"/>
    <cellStyle name="SAPBEXexcCritical4 2 3 3 2 3" xfId="22691" xr:uid="{00000000-0005-0000-0000-000099580000}"/>
    <cellStyle name="SAPBEXexcCritical4 2 3 3 2 3 2" xfId="22692" xr:uid="{00000000-0005-0000-0000-00009A580000}"/>
    <cellStyle name="SAPBEXexcCritical4 2 3 3 2 4" xfId="22693" xr:uid="{00000000-0005-0000-0000-00009B580000}"/>
    <cellStyle name="SAPBEXexcCritical4 2 3 3 2 4 2" xfId="22694" xr:uid="{00000000-0005-0000-0000-00009C580000}"/>
    <cellStyle name="SAPBEXexcCritical4 2 3 3 2 5" xfId="22695" xr:uid="{00000000-0005-0000-0000-00009D580000}"/>
    <cellStyle name="SAPBEXexcCritical4 2 3 3 2 5 2" xfId="22696" xr:uid="{00000000-0005-0000-0000-00009E580000}"/>
    <cellStyle name="SAPBEXexcCritical4 2 3 3 2 6" xfId="22697" xr:uid="{00000000-0005-0000-0000-00009F580000}"/>
    <cellStyle name="SAPBEXexcCritical4 2 3 3 2 6 2" xfId="22698" xr:uid="{00000000-0005-0000-0000-0000A0580000}"/>
    <cellStyle name="SAPBEXexcCritical4 2 3 3 2 7" xfId="22699" xr:uid="{00000000-0005-0000-0000-0000A1580000}"/>
    <cellStyle name="SAPBEXexcCritical4 2 3 3 3" xfId="22700" xr:uid="{00000000-0005-0000-0000-0000A2580000}"/>
    <cellStyle name="SAPBEXexcCritical4 2 3 3 3 2" xfId="22701" xr:uid="{00000000-0005-0000-0000-0000A3580000}"/>
    <cellStyle name="SAPBEXexcCritical4 2 3 3 4" xfId="22702" xr:uid="{00000000-0005-0000-0000-0000A4580000}"/>
    <cellStyle name="SAPBEXexcCritical4 2 3 3 4 2" xfId="22703" xr:uid="{00000000-0005-0000-0000-0000A5580000}"/>
    <cellStyle name="SAPBEXexcCritical4 2 3 3 5" xfId="22704" xr:uid="{00000000-0005-0000-0000-0000A6580000}"/>
    <cellStyle name="SAPBEXexcCritical4 2 3 3 5 2" xfId="22705" xr:uid="{00000000-0005-0000-0000-0000A7580000}"/>
    <cellStyle name="SAPBEXexcCritical4 2 3 3 6" xfId="22706" xr:uid="{00000000-0005-0000-0000-0000A8580000}"/>
    <cellStyle name="SAPBEXexcCritical4 2 3 3 6 2" xfId="22707" xr:uid="{00000000-0005-0000-0000-0000A9580000}"/>
    <cellStyle name="SAPBEXexcCritical4 2 3 3 7" xfId="22708" xr:uid="{00000000-0005-0000-0000-0000AA580000}"/>
    <cellStyle name="SAPBEXexcCritical4 2 3 3 7 2" xfId="22709" xr:uid="{00000000-0005-0000-0000-0000AB580000}"/>
    <cellStyle name="SAPBEXexcCritical4 2 3 3 8" xfId="22710" xr:uid="{00000000-0005-0000-0000-0000AC580000}"/>
    <cellStyle name="SAPBEXexcCritical4 2 3 4" xfId="22711" xr:uid="{00000000-0005-0000-0000-0000AD580000}"/>
    <cellStyle name="SAPBEXexcCritical4 2 3 4 2" xfId="22712" xr:uid="{00000000-0005-0000-0000-0000AE580000}"/>
    <cellStyle name="SAPBEXexcCritical4 2 3 4 2 2" xfId="22713" xr:uid="{00000000-0005-0000-0000-0000AF580000}"/>
    <cellStyle name="SAPBEXexcCritical4 2 3 4 3" xfId="22714" xr:uid="{00000000-0005-0000-0000-0000B0580000}"/>
    <cellStyle name="SAPBEXexcCritical4 2 3 4 3 2" xfId="22715" xr:uid="{00000000-0005-0000-0000-0000B1580000}"/>
    <cellStyle name="SAPBEXexcCritical4 2 3 4 4" xfId="22716" xr:uid="{00000000-0005-0000-0000-0000B2580000}"/>
    <cellStyle name="SAPBEXexcCritical4 2 3 4 4 2" xfId="22717" xr:uid="{00000000-0005-0000-0000-0000B3580000}"/>
    <cellStyle name="SAPBEXexcCritical4 2 3 4 5" xfId="22718" xr:uid="{00000000-0005-0000-0000-0000B4580000}"/>
    <cellStyle name="SAPBEXexcCritical4 2 3 4 5 2" xfId="22719" xr:uid="{00000000-0005-0000-0000-0000B5580000}"/>
    <cellStyle name="SAPBEXexcCritical4 2 3 4 6" xfId="22720" xr:uid="{00000000-0005-0000-0000-0000B6580000}"/>
    <cellStyle name="SAPBEXexcCritical4 2 3 4 6 2" xfId="22721" xr:uid="{00000000-0005-0000-0000-0000B7580000}"/>
    <cellStyle name="SAPBEXexcCritical4 2 3 4 7" xfId="22722" xr:uid="{00000000-0005-0000-0000-0000B8580000}"/>
    <cellStyle name="SAPBEXexcCritical4 2 3 5" xfId="22723" xr:uid="{00000000-0005-0000-0000-0000B9580000}"/>
    <cellStyle name="SAPBEXexcCritical4 2 3 5 2" xfId="22724" xr:uid="{00000000-0005-0000-0000-0000BA580000}"/>
    <cellStyle name="SAPBEXexcCritical4 2 3 6" xfId="22725" xr:uid="{00000000-0005-0000-0000-0000BB580000}"/>
    <cellStyle name="SAPBEXexcCritical4 2 3 6 2" xfId="22726" xr:uid="{00000000-0005-0000-0000-0000BC580000}"/>
    <cellStyle name="SAPBEXexcCritical4 2 3 7" xfId="22727" xr:uid="{00000000-0005-0000-0000-0000BD580000}"/>
    <cellStyle name="SAPBEXexcCritical4 2 3 7 2" xfId="22728" xr:uid="{00000000-0005-0000-0000-0000BE580000}"/>
    <cellStyle name="SAPBEXexcCritical4 2 3 8" xfId="22729" xr:uid="{00000000-0005-0000-0000-0000BF580000}"/>
    <cellStyle name="SAPBEXexcCritical4 2 3 8 2" xfId="22730" xr:uid="{00000000-0005-0000-0000-0000C0580000}"/>
    <cellStyle name="SAPBEXexcCritical4 2 3 9" xfId="22731" xr:uid="{00000000-0005-0000-0000-0000C1580000}"/>
    <cellStyle name="SAPBEXexcCritical4 2 3 9 2" xfId="22732" xr:uid="{00000000-0005-0000-0000-0000C2580000}"/>
    <cellStyle name="SAPBEXexcCritical4 2 4" xfId="22733" xr:uid="{00000000-0005-0000-0000-0000C3580000}"/>
    <cellStyle name="SAPBEXexcCritical4 2 4 2" xfId="22734" xr:uid="{00000000-0005-0000-0000-0000C4580000}"/>
    <cellStyle name="SAPBEXexcCritical4 2 4 2 2" xfId="22735" xr:uid="{00000000-0005-0000-0000-0000C5580000}"/>
    <cellStyle name="SAPBEXexcCritical4 2 4 2 2 2" xfId="22736" xr:uid="{00000000-0005-0000-0000-0000C6580000}"/>
    <cellStyle name="SAPBEXexcCritical4 2 4 2 2 2 2" xfId="22737" xr:uid="{00000000-0005-0000-0000-0000C7580000}"/>
    <cellStyle name="SAPBEXexcCritical4 2 4 2 2 3" xfId="22738" xr:uid="{00000000-0005-0000-0000-0000C8580000}"/>
    <cellStyle name="SAPBEXexcCritical4 2 4 2 2 3 2" xfId="22739" xr:uid="{00000000-0005-0000-0000-0000C9580000}"/>
    <cellStyle name="SAPBEXexcCritical4 2 4 2 2 4" xfId="22740" xr:uid="{00000000-0005-0000-0000-0000CA580000}"/>
    <cellStyle name="SAPBEXexcCritical4 2 4 2 2 4 2" xfId="22741" xr:uid="{00000000-0005-0000-0000-0000CB580000}"/>
    <cellStyle name="SAPBEXexcCritical4 2 4 2 2 5" xfId="22742" xr:uid="{00000000-0005-0000-0000-0000CC580000}"/>
    <cellStyle name="SAPBEXexcCritical4 2 4 2 2 5 2" xfId="22743" xr:uid="{00000000-0005-0000-0000-0000CD580000}"/>
    <cellStyle name="SAPBEXexcCritical4 2 4 2 2 6" xfId="22744" xr:uid="{00000000-0005-0000-0000-0000CE580000}"/>
    <cellStyle name="SAPBEXexcCritical4 2 4 2 2 6 2" xfId="22745" xr:uid="{00000000-0005-0000-0000-0000CF580000}"/>
    <cellStyle name="SAPBEXexcCritical4 2 4 2 2 7" xfId="22746" xr:uid="{00000000-0005-0000-0000-0000D0580000}"/>
    <cellStyle name="SAPBEXexcCritical4 2 4 2 3" xfId="22747" xr:uid="{00000000-0005-0000-0000-0000D1580000}"/>
    <cellStyle name="SAPBEXexcCritical4 2 4 2 3 2" xfId="22748" xr:uid="{00000000-0005-0000-0000-0000D2580000}"/>
    <cellStyle name="SAPBEXexcCritical4 2 4 2 4" xfId="22749" xr:uid="{00000000-0005-0000-0000-0000D3580000}"/>
    <cellStyle name="SAPBEXexcCritical4 2 4 2 4 2" xfId="22750" xr:uid="{00000000-0005-0000-0000-0000D4580000}"/>
    <cellStyle name="SAPBEXexcCritical4 2 4 2 5" xfId="22751" xr:uid="{00000000-0005-0000-0000-0000D5580000}"/>
    <cellStyle name="SAPBEXexcCritical4 2 4 2 5 2" xfId="22752" xr:uid="{00000000-0005-0000-0000-0000D6580000}"/>
    <cellStyle name="SAPBEXexcCritical4 2 4 2 6" xfId="22753" xr:uid="{00000000-0005-0000-0000-0000D7580000}"/>
    <cellStyle name="SAPBEXexcCritical4 2 4 2 6 2" xfId="22754" xr:uid="{00000000-0005-0000-0000-0000D8580000}"/>
    <cellStyle name="SAPBEXexcCritical4 2 4 2 7" xfId="22755" xr:uid="{00000000-0005-0000-0000-0000D9580000}"/>
    <cellStyle name="SAPBEXexcCritical4 2 4 2 7 2" xfId="22756" xr:uid="{00000000-0005-0000-0000-0000DA580000}"/>
    <cellStyle name="SAPBEXexcCritical4 2 4 2 8" xfId="22757" xr:uid="{00000000-0005-0000-0000-0000DB580000}"/>
    <cellStyle name="SAPBEXexcCritical4 2 4 3" xfId="22758" xr:uid="{00000000-0005-0000-0000-0000DC580000}"/>
    <cellStyle name="SAPBEXexcCritical4 2 4 3 2" xfId="22759" xr:uid="{00000000-0005-0000-0000-0000DD580000}"/>
    <cellStyle name="SAPBEXexcCritical4 2 4 3 2 2" xfId="22760" xr:uid="{00000000-0005-0000-0000-0000DE580000}"/>
    <cellStyle name="SAPBEXexcCritical4 2 4 3 3" xfId="22761" xr:uid="{00000000-0005-0000-0000-0000DF580000}"/>
    <cellStyle name="SAPBEXexcCritical4 2 4 3 3 2" xfId="22762" xr:uid="{00000000-0005-0000-0000-0000E0580000}"/>
    <cellStyle name="SAPBEXexcCritical4 2 4 3 4" xfId="22763" xr:uid="{00000000-0005-0000-0000-0000E1580000}"/>
    <cellStyle name="SAPBEXexcCritical4 2 4 3 4 2" xfId="22764" xr:uid="{00000000-0005-0000-0000-0000E2580000}"/>
    <cellStyle name="SAPBEXexcCritical4 2 4 3 5" xfId="22765" xr:uid="{00000000-0005-0000-0000-0000E3580000}"/>
    <cellStyle name="SAPBEXexcCritical4 2 4 3 5 2" xfId="22766" xr:uid="{00000000-0005-0000-0000-0000E4580000}"/>
    <cellStyle name="SAPBEXexcCritical4 2 4 3 6" xfId="22767" xr:uid="{00000000-0005-0000-0000-0000E5580000}"/>
    <cellStyle name="SAPBEXexcCritical4 2 4 3 6 2" xfId="22768" xr:uid="{00000000-0005-0000-0000-0000E6580000}"/>
    <cellStyle name="SAPBEXexcCritical4 2 4 3 7" xfId="22769" xr:uid="{00000000-0005-0000-0000-0000E7580000}"/>
    <cellStyle name="SAPBEXexcCritical4 2 4 4" xfId="22770" xr:uid="{00000000-0005-0000-0000-0000E8580000}"/>
    <cellStyle name="SAPBEXexcCritical4 2 4 4 2" xfId="22771" xr:uid="{00000000-0005-0000-0000-0000E9580000}"/>
    <cellStyle name="SAPBEXexcCritical4 2 4 5" xfId="22772" xr:uid="{00000000-0005-0000-0000-0000EA580000}"/>
    <cellStyle name="SAPBEXexcCritical4 2 4 5 2" xfId="22773" xr:uid="{00000000-0005-0000-0000-0000EB580000}"/>
    <cellStyle name="SAPBEXexcCritical4 2 4 6" xfId="22774" xr:uid="{00000000-0005-0000-0000-0000EC580000}"/>
    <cellStyle name="SAPBEXexcCritical4 2 4 6 2" xfId="22775" xr:uid="{00000000-0005-0000-0000-0000ED580000}"/>
    <cellStyle name="SAPBEXexcCritical4 2 4 7" xfId="22776" xr:uid="{00000000-0005-0000-0000-0000EE580000}"/>
    <cellStyle name="SAPBEXexcCritical4 2 4 7 2" xfId="22777" xr:uid="{00000000-0005-0000-0000-0000EF580000}"/>
    <cellStyle name="SAPBEXexcCritical4 2 4 8" xfId="22778" xr:uid="{00000000-0005-0000-0000-0000F0580000}"/>
    <cellStyle name="SAPBEXexcCritical4 2 4 8 2" xfId="22779" xr:uid="{00000000-0005-0000-0000-0000F1580000}"/>
    <cellStyle name="SAPBEXexcCritical4 2 4 9" xfId="22780" xr:uid="{00000000-0005-0000-0000-0000F2580000}"/>
    <cellStyle name="SAPBEXexcCritical4 2 5" xfId="22781" xr:uid="{00000000-0005-0000-0000-0000F3580000}"/>
    <cellStyle name="SAPBEXexcCritical4 2 5 2" xfId="22782" xr:uid="{00000000-0005-0000-0000-0000F4580000}"/>
    <cellStyle name="SAPBEXexcCritical4 2 5 2 2" xfId="22783" xr:uid="{00000000-0005-0000-0000-0000F5580000}"/>
    <cellStyle name="SAPBEXexcCritical4 2 5 2 2 2" xfId="22784" xr:uid="{00000000-0005-0000-0000-0000F6580000}"/>
    <cellStyle name="SAPBEXexcCritical4 2 5 2 3" xfId="22785" xr:uid="{00000000-0005-0000-0000-0000F7580000}"/>
    <cellStyle name="SAPBEXexcCritical4 2 5 2 3 2" xfId="22786" xr:uid="{00000000-0005-0000-0000-0000F8580000}"/>
    <cellStyle name="SAPBEXexcCritical4 2 5 2 4" xfId="22787" xr:uid="{00000000-0005-0000-0000-0000F9580000}"/>
    <cellStyle name="SAPBEXexcCritical4 2 5 2 4 2" xfId="22788" xr:uid="{00000000-0005-0000-0000-0000FA580000}"/>
    <cellStyle name="SAPBEXexcCritical4 2 5 2 5" xfId="22789" xr:uid="{00000000-0005-0000-0000-0000FB580000}"/>
    <cellStyle name="SAPBEXexcCritical4 2 5 2 5 2" xfId="22790" xr:uid="{00000000-0005-0000-0000-0000FC580000}"/>
    <cellStyle name="SAPBEXexcCritical4 2 5 2 6" xfId="22791" xr:uid="{00000000-0005-0000-0000-0000FD580000}"/>
    <cellStyle name="SAPBEXexcCritical4 2 5 2 6 2" xfId="22792" xr:uid="{00000000-0005-0000-0000-0000FE580000}"/>
    <cellStyle name="SAPBEXexcCritical4 2 5 2 7" xfId="22793" xr:uid="{00000000-0005-0000-0000-0000FF580000}"/>
    <cellStyle name="SAPBEXexcCritical4 2 5 3" xfId="22794" xr:uid="{00000000-0005-0000-0000-000000590000}"/>
    <cellStyle name="SAPBEXexcCritical4 2 5 3 2" xfId="22795" xr:uid="{00000000-0005-0000-0000-000001590000}"/>
    <cellStyle name="SAPBEXexcCritical4 2 5 4" xfId="22796" xr:uid="{00000000-0005-0000-0000-000002590000}"/>
    <cellStyle name="SAPBEXexcCritical4 2 5 4 2" xfId="22797" xr:uid="{00000000-0005-0000-0000-000003590000}"/>
    <cellStyle name="SAPBEXexcCritical4 2 5 5" xfId="22798" xr:uid="{00000000-0005-0000-0000-000004590000}"/>
    <cellStyle name="SAPBEXexcCritical4 2 5 5 2" xfId="22799" xr:uid="{00000000-0005-0000-0000-000005590000}"/>
    <cellStyle name="SAPBEXexcCritical4 2 5 6" xfId="22800" xr:uid="{00000000-0005-0000-0000-000006590000}"/>
    <cellStyle name="SAPBEXexcCritical4 2 5 6 2" xfId="22801" xr:uid="{00000000-0005-0000-0000-000007590000}"/>
    <cellStyle name="SAPBEXexcCritical4 2 5 7" xfId="22802" xr:uid="{00000000-0005-0000-0000-000008590000}"/>
    <cellStyle name="SAPBEXexcCritical4 2 5 7 2" xfId="22803" xr:uid="{00000000-0005-0000-0000-000009590000}"/>
    <cellStyle name="SAPBEXexcCritical4 2 5 8" xfId="22804" xr:uid="{00000000-0005-0000-0000-00000A590000}"/>
    <cellStyle name="SAPBEXexcCritical4 2 6" xfId="22805" xr:uid="{00000000-0005-0000-0000-00000B590000}"/>
    <cellStyle name="SAPBEXexcCritical4 2 6 2" xfId="22806" xr:uid="{00000000-0005-0000-0000-00000C590000}"/>
    <cellStyle name="SAPBEXexcCritical4 2 6 2 2" xfId="22807" xr:uid="{00000000-0005-0000-0000-00000D590000}"/>
    <cellStyle name="SAPBEXexcCritical4 2 6 3" xfId="22808" xr:uid="{00000000-0005-0000-0000-00000E590000}"/>
    <cellStyle name="SAPBEXexcCritical4 2 6 3 2" xfId="22809" xr:uid="{00000000-0005-0000-0000-00000F590000}"/>
    <cellStyle name="SAPBEXexcCritical4 2 6 4" xfId="22810" xr:uid="{00000000-0005-0000-0000-000010590000}"/>
    <cellStyle name="SAPBEXexcCritical4 2 6 4 2" xfId="22811" xr:uid="{00000000-0005-0000-0000-000011590000}"/>
    <cellStyle name="SAPBEXexcCritical4 2 6 5" xfId="22812" xr:uid="{00000000-0005-0000-0000-000012590000}"/>
    <cellStyle name="SAPBEXexcCritical4 2 6 5 2" xfId="22813" xr:uid="{00000000-0005-0000-0000-000013590000}"/>
    <cellStyle name="SAPBEXexcCritical4 2 6 6" xfId="22814" xr:uid="{00000000-0005-0000-0000-000014590000}"/>
    <cellStyle name="SAPBEXexcCritical4 2 6 6 2" xfId="22815" xr:uid="{00000000-0005-0000-0000-000015590000}"/>
    <cellStyle name="SAPBEXexcCritical4 2 6 7" xfId="22816" xr:uid="{00000000-0005-0000-0000-000016590000}"/>
    <cellStyle name="SAPBEXexcCritical4 2 7" xfId="22817" xr:uid="{00000000-0005-0000-0000-000017590000}"/>
    <cellStyle name="SAPBEXexcCritical4 2 7 2" xfId="22818" xr:uid="{00000000-0005-0000-0000-000018590000}"/>
    <cellStyle name="SAPBEXexcCritical4 2 8" xfId="22819" xr:uid="{00000000-0005-0000-0000-000019590000}"/>
    <cellStyle name="SAPBEXexcCritical4 2 8 2" xfId="22820" xr:uid="{00000000-0005-0000-0000-00001A590000}"/>
    <cellStyle name="SAPBEXexcCritical4 2 9" xfId="22821" xr:uid="{00000000-0005-0000-0000-00001B590000}"/>
    <cellStyle name="SAPBEXexcCritical4 2 9 2" xfId="22822" xr:uid="{00000000-0005-0000-0000-00001C590000}"/>
    <cellStyle name="SAPBEXexcCritical4 3" xfId="22823" xr:uid="{00000000-0005-0000-0000-00001D590000}"/>
    <cellStyle name="SAPBEXexcCritical4 3 10" xfId="22824" xr:uid="{00000000-0005-0000-0000-00001E590000}"/>
    <cellStyle name="SAPBEXexcCritical4 3 10 2" xfId="22825" xr:uid="{00000000-0005-0000-0000-00001F590000}"/>
    <cellStyle name="SAPBEXexcCritical4 3 11" xfId="22826" xr:uid="{00000000-0005-0000-0000-000020590000}"/>
    <cellStyle name="SAPBEXexcCritical4 3 11 2" xfId="22827" xr:uid="{00000000-0005-0000-0000-000021590000}"/>
    <cellStyle name="SAPBEXexcCritical4 3 12" xfId="22828" xr:uid="{00000000-0005-0000-0000-000022590000}"/>
    <cellStyle name="SAPBEXexcCritical4 3 2" xfId="22829" xr:uid="{00000000-0005-0000-0000-000023590000}"/>
    <cellStyle name="SAPBEXexcCritical4 3 2 10" xfId="22830" xr:uid="{00000000-0005-0000-0000-000024590000}"/>
    <cellStyle name="SAPBEXexcCritical4 3 2 10 2" xfId="22831" xr:uid="{00000000-0005-0000-0000-000025590000}"/>
    <cellStyle name="SAPBEXexcCritical4 3 2 11" xfId="22832" xr:uid="{00000000-0005-0000-0000-000026590000}"/>
    <cellStyle name="SAPBEXexcCritical4 3 2 2" xfId="22833" xr:uid="{00000000-0005-0000-0000-000027590000}"/>
    <cellStyle name="SAPBEXexcCritical4 3 2 2 10" xfId="22834" xr:uid="{00000000-0005-0000-0000-000028590000}"/>
    <cellStyle name="SAPBEXexcCritical4 3 2 2 2" xfId="22835" xr:uid="{00000000-0005-0000-0000-000029590000}"/>
    <cellStyle name="SAPBEXexcCritical4 3 2 2 2 2" xfId="22836" xr:uid="{00000000-0005-0000-0000-00002A590000}"/>
    <cellStyle name="SAPBEXexcCritical4 3 2 2 2 2 2" xfId="22837" xr:uid="{00000000-0005-0000-0000-00002B590000}"/>
    <cellStyle name="SAPBEXexcCritical4 3 2 2 2 2 2 2" xfId="22838" xr:uid="{00000000-0005-0000-0000-00002C590000}"/>
    <cellStyle name="SAPBEXexcCritical4 3 2 2 2 2 2 2 2" xfId="22839" xr:uid="{00000000-0005-0000-0000-00002D590000}"/>
    <cellStyle name="SAPBEXexcCritical4 3 2 2 2 2 2 3" xfId="22840" xr:uid="{00000000-0005-0000-0000-00002E590000}"/>
    <cellStyle name="SAPBEXexcCritical4 3 2 2 2 2 2 3 2" xfId="22841" xr:uid="{00000000-0005-0000-0000-00002F590000}"/>
    <cellStyle name="SAPBEXexcCritical4 3 2 2 2 2 2 4" xfId="22842" xr:uid="{00000000-0005-0000-0000-000030590000}"/>
    <cellStyle name="SAPBEXexcCritical4 3 2 2 2 2 2 4 2" xfId="22843" xr:uid="{00000000-0005-0000-0000-000031590000}"/>
    <cellStyle name="SAPBEXexcCritical4 3 2 2 2 2 2 5" xfId="22844" xr:uid="{00000000-0005-0000-0000-000032590000}"/>
    <cellStyle name="SAPBEXexcCritical4 3 2 2 2 2 2 5 2" xfId="22845" xr:uid="{00000000-0005-0000-0000-000033590000}"/>
    <cellStyle name="SAPBEXexcCritical4 3 2 2 2 2 2 6" xfId="22846" xr:uid="{00000000-0005-0000-0000-000034590000}"/>
    <cellStyle name="SAPBEXexcCritical4 3 2 2 2 2 2 6 2" xfId="22847" xr:uid="{00000000-0005-0000-0000-000035590000}"/>
    <cellStyle name="SAPBEXexcCritical4 3 2 2 2 2 2 7" xfId="22848" xr:uid="{00000000-0005-0000-0000-000036590000}"/>
    <cellStyle name="SAPBEXexcCritical4 3 2 2 2 2 3" xfId="22849" xr:uid="{00000000-0005-0000-0000-000037590000}"/>
    <cellStyle name="SAPBEXexcCritical4 3 2 2 2 2 3 2" xfId="22850" xr:uid="{00000000-0005-0000-0000-000038590000}"/>
    <cellStyle name="SAPBEXexcCritical4 3 2 2 2 2 4" xfId="22851" xr:uid="{00000000-0005-0000-0000-000039590000}"/>
    <cellStyle name="SAPBEXexcCritical4 3 2 2 2 2 4 2" xfId="22852" xr:uid="{00000000-0005-0000-0000-00003A590000}"/>
    <cellStyle name="SAPBEXexcCritical4 3 2 2 2 2 5" xfId="22853" xr:uid="{00000000-0005-0000-0000-00003B590000}"/>
    <cellStyle name="SAPBEXexcCritical4 3 2 2 2 2 5 2" xfId="22854" xr:uid="{00000000-0005-0000-0000-00003C590000}"/>
    <cellStyle name="SAPBEXexcCritical4 3 2 2 2 2 6" xfId="22855" xr:uid="{00000000-0005-0000-0000-00003D590000}"/>
    <cellStyle name="SAPBEXexcCritical4 3 2 2 2 2 6 2" xfId="22856" xr:uid="{00000000-0005-0000-0000-00003E590000}"/>
    <cellStyle name="SAPBEXexcCritical4 3 2 2 2 2 7" xfId="22857" xr:uid="{00000000-0005-0000-0000-00003F590000}"/>
    <cellStyle name="SAPBEXexcCritical4 3 2 2 2 2 7 2" xfId="22858" xr:uid="{00000000-0005-0000-0000-000040590000}"/>
    <cellStyle name="SAPBEXexcCritical4 3 2 2 2 2 8" xfId="22859" xr:uid="{00000000-0005-0000-0000-000041590000}"/>
    <cellStyle name="SAPBEXexcCritical4 3 2 2 2 3" xfId="22860" xr:uid="{00000000-0005-0000-0000-000042590000}"/>
    <cellStyle name="SAPBEXexcCritical4 3 2 2 2 3 2" xfId="22861" xr:uid="{00000000-0005-0000-0000-000043590000}"/>
    <cellStyle name="SAPBEXexcCritical4 3 2 2 2 3 2 2" xfId="22862" xr:uid="{00000000-0005-0000-0000-000044590000}"/>
    <cellStyle name="SAPBEXexcCritical4 3 2 2 2 3 3" xfId="22863" xr:uid="{00000000-0005-0000-0000-000045590000}"/>
    <cellStyle name="SAPBEXexcCritical4 3 2 2 2 3 3 2" xfId="22864" xr:uid="{00000000-0005-0000-0000-000046590000}"/>
    <cellStyle name="SAPBEXexcCritical4 3 2 2 2 3 4" xfId="22865" xr:uid="{00000000-0005-0000-0000-000047590000}"/>
    <cellStyle name="SAPBEXexcCritical4 3 2 2 2 3 4 2" xfId="22866" xr:uid="{00000000-0005-0000-0000-000048590000}"/>
    <cellStyle name="SAPBEXexcCritical4 3 2 2 2 3 5" xfId="22867" xr:uid="{00000000-0005-0000-0000-000049590000}"/>
    <cellStyle name="SAPBEXexcCritical4 3 2 2 2 3 5 2" xfId="22868" xr:uid="{00000000-0005-0000-0000-00004A590000}"/>
    <cellStyle name="SAPBEXexcCritical4 3 2 2 2 3 6" xfId="22869" xr:uid="{00000000-0005-0000-0000-00004B590000}"/>
    <cellStyle name="SAPBEXexcCritical4 3 2 2 2 3 6 2" xfId="22870" xr:uid="{00000000-0005-0000-0000-00004C590000}"/>
    <cellStyle name="SAPBEXexcCritical4 3 2 2 2 3 7" xfId="22871" xr:uid="{00000000-0005-0000-0000-00004D590000}"/>
    <cellStyle name="SAPBEXexcCritical4 3 2 2 2 4" xfId="22872" xr:uid="{00000000-0005-0000-0000-00004E590000}"/>
    <cellStyle name="SAPBEXexcCritical4 3 2 2 2 4 2" xfId="22873" xr:uid="{00000000-0005-0000-0000-00004F590000}"/>
    <cellStyle name="SAPBEXexcCritical4 3 2 2 2 5" xfId="22874" xr:uid="{00000000-0005-0000-0000-000050590000}"/>
    <cellStyle name="SAPBEXexcCritical4 3 2 2 2 5 2" xfId="22875" xr:uid="{00000000-0005-0000-0000-000051590000}"/>
    <cellStyle name="SAPBEXexcCritical4 3 2 2 2 6" xfId="22876" xr:uid="{00000000-0005-0000-0000-000052590000}"/>
    <cellStyle name="SAPBEXexcCritical4 3 2 2 2 6 2" xfId="22877" xr:uid="{00000000-0005-0000-0000-000053590000}"/>
    <cellStyle name="SAPBEXexcCritical4 3 2 2 2 7" xfId="22878" xr:uid="{00000000-0005-0000-0000-000054590000}"/>
    <cellStyle name="SAPBEXexcCritical4 3 2 2 2 7 2" xfId="22879" xr:uid="{00000000-0005-0000-0000-000055590000}"/>
    <cellStyle name="SAPBEXexcCritical4 3 2 2 2 8" xfId="22880" xr:uid="{00000000-0005-0000-0000-000056590000}"/>
    <cellStyle name="SAPBEXexcCritical4 3 2 2 2 8 2" xfId="22881" xr:uid="{00000000-0005-0000-0000-000057590000}"/>
    <cellStyle name="SAPBEXexcCritical4 3 2 2 2 9" xfId="22882" xr:uid="{00000000-0005-0000-0000-000058590000}"/>
    <cellStyle name="SAPBEXexcCritical4 3 2 2 3" xfId="22883" xr:uid="{00000000-0005-0000-0000-000059590000}"/>
    <cellStyle name="SAPBEXexcCritical4 3 2 2 3 2" xfId="22884" xr:uid="{00000000-0005-0000-0000-00005A590000}"/>
    <cellStyle name="SAPBEXexcCritical4 3 2 2 3 2 2" xfId="22885" xr:uid="{00000000-0005-0000-0000-00005B590000}"/>
    <cellStyle name="SAPBEXexcCritical4 3 2 2 3 2 2 2" xfId="22886" xr:uid="{00000000-0005-0000-0000-00005C590000}"/>
    <cellStyle name="SAPBEXexcCritical4 3 2 2 3 2 3" xfId="22887" xr:uid="{00000000-0005-0000-0000-00005D590000}"/>
    <cellStyle name="SAPBEXexcCritical4 3 2 2 3 2 3 2" xfId="22888" xr:uid="{00000000-0005-0000-0000-00005E590000}"/>
    <cellStyle name="SAPBEXexcCritical4 3 2 2 3 2 4" xfId="22889" xr:uid="{00000000-0005-0000-0000-00005F590000}"/>
    <cellStyle name="SAPBEXexcCritical4 3 2 2 3 2 4 2" xfId="22890" xr:uid="{00000000-0005-0000-0000-000060590000}"/>
    <cellStyle name="SAPBEXexcCritical4 3 2 2 3 2 5" xfId="22891" xr:uid="{00000000-0005-0000-0000-000061590000}"/>
    <cellStyle name="SAPBEXexcCritical4 3 2 2 3 2 5 2" xfId="22892" xr:uid="{00000000-0005-0000-0000-000062590000}"/>
    <cellStyle name="SAPBEXexcCritical4 3 2 2 3 2 6" xfId="22893" xr:uid="{00000000-0005-0000-0000-000063590000}"/>
    <cellStyle name="SAPBEXexcCritical4 3 2 2 3 2 6 2" xfId="22894" xr:uid="{00000000-0005-0000-0000-000064590000}"/>
    <cellStyle name="SAPBEXexcCritical4 3 2 2 3 2 7" xfId="22895" xr:uid="{00000000-0005-0000-0000-000065590000}"/>
    <cellStyle name="SAPBEXexcCritical4 3 2 2 3 3" xfId="22896" xr:uid="{00000000-0005-0000-0000-000066590000}"/>
    <cellStyle name="SAPBEXexcCritical4 3 2 2 3 3 2" xfId="22897" xr:uid="{00000000-0005-0000-0000-000067590000}"/>
    <cellStyle name="SAPBEXexcCritical4 3 2 2 3 4" xfId="22898" xr:uid="{00000000-0005-0000-0000-000068590000}"/>
    <cellStyle name="SAPBEXexcCritical4 3 2 2 3 4 2" xfId="22899" xr:uid="{00000000-0005-0000-0000-000069590000}"/>
    <cellStyle name="SAPBEXexcCritical4 3 2 2 3 5" xfId="22900" xr:uid="{00000000-0005-0000-0000-00006A590000}"/>
    <cellStyle name="SAPBEXexcCritical4 3 2 2 3 5 2" xfId="22901" xr:uid="{00000000-0005-0000-0000-00006B590000}"/>
    <cellStyle name="SAPBEXexcCritical4 3 2 2 3 6" xfId="22902" xr:uid="{00000000-0005-0000-0000-00006C590000}"/>
    <cellStyle name="SAPBEXexcCritical4 3 2 2 3 6 2" xfId="22903" xr:uid="{00000000-0005-0000-0000-00006D590000}"/>
    <cellStyle name="SAPBEXexcCritical4 3 2 2 3 7" xfId="22904" xr:uid="{00000000-0005-0000-0000-00006E590000}"/>
    <cellStyle name="SAPBEXexcCritical4 3 2 2 3 7 2" xfId="22905" xr:uid="{00000000-0005-0000-0000-00006F590000}"/>
    <cellStyle name="SAPBEXexcCritical4 3 2 2 3 8" xfId="22906" xr:uid="{00000000-0005-0000-0000-000070590000}"/>
    <cellStyle name="SAPBEXexcCritical4 3 2 2 4" xfId="22907" xr:uid="{00000000-0005-0000-0000-000071590000}"/>
    <cellStyle name="SAPBEXexcCritical4 3 2 2 4 2" xfId="22908" xr:uid="{00000000-0005-0000-0000-000072590000}"/>
    <cellStyle name="SAPBEXexcCritical4 3 2 2 4 2 2" xfId="22909" xr:uid="{00000000-0005-0000-0000-000073590000}"/>
    <cellStyle name="SAPBEXexcCritical4 3 2 2 4 3" xfId="22910" xr:uid="{00000000-0005-0000-0000-000074590000}"/>
    <cellStyle name="SAPBEXexcCritical4 3 2 2 4 3 2" xfId="22911" xr:uid="{00000000-0005-0000-0000-000075590000}"/>
    <cellStyle name="SAPBEXexcCritical4 3 2 2 4 4" xfId="22912" xr:uid="{00000000-0005-0000-0000-000076590000}"/>
    <cellStyle name="SAPBEXexcCritical4 3 2 2 4 4 2" xfId="22913" xr:uid="{00000000-0005-0000-0000-000077590000}"/>
    <cellStyle name="SAPBEXexcCritical4 3 2 2 4 5" xfId="22914" xr:uid="{00000000-0005-0000-0000-000078590000}"/>
    <cellStyle name="SAPBEXexcCritical4 3 2 2 4 5 2" xfId="22915" xr:uid="{00000000-0005-0000-0000-000079590000}"/>
    <cellStyle name="SAPBEXexcCritical4 3 2 2 4 6" xfId="22916" xr:uid="{00000000-0005-0000-0000-00007A590000}"/>
    <cellStyle name="SAPBEXexcCritical4 3 2 2 4 6 2" xfId="22917" xr:uid="{00000000-0005-0000-0000-00007B590000}"/>
    <cellStyle name="SAPBEXexcCritical4 3 2 2 4 7" xfId="22918" xr:uid="{00000000-0005-0000-0000-00007C590000}"/>
    <cellStyle name="SAPBEXexcCritical4 3 2 2 5" xfId="22919" xr:uid="{00000000-0005-0000-0000-00007D590000}"/>
    <cellStyle name="SAPBEXexcCritical4 3 2 2 5 2" xfId="22920" xr:uid="{00000000-0005-0000-0000-00007E590000}"/>
    <cellStyle name="SAPBEXexcCritical4 3 2 2 6" xfId="22921" xr:uid="{00000000-0005-0000-0000-00007F590000}"/>
    <cellStyle name="SAPBEXexcCritical4 3 2 2 6 2" xfId="22922" xr:uid="{00000000-0005-0000-0000-000080590000}"/>
    <cellStyle name="SAPBEXexcCritical4 3 2 2 7" xfId="22923" xr:uid="{00000000-0005-0000-0000-000081590000}"/>
    <cellStyle name="SAPBEXexcCritical4 3 2 2 7 2" xfId="22924" xr:uid="{00000000-0005-0000-0000-000082590000}"/>
    <cellStyle name="SAPBEXexcCritical4 3 2 2 8" xfId="22925" xr:uid="{00000000-0005-0000-0000-000083590000}"/>
    <cellStyle name="SAPBEXexcCritical4 3 2 2 8 2" xfId="22926" xr:uid="{00000000-0005-0000-0000-000084590000}"/>
    <cellStyle name="SAPBEXexcCritical4 3 2 2 9" xfId="22927" xr:uid="{00000000-0005-0000-0000-000085590000}"/>
    <cellStyle name="SAPBEXexcCritical4 3 2 2 9 2" xfId="22928" xr:uid="{00000000-0005-0000-0000-000086590000}"/>
    <cellStyle name="SAPBEXexcCritical4 3 2 3" xfId="22929" xr:uid="{00000000-0005-0000-0000-000087590000}"/>
    <cellStyle name="SAPBEXexcCritical4 3 2 3 2" xfId="22930" xr:uid="{00000000-0005-0000-0000-000088590000}"/>
    <cellStyle name="SAPBEXexcCritical4 3 2 3 2 2" xfId="22931" xr:uid="{00000000-0005-0000-0000-000089590000}"/>
    <cellStyle name="SAPBEXexcCritical4 3 2 3 2 2 2" xfId="22932" xr:uid="{00000000-0005-0000-0000-00008A590000}"/>
    <cellStyle name="SAPBEXexcCritical4 3 2 3 2 2 2 2" xfId="22933" xr:uid="{00000000-0005-0000-0000-00008B590000}"/>
    <cellStyle name="SAPBEXexcCritical4 3 2 3 2 2 3" xfId="22934" xr:uid="{00000000-0005-0000-0000-00008C590000}"/>
    <cellStyle name="SAPBEXexcCritical4 3 2 3 2 2 3 2" xfId="22935" xr:uid="{00000000-0005-0000-0000-00008D590000}"/>
    <cellStyle name="SAPBEXexcCritical4 3 2 3 2 2 4" xfId="22936" xr:uid="{00000000-0005-0000-0000-00008E590000}"/>
    <cellStyle name="SAPBEXexcCritical4 3 2 3 2 2 4 2" xfId="22937" xr:uid="{00000000-0005-0000-0000-00008F590000}"/>
    <cellStyle name="SAPBEXexcCritical4 3 2 3 2 2 5" xfId="22938" xr:uid="{00000000-0005-0000-0000-000090590000}"/>
    <cellStyle name="SAPBEXexcCritical4 3 2 3 2 2 5 2" xfId="22939" xr:uid="{00000000-0005-0000-0000-000091590000}"/>
    <cellStyle name="SAPBEXexcCritical4 3 2 3 2 2 6" xfId="22940" xr:uid="{00000000-0005-0000-0000-000092590000}"/>
    <cellStyle name="SAPBEXexcCritical4 3 2 3 2 2 6 2" xfId="22941" xr:uid="{00000000-0005-0000-0000-000093590000}"/>
    <cellStyle name="SAPBEXexcCritical4 3 2 3 2 2 7" xfId="22942" xr:uid="{00000000-0005-0000-0000-000094590000}"/>
    <cellStyle name="SAPBEXexcCritical4 3 2 3 2 3" xfId="22943" xr:uid="{00000000-0005-0000-0000-000095590000}"/>
    <cellStyle name="SAPBEXexcCritical4 3 2 3 2 3 2" xfId="22944" xr:uid="{00000000-0005-0000-0000-000096590000}"/>
    <cellStyle name="SAPBEXexcCritical4 3 2 3 2 4" xfId="22945" xr:uid="{00000000-0005-0000-0000-000097590000}"/>
    <cellStyle name="SAPBEXexcCritical4 3 2 3 2 4 2" xfId="22946" xr:uid="{00000000-0005-0000-0000-000098590000}"/>
    <cellStyle name="SAPBEXexcCritical4 3 2 3 2 5" xfId="22947" xr:uid="{00000000-0005-0000-0000-000099590000}"/>
    <cellStyle name="SAPBEXexcCritical4 3 2 3 2 5 2" xfId="22948" xr:uid="{00000000-0005-0000-0000-00009A590000}"/>
    <cellStyle name="SAPBEXexcCritical4 3 2 3 2 6" xfId="22949" xr:uid="{00000000-0005-0000-0000-00009B590000}"/>
    <cellStyle name="SAPBEXexcCritical4 3 2 3 2 6 2" xfId="22950" xr:uid="{00000000-0005-0000-0000-00009C590000}"/>
    <cellStyle name="SAPBEXexcCritical4 3 2 3 2 7" xfId="22951" xr:uid="{00000000-0005-0000-0000-00009D590000}"/>
    <cellStyle name="SAPBEXexcCritical4 3 2 3 2 7 2" xfId="22952" xr:uid="{00000000-0005-0000-0000-00009E590000}"/>
    <cellStyle name="SAPBEXexcCritical4 3 2 3 2 8" xfId="22953" xr:uid="{00000000-0005-0000-0000-00009F590000}"/>
    <cellStyle name="SAPBEXexcCritical4 3 2 3 3" xfId="22954" xr:uid="{00000000-0005-0000-0000-0000A0590000}"/>
    <cellStyle name="SAPBEXexcCritical4 3 2 3 3 2" xfId="22955" xr:uid="{00000000-0005-0000-0000-0000A1590000}"/>
    <cellStyle name="SAPBEXexcCritical4 3 2 3 3 2 2" xfId="22956" xr:uid="{00000000-0005-0000-0000-0000A2590000}"/>
    <cellStyle name="SAPBEXexcCritical4 3 2 3 3 3" xfId="22957" xr:uid="{00000000-0005-0000-0000-0000A3590000}"/>
    <cellStyle name="SAPBEXexcCritical4 3 2 3 3 3 2" xfId="22958" xr:uid="{00000000-0005-0000-0000-0000A4590000}"/>
    <cellStyle name="SAPBEXexcCritical4 3 2 3 3 4" xfId="22959" xr:uid="{00000000-0005-0000-0000-0000A5590000}"/>
    <cellStyle name="SAPBEXexcCritical4 3 2 3 3 4 2" xfId="22960" xr:uid="{00000000-0005-0000-0000-0000A6590000}"/>
    <cellStyle name="SAPBEXexcCritical4 3 2 3 3 5" xfId="22961" xr:uid="{00000000-0005-0000-0000-0000A7590000}"/>
    <cellStyle name="SAPBEXexcCritical4 3 2 3 3 5 2" xfId="22962" xr:uid="{00000000-0005-0000-0000-0000A8590000}"/>
    <cellStyle name="SAPBEXexcCritical4 3 2 3 3 6" xfId="22963" xr:uid="{00000000-0005-0000-0000-0000A9590000}"/>
    <cellStyle name="SAPBEXexcCritical4 3 2 3 3 6 2" xfId="22964" xr:uid="{00000000-0005-0000-0000-0000AA590000}"/>
    <cellStyle name="SAPBEXexcCritical4 3 2 3 3 7" xfId="22965" xr:uid="{00000000-0005-0000-0000-0000AB590000}"/>
    <cellStyle name="SAPBEXexcCritical4 3 2 3 4" xfId="22966" xr:uid="{00000000-0005-0000-0000-0000AC590000}"/>
    <cellStyle name="SAPBEXexcCritical4 3 2 3 4 2" xfId="22967" xr:uid="{00000000-0005-0000-0000-0000AD590000}"/>
    <cellStyle name="SAPBEXexcCritical4 3 2 3 5" xfId="22968" xr:uid="{00000000-0005-0000-0000-0000AE590000}"/>
    <cellStyle name="SAPBEXexcCritical4 3 2 3 5 2" xfId="22969" xr:uid="{00000000-0005-0000-0000-0000AF590000}"/>
    <cellStyle name="SAPBEXexcCritical4 3 2 3 6" xfId="22970" xr:uid="{00000000-0005-0000-0000-0000B0590000}"/>
    <cellStyle name="SAPBEXexcCritical4 3 2 3 6 2" xfId="22971" xr:uid="{00000000-0005-0000-0000-0000B1590000}"/>
    <cellStyle name="SAPBEXexcCritical4 3 2 3 7" xfId="22972" xr:uid="{00000000-0005-0000-0000-0000B2590000}"/>
    <cellStyle name="SAPBEXexcCritical4 3 2 3 7 2" xfId="22973" xr:uid="{00000000-0005-0000-0000-0000B3590000}"/>
    <cellStyle name="SAPBEXexcCritical4 3 2 3 8" xfId="22974" xr:uid="{00000000-0005-0000-0000-0000B4590000}"/>
    <cellStyle name="SAPBEXexcCritical4 3 2 3 8 2" xfId="22975" xr:uid="{00000000-0005-0000-0000-0000B5590000}"/>
    <cellStyle name="SAPBEXexcCritical4 3 2 3 9" xfId="22976" xr:uid="{00000000-0005-0000-0000-0000B6590000}"/>
    <cellStyle name="SAPBEXexcCritical4 3 2 4" xfId="22977" xr:uid="{00000000-0005-0000-0000-0000B7590000}"/>
    <cellStyle name="SAPBEXexcCritical4 3 2 4 2" xfId="22978" xr:uid="{00000000-0005-0000-0000-0000B8590000}"/>
    <cellStyle name="SAPBEXexcCritical4 3 2 4 2 2" xfId="22979" xr:uid="{00000000-0005-0000-0000-0000B9590000}"/>
    <cellStyle name="SAPBEXexcCritical4 3 2 4 2 2 2" xfId="22980" xr:uid="{00000000-0005-0000-0000-0000BA590000}"/>
    <cellStyle name="SAPBEXexcCritical4 3 2 4 2 3" xfId="22981" xr:uid="{00000000-0005-0000-0000-0000BB590000}"/>
    <cellStyle name="SAPBEXexcCritical4 3 2 4 2 3 2" xfId="22982" xr:uid="{00000000-0005-0000-0000-0000BC590000}"/>
    <cellStyle name="SAPBEXexcCritical4 3 2 4 2 4" xfId="22983" xr:uid="{00000000-0005-0000-0000-0000BD590000}"/>
    <cellStyle name="SAPBEXexcCritical4 3 2 4 2 4 2" xfId="22984" xr:uid="{00000000-0005-0000-0000-0000BE590000}"/>
    <cellStyle name="SAPBEXexcCritical4 3 2 4 2 5" xfId="22985" xr:uid="{00000000-0005-0000-0000-0000BF590000}"/>
    <cellStyle name="SAPBEXexcCritical4 3 2 4 2 5 2" xfId="22986" xr:uid="{00000000-0005-0000-0000-0000C0590000}"/>
    <cellStyle name="SAPBEXexcCritical4 3 2 4 2 6" xfId="22987" xr:uid="{00000000-0005-0000-0000-0000C1590000}"/>
    <cellStyle name="SAPBEXexcCritical4 3 2 4 2 6 2" xfId="22988" xr:uid="{00000000-0005-0000-0000-0000C2590000}"/>
    <cellStyle name="SAPBEXexcCritical4 3 2 4 2 7" xfId="22989" xr:uid="{00000000-0005-0000-0000-0000C3590000}"/>
    <cellStyle name="SAPBEXexcCritical4 3 2 4 3" xfId="22990" xr:uid="{00000000-0005-0000-0000-0000C4590000}"/>
    <cellStyle name="SAPBEXexcCritical4 3 2 4 3 2" xfId="22991" xr:uid="{00000000-0005-0000-0000-0000C5590000}"/>
    <cellStyle name="SAPBEXexcCritical4 3 2 4 4" xfId="22992" xr:uid="{00000000-0005-0000-0000-0000C6590000}"/>
    <cellStyle name="SAPBEXexcCritical4 3 2 4 4 2" xfId="22993" xr:uid="{00000000-0005-0000-0000-0000C7590000}"/>
    <cellStyle name="SAPBEXexcCritical4 3 2 4 5" xfId="22994" xr:uid="{00000000-0005-0000-0000-0000C8590000}"/>
    <cellStyle name="SAPBEXexcCritical4 3 2 4 5 2" xfId="22995" xr:uid="{00000000-0005-0000-0000-0000C9590000}"/>
    <cellStyle name="SAPBEXexcCritical4 3 2 4 6" xfId="22996" xr:uid="{00000000-0005-0000-0000-0000CA590000}"/>
    <cellStyle name="SAPBEXexcCritical4 3 2 4 6 2" xfId="22997" xr:uid="{00000000-0005-0000-0000-0000CB590000}"/>
    <cellStyle name="SAPBEXexcCritical4 3 2 4 7" xfId="22998" xr:uid="{00000000-0005-0000-0000-0000CC590000}"/>
    <cellStyle name="SAPBEXexcCritical4 3 2 4 7 2" xfId="22999" xr:uid="{00000000-0005-0000-0000-0000CD590000}"/>
    <cellStyle name="SAPBEXexcCritical4 3 2 4 8" xfId="23000" xr:uid="{00000000-0005-0000-0000-0000CE590000}"/>
    <cellStyle name="SAPBEXexcCritical4 3 2 5" xfId="23001" xr:uid="{00000000-0005-0000-0000-0000CF590000}"/>
    <cellStyle name="SAPBEXexcCritical4 3 2 5 2" xfId="23002" xr:uid="{00000000-0005-0000-0000-0000D0590000}"/>
    <cellStyle name="SAPBEXexcCritical4 3 2 5 2 2" xfId="23003" xr:uid="{00000000-0005-0000-0000-0000D1590000}"/>
    <cellStyle name="SAPBEXexcCritical4 3 2 5 3" xfId="23004" xr:uid="{00000000-0005-0000-0000-0000D2590000}"/>
    <cellStyle name="SAPBEXexcCritical4 3 2 5 3 2" xfId="23005" xr:uid="{00000000-0005-0000-0000-0000D3590000}"/>
    <cellStyle name="SAPBEXexcCritical4 3 2 5 4" xfId="23006" xr:uid="{00000000-0005-0000-0000-0000D4590000}"/>
    <cellStyle name="SAPBEXexcCritical4 3 2 5 4 2" xfId="23007" xr:uid="{00000000-0005-0000-0000-0000D5590000}"/>
    <cellStyle name="SAPBEXexcCritical4 3 2 5 5" xfId="23008" xr:uid="{00000000-0005-0000-0000-0000D6590000}"/>
    <cellStyle name="SAPBEXexcCritical4 3 2 5 5 2" xfId="23009" xr:uid="{00000000-0005-0000-0000-0000D7590000}"/>
    <cellStyle name="SAPBEXexcCritical4 3 2 5 6" xfId="23010" xr:uid="{00000000-0005-0000-0000-0000D8590000}"/>
    <cellStyle name="SAPBEXexcCritical4 3 2 5 6 2" xfId="23011" xr:uid="{00000000-0005-0000-0000-0000D9590000}"/>
    <cellStyle name="SAPBEXexcCritical4 3 2 5 7" xfId="23012" xr:uid="{00000000-0005-0000-0000-0000DA590000}"/>
    <cellStyle name="SAPBEXexcCritical4 3 2 6" xfId="23013" xr:uid="{00000000-0005-0000-0000-0000DB590000}"/>
    <cellStyle name="SAPBEXexcCritical4 3 2 6 2" xfId="23014" xr:uid="{00000000-0005-0000-0000-0000DC590000}"/>
    <cellStyle name="SAPBEXexcCritical4 3 2 7" xfId="23015" xr:uid="{00000000-0005-0000-0000-0000DD590000}"/>
    <cellStyle name="SAPBEXexcCritical4 3 2 7 2" xfId="23016" xr:uid="{00000000-0005-0000-0000-0000DE590000}"/>
    <cellStyle name="SAPBEXexcCritical4 3 2 8" xfId="23017" xr:uid="{00000000-0005-0000-0000-0000DF590000}"/>
    <cellStyle name="SAPBEXexcCritical4 3 2 8 2" xfId="23018" xr:uid="{00000000-0005-0000-0000-0000E0590000}"/>
    <cellStyle name="SAPBEXexcCritical4 3 2 9" xfId="23019" xr:uid="{00000000-0005-0000-0000-0000E1590000}"/>
    <cellStyle name="SAPBEXexcCritical4 3 2 9 2" xfId="23020" xr:uid="{00000000-0005-0000-0000-0000E2590000}"/>
    <cellStyle name="SAPBEXexcCritical4 3 3" xfId="23021" xr:uid="{00000000-0005-0000-0000-0000E3590000}"/>
    <cellStyle name="SAPBEXexcCritical4 3 3 10" xfId="23022" xr:uid="{00000000-0005-0000-0000-0000E4590000}"/>
    <cellStyle name="SAPBEXexcCritical4 3 3 2" xfId="23023" xr:uid="{00000000-0005-0000-0000-0000E5590000}"/>
    <cellStyle name="SAPBEXexcCritical4 3 3 2 2" xfId="23024" xr:uid="{00000000-0005-0000-0000-0000E6590000}"/>
    <cellStyle name="SAPBEXexcCritical4 3 3 2 2 2" xfId="23025" xr:uid="{00000000-0005-0000-0000-0000E7590000}"/>
    <cellStyle name="SAPBEXexcCritical4 3 3 2 2 2 2" xfId="23026" xr:uid="{00000000-0005-0000-0000-0000E8590000}"/>
    <cellStyle name="SAPBEXexcCritical4 3 3 2 2 2 2 2" xfId="23027" xr:uid="{00000000-0005-0000-0000-0000E9590000}"/>
    <cellStyle name="SAPBEXexcCritical4 3 3 2 2 2 3" xfId="23028" xr:uid="{00000000-0005-0000-0000-0000EA590000}"/>
    <cellStyle name="SAPBEXexcCritical4 3 3 2 2 2 3 2" xfId="23029" xr:uid="{00000000-0005-0000-0000-0000EB590000}"/>
    <cellStyle name="SAPBEXexcCritical4 3 3 2 2 2 4" xfId="23030" xr:uid="{00000000-0005-0000-0000-0000EC590000}"/>
    <cellStyle name="SAPBEXexcCritical4 3 3 2 2 2 4 2" xfId="23031" xr:uid="{00000000-0005-0000-0000-0000ED590000}"/>
    <cellStyle name="SAPBEXexcCritical4 3 3 2 2 2 5" xfId="23032" xr:uid="{00000000-0005-0000-0000-0000EE590000}"/>
    <cellStyle name="SAPBEXexcCritical4 3 3 2 2 2 5 2" xfId="23033" xr:uid="{00000000-0005-0000-0000-0000EF590000}"/>
    <cellStyle name="SAPBEXexcCritical4 3 3 2 2 2 6" xfId="23034" xr:uid="{00000000-0005-0000-0000-0000F0590000}"/>
    <cellStyle name="SAPBEXexcCritical4 3 3 2 2 2 6 2" xfId="23035" xr:uid="{00000000-0005-0000-0000-0000F1590000}"/>
    <cellStyle name="SAPBEXexcCritical4 3 3 2 2 2 7" xfId="23036" xr:uid="{00000000-0005-0000-0000-0000F2590000}"/>
    <cellStyle name="SAPBEXexcCritical4 3 3 2 2 3" xfId="23037" xr:uid="{00000000-0005-0000-0000-0000F3590000}"/>
    <cellStyle name="SAPBEXexcCritical4 3 3 2 2 3 2" xfId="23038" xr:uid="{00000000-0005-0000-0000-0000F4590000}"/>
    <cellStyle name="SAPBEXexcCritical4 3 3 2 2 4" xfId="23039" xr:uid="{00000000-0005-0000-0000-0000F5590000}"/>
    <cellStyle name="SAPBEXexcCritical4 3 3 2 2 4 2" xfId="23040" xr:uid="{00000000-0005-0000-0000-0000F6590000}"/>
    <cellStyle name="SAPBEXexcCritical4 3 3 2 2 5" xfId="23041" xr:uid="{00000000-0005-0000-0000-0000F7590000}"/>
    <cellStyle name="SAPBEXexcCritical4 3 3 2 2 5 2" xfId="23042" xr:uid="{00000000-0005-0000-0000-0000F8590000}"/>
    <cellStyle name="SAPBEXexcCritical4 3 3 2 2 6" xfId="23043" xr:uid="{00000000-0005-0000-0000-0000F9590000}"/>
    <cellStyle name="SAPBEXexcCritical4 3 3 2 2 6 2" xfId="23044" xr:uid="{00000000-0005-0000-0000-0000FA590000}"/>
    <cellStyle name="SAPBEXexcCritical4 3 3 2 2 7" xfId="23045" xr:uid="{00000000-0005-0000-0000-0000FB590000}"/>
    <cellStyle name="SAPBEXexcCritical4 3 3 2 2 7 2" xfId="23046" xr:uid="{00000000-0005-0000-0000-0000FC590000}"/>
    <cellStyle name="SAPBEXexcCritical4 3 3 2 2 8" xfId="23047" xr:uid="{00000000-0005-0000-0000-0000FD590000}"/>
    <cellStyle name="SAPBEXexcCritical4 3 3 2 3" xfId="23048" xr:uid="{00000000-0005-0000-0000-0000FE590000}"/>
    <cellStyle name="SAPBEXexcCritical4 3 3 2 3 2" xfId="23049" xr:uid="{00000000-0005-0000-0000-0000FF590000}"/>
    <cellStyle name="SAPBEXexcCritical4 3 3 2 3 2 2" xfId="23050" xr:uid="{00000000-0005-0000-0000-0000005A0000}"/>
    <cellStyle name="SAPBEXexcCritical4 3 3 2 3 3" xfId="23051" xr:uid="{00000000-0005-0000-0000-0000015A0000}"/>
    <cellStyle name="SAPBEXexcCritical4 3 3 2 3 3 2" xfId="23052" xr:uid="{00000000-0005-0000-0000-0000025A0000}"/>
    <cellStyle name="SAPBEXexcCritical4 3 3 2 3 4" xfId="23053" xr:uid="{00000000-0005-0000-0000-0000035A0000}"/>
    <cellStyle name="SAPBEXexcCritical4 3 3 2 3 4 2" xfId="23054" xr:uid="{00000000-0005-0000-0000-0000045A0000}"/>
    <cellStyle name="SAPBEXexcCritical4 3 3 2 3 5" xfId="23055" xr:uid="{00000000-0005-0000-0000-0000055A0000}"/>
    <cellStyle name="SAPBEXexcCritical4 3 3 2 3 5 2" xfId="23056" xr:uid="{00000000-0005-0000-0000-0000065A0000}"/>
    <cellStyle name="SAPBEXexcCritical4 3 3 2 3 6" xfId="23057" xr:uid="{00000000-0005-0000-0000-0000075A0000}"/>
    <cellStyle name="SAPBEXexcCritical4 3 3 2 3 6 2" xfId="23058" xr:uid="{00000000-0005-0000-0000-0000085A0000}"/>
    <cellStyle name="SAPBEXexcCritical4 3 3 2 3 7" xfId="23059" xr:uid="{00000000-0005-0000-0000-0000095A0000}"/>
    <cellStyle name="SAPBEXexcCritical4 3 3 2 4" xfId="23060" xr:uid="{00000000-0005-0000-0000-00000A5A0000}"/>
    <cellStyle name="SAPBEXexcCritical4 3 3 2 4 2" xfId="23061" xr:uid="{00000000-0005-0000-0000-00000B5A0000}"/>
    <cellStyle name="SAPBEXexcCritical4 3 3 2 5" xfId="23062" xr:uid="{00000000-0005-0000-0000-00000C5A0000}"/>
    <cellStyle name="SAPBEXexcCritical4 3 3 2 5 2" xfId="23063" xr:uid="{00000000-0005-0000-0000-00000D5A0000}"/>
    <cellStyle name="SAPBEXexcCritical4 3 3 2 6" xfId="23064" xr:uid="{00000000-0005-0000-0000-00000E5A0000}"/>
    <cellStyle name="SAPBEXexcCritical4 3 3 2 6 2" xfId="23065" xr:uid="{00000000-0005-0000-0000-00000F5A0000}"/>
    <cellStyle name="SAPBEXexcCritical4 3 3 2 7" xfId="23066" xr:uid="{00000000-0005-0000-0000-0000105A0000}"/>
    <cellStyle name="SAPBEXexcCritical4 3 3 2 7 2" xfId="23067" xr:uid="{00000000-0005-0000-0000-0000115A0000}"/>
    <cellStyle name="SAPBEXexcCritical4 3 3 2 8" xfId="23068" xr:uid="{00000000-0005-0000-0000-0000125A0000}"/>
    <cellStyle name="SAPBEXexcCritical4 3 3 2 8 2" xfId="23069" xr:uid="{00000000-0005-0000-0000-0000135A0000}"/>
    <cellStyle name="SAPBEXexcCritical4 3 3 2 9" xfId="23070" xr:uid="{00000000-0005-0000-0000-0000145A0000}"/>
    <cellStyle name="SAPBEXexcCritical4 3 3 3" xfId="23071" xr:uid="{00000000-0005-0000-0000-0000155A0000}"/>
    <cellStyle name="SAPBEXexcCritical4 3 3 3 2" xfId="23072" xr:uid="{00000000-0005-0000-0000-0000165A0000}"/>
    <cellStyle name="SAPBEXexcCritical4 3 3 3 2 2" xfId="23073" xr:uid="{00000000-0005-0000-0000-0000175A0000}"/>
    <cellStyle name="SAPBEXexcCritical4 3 3 3 2 2 2" xfId="23074" xr:uid="{00000000-0005-0000-0000-0000185A0000}"/>
    <cellStyle name="SAPBEXexcCritical4 3 3 3 2 3" xfId="23075" xr:uid="{00000000-0005-0000-0000-0000195A0000}"/>
    <cellStyle name="SAPBEXexcCritical4 3 3 3 2 3 2" xfId="23076" xr:uid="{00000000-0005-0000-0000-00001A5A0000}"/>
    <cellStyle name="SAPBEXexcCritical4 3 3 3 2 4" xfId="23077" xr:uid="{00000000-0005-0000-0000-00001B5A0000}"/>
    <cellStyle name="SAPBEXexcCritical4 3 3 3 2 4 2" xfId="23078" xr:uid="{00000000-0005-0000-0000-00001C5A0000}"/>
    <cellStyle name="SAPBEXexcCritical4 3 3 3 2 5" xfId="23079" xr:uid="{00000000-0005-0000-0000-00001D5A0000}"/>
    <cellStyle name="SAPBEXexcCritical4 3 3 3 2 5 2" xfId="23080" xr:uid="{00000000-0005-0000-0000-00001E5A0000}"/>
    <cellStyle name="SAPBEXexcCritical4 3 3 3 2 6" xfId="23081" xr:uid="{00000000-0005-0000-0000-00001F5A0000}"/>
    <cellStyle name="SAPBEXexcCritical4 3 3 3 2 6 2" xfId="23082" xr:uid="{00000000-0005-0000-0000-0000205A0000}"/>
    <cellStyle name="SAPBEXexcCritical4 3 3 3 2 7" xfId="23083" xr:uid="{00000000-0005-0000-0000-0000215A0000}"/>
    <cellStyle name="SAPBEXexcCritical4 3 3 3 3" xfId="23084" xr:uid="{00000000-0005-0000-0000-0000225A0000}"/>
    <cellStyle name="SAPBEXexcCritical4 3 3 3 3 2" xfId="23085" xr:uid="{00000000-0005-0000-0000-0000235A0000}"/>
    <cellStyle name="SAPBEXexcCritical4 3 3 3 4" xfId="23086" xr:uid="{00000000-0005-0000-0000-0000245A0000}"/>
    <cellStyle name="SAPBEXexcCritical4 3 3 3 4 2" xfId="23087" xr:uid="{00000000-0005-0000-0000-0000255A0000}"/>
    <cellStyle name="SAPBEXexcCritical4 3 3 3 5" xfId="23088" xr:uid="{00000000-0005-0000-0000-0000265A0000}"/>
    <cellStyle name="SAPBEXexcCritical4 3 3 3 5 2" xfId="23089" xr:uid="{00000000-0005-0000-0000-0000275A0000}"/>
    <cellStyle name="SAPBEXexcCritical4 3 3 3 6" xfId="23090" xr:uid="{00000000-0005-0000-0000-0000285A0000}"/>
    <cellStyle name="SAPBEXexcCritical4 3 3 3 6 2" xfId="23091" xr:uid="{00000000-0005-0000-0000-0000295A0000}"/>
    <cellStyle name="SAPBEXexcCritical4 3 3 3 7" xfId="23092" xr:uid="{00000000-0005-0000-0000-00002A5A0000}"/>
    <cellStyle name="SAPBEXexcCritical4 3 3 3 7 2" xfId="23093" xr:uid="{00000000-0005-0000-0000-00002B5A0000}"/>
    <cellStyle name="SAPBEXexcCritical4 3 3 3 8" xfId="23094" xr:uid="{00000000-0005-0000-0000-00002C5A0000}"/>
    <cellStyle name="SAPBEXexcCritical4 3 3 4" xfId="23095" xr:uid="{00000000-0005-0000-0000-00002D5A0000}"/>
    <cellStyle name="SAPBEXexcCritical4 3 3 4 2" xfId="23096" xr:uid="{00000000-0005-0000-0000-00002E5A0000}"/>
    <cellStyle name="SAPBEXexcCritical4 3 3 4 2 2" xfId="23097" xr:uid="{00000000-0005-0000-0000-00002F5A0000}"/>
    <cellStyle name="SAPBEXexcCritical4 3 3 4 3" xfId="23098" xr:uid="{00000000-0005-0000-0000-0000305A0000}"/>
    <cellStyle name="SAPBEXexcCritical4 3 3 4 3 2" xfId="23099" xr:uid="{00000000-0005-0000-0000-0000315A0000}"/>
    <cellStyle name="SAPBEXexcCritical4 3 3 4 4" xfId="23100" xr:uid="{00000000-0005-0000-0000-0000325A0000}"/>
    <cellStyle name="SAPBEXexcCritical4 3 3 4 4 2" xfId="23101" xr:uid="{00000000-0005-0000-0000-0000335A0000}"/>
    <cellStyle name="SAPBEXexcCritical4 3 3 4 5" xfId="23102" xr:uid="{00000000-0005-0000-0000-0000345A0000}"/>
    <cellStyle name="SAPBEXexcCritical4 3 3 4 5 2" xfId="23103" xr:uid="{00000000-0005-0000-0000-0000355A0000}"/>
    <cellStyle name="SAPBEXexcCritical4 3 3 4 6" xfId="23104" xr:uid="{00000000-0005-0000-0000-0000365A0000}"/>
    <cellStyle name="SAPBEXexcCritical4 3 3 4 6 2" xfId="23105" xr:uid="{00000000-0005-0000-0000-0000375A0000}"/>
    <cellStyle name="SAPBEXexcCritical4 3 3 4 7" xfId="23106" xr:uid="{00000000-0005-0000-0000-0000385A0000}"/>
    <cellStyle name="SAPBEXexcCritical4 3 3 5" xfId="23107" xr:uid="{00000000-0005-0000-0000-0000395A0000}"/>
    <cellStyle name="SAPBEXexcCritical4 3 3 5 2" xfId="23108" xr:uid="{00000000-0005-0000-0000-00003A5A0000}"/>
    <cellStyle name="SAPBEXexcCritical4 3 3 6" xfId="23109" xr:uid="{00000000-0005-0000-0000-00003B5A0000}"/>
    <cellStyle name="SAPBEXexcCritical4 3 3 6 2" xfId="23110" xr:uid="{00000000-0005-0000-0000-00003C5A0000}"/>
    <cellStyle name="SAPBEXexcCritical4 3 3 7" xfId="23111" xr:uid="{00000000-0005-0000-0000-00003D5A0000}"/>
    <cellStyle name="SAPBEXexcCritical4 3 3 7 2" xfId="23112" xr:uid="{00000000-0005-0000-0000-00003E5A0000}"/>
    <cellStyle name="SAPBEXexcCritical4 3 3 8" xfId="23113" xr:uid="{00000000-0005-0000-0000-00003F5A0000}"/>
    <cellStyle name="SAPBEXexcCritical4 3 3 8 2" xfId="23114" xr:uid="{00000000-0005-0000-0000-0000405A0000}"/>
    <cellStyle name="SAPBEXexcCritical4 3 3 9" xfId="23115" xr:uid="{00000000-0005-0000-0000-0000415A0000}"/>
    <cellStyle name="SAPBEXexcCritical4 3 3 9 2" xfId="23116" xr:uid="{00000000-0005-0000-0000-0000425A0000}"/>
    <cellStyle name="SAPBEXexcCritical4 3 4" xfId="23117" xr:uid="{00000000-0005-0000-0000-0000435A0000}"/>
    <cellStyle name="SAPBEXexcCritical4 3 4 2" xfId="23118" xr:uid="{00000000-0005-0000-0000-0000445A0000}"/>
    <cellStyle name="SAPBEXexcCritical4 3 4 2 2" xfId="23119" xr:uid="{00000000-0005-0000-0000-0000455A0000}"/>
    <cellStyle name="SAPBEXexcCritical4 3 4 2 2 2" xfId="23120" xr:uid="{00000000-0005-0000-0000-0000465A0000}"/>
    <cellStyle name="SAPBEXexcCritical4 3 4 2 2 2 2" xfId="23121" xr:uid="{00000000-0005-0000-0000-0000475A0000}"/>
    <cellStyle name="SAPBEXexcCritical4 3 4 2 2 3" xfId="23122" xr:uid="{00000000-0005-0000-0000-0000485A0000}"/>
    <cellStyle name="SAPBEXexcCritical4 3 4 2 2 3 2" xfId="23123" xr:uid="{00000000-0005-0000-0000-0000495A0000}"/>
    <cellStyle name="SAPBEXexcCritical4 3 4 2 2 4" xfId="23124" xr:uid="{00000000-0005-0000-0000-00004A5A0000}"/>
    <cellStyle name="SAPBEXexcCritical4 3 4 2 2 4 2" xfId="23125" xr:uid="{00000000-0005-0000-0000-00004B5A0000}"/>
    <cellStyle name="SAPBEXexcCritical4 3 4 2 2 5" xfId="23126" xr:uid="{00000000-0005-0000-0000-00004C5A0000}"/>
    <cellStyle name="SAPBEXexcCritical4 3 4 2 2 5 2" xfId="23127" xr:uid="{00000000-0005-0000-0000-00004D5A0000}"/>
    <cellStyle name="SAPBEXexcCritical4 3 4 2 2 6" xfId="23128" xr:uid="{00000000-0005-0000-0000-00004E5A0000}"/>
    <cellStyle name="SAPBEXexcCritical4 3 4 2 2 6 2" xfId="23129" xr:uid="{00000000-0005-0000-0000-00004F5A0000}"/>
    <cellStyle name="SAPBEXexcCritical4 3 4 2 2 7" xfId="23130" xr:uid="{00000000-0005-0000-0000-0000505A0000}"/>
    <cellStyle name="SAPBEXexcCritical4 3 4 2 3" xfId="23131" xr:uid="{00000000-0005-0000-0000-0000515A0000}"/>
    <cellStyle name="SAPBEXexcCritical4 3 4 2 3 2" xfId="23132" xr:uid="{00000000-0005-0000-0000-0000525A0000}"/>
    <cellStyle name="SAPBEXexcCritical4 3 4 2 4" xfId="23133" xr:uid="{00000000-0005-0000-0000-0000535A0000}"/>
    <cellStyle name="SAPBEXexcCritical4 3 4 2 4 2" xfId="23134" xr:uid="{00000000-0005-0000-0000-0000545A0000}"/>
    <cellStyle name="SAPBEXexcCritical4 3 4 2 5" xfId="23135" xr:uid="{00000000-0005-0000-0000-0000555A0000}"/>
    <cellStyle name="SAPBEXexcCritical4 3 4 2 5 2" xfId="23136" xr:uid="{00000000-0005-0000-0000-0000565A0000}"/>
    <cellStyle name="SAPBEXexcCritical4 3 4 2 6" xfId="23137" xr:uid="{00000000-0005-0000-0000-0000575A0000}"/>
    <cellStyle name="SAPBEXexcCritical4 3 4 2 6 2" xfId="23138" xr:uid="{00000000-0005-0000-0000-0000585A0000}"/>
    <cellStyle name="SAPBEXexcCritical4 3 4 2 7" xfId="23139" xr:uid="{00000000-0005-0000-0000-0000595A0000}"/>
    <cellStyle name="SAPBEXexcCritical4 3 4 2 7 2" xfId="23140" xr:uid="{00000000-0005-0000-0000-00005A5A0000}"/>
    <cellStyle name="SAPBEXexcCritical4 3 4 2 8" xfId="23141" xr:uid="{00000000-0005-0000-0000-00005B5A0000}"/>
    <cellStyle name="SAPBEXexcCritical4 3 4 3" xfId="23142" xr:uid="{00000000-0005-0000-0000-00005C5A0000}"/>
    <cellStyle name="SAPBEXexcCritical4 3 4 3 2" xfId="23143" xr:uid="{00000000-0005-0000-0000-00005D5A0000}"/>
    <cellStyle name="SAPBEXexcCritical4 3 4 3 2 2" xfId="23144" xr:uid="{00000000-0005-0000-0000-00005E5A0000}"/>
    <cellStyle name="SAPBEXexcCritical4 3 4 3 3" xfId="23145" xr:uid="{00000000-0005-0000-0000-00005F5A0000}"/>
    <cellStyle name="SAPBEXexcCritical4 3 4 3 3 2" xfId="23146" xr:uid="{00000000-0005-0000-0000-0000605A0000}"/>
    <cellStyle name="SAPBEXexcCritical4 3 4 3 4" xfId="23147" xr:uid="{00000000-0005-0000-0000-0000615A0000}"/>
    <cellStyle name="SAPBEXexcCritical4 3 4 3 4 2" xfId="23148" xr:uid="{00000000-0005-0000-0000-0000625A0000}"/>
    <cellStyle name="SAPBEXexcCritical4 3 4 3 5" xfId="23149" xr:uid="{00000000-0005-0000-0000-0000635A0000}"/>
    <cellStyle name="SAPBEXexcCritical4 3 4 3 5 2" xfId="23150" xr:uid="{00000000-0005-0000-0000-0000645A0000}"/>
    <cellStyle name="SAPBEXexcCritical4 3 4 3 6" xfId="23151" xr:uid="{00000000-0005-0000-0000-0000655A0000}"/>
    <cellStyle name="SAPBEXexcCritical4 3 4 3 6 2" xfId="23152" xr:uid="{00000000-0005-0000-0000-0000665A0000}"/>
    <cellStyle name="SAPBEXexcCritical4 3 4 3 7" xfId="23153" xr:uid="{00000000-0005-0000-0000-0000675A0000}"/>
    <cellStyle name="SAPBEXexcCritical4 3 4 4" xfId="23154" xr:uid="{00000000-0005-0000-0000-0000685A0000}"/>
    <cellStyle name="SAPBEXexcCritical4 3 4 4 2" xfId="23155" xr:uid="{00000000-0005-0000-0000-0000695A0000}"/>
    <cellStyle name="SAPBEXexcCritical4 3 4 5" xfId="23156" xr:uid="{00000000-0005-0000-0000-00006A5A0000}"/>
    <cellStyle name="SAPBEXexcCritical4 3 4 5 2" xfId="23157" xr:uid="{00000000-0005-0000-0000-00006B5A0000}"/>
    <cellStyle name="SAPBEXexcCritical4 3 4 6" xfId="23158" xr:uid="{00000000-0005-0000-0000-00006C5A0000}"/>
    <cellStyle name="SAPBEXexcCritical4 3 4 6 2" xfId="23159" xr:uid="{00000000-0005-0000-0000-00006D5A0000}"/>
    <cellStyle name="SAPBEXexcCritical4 3 4 7" xfId="23160" xr:uid="{00000000-0005-0000-0000-00006E5A0000}"/>
    <cellStyle name="SAPBEXexcCritical4 3 4 7 2" xfId="23161" xr:uid="{00000000-0005-0000-0000-00006F5A0000}"/>
    <cellStyle name="SAPBEXexcCritical4 3 4 8" xfId="23162" xr:uid="{00000000-0005-0000-0000-0000705A0000}"/>
    <cellStyle name="SAPBEXexcCritical4 3 4 8 2" xfId="23163" xr:uid="{00000000-0005-0000-0000-0000715A0000}"/>
    <cellStyle name="SAPBEXexcCritical4 3 4 9" xfId="23164" xr:uid="{00000000-0005-0000-0000-0000725A0000}"/>
    <cellStyle name="SAPBEXexcCritical4 3 5" xfId="23165" xr:uid="{00000000-0005-0000-0000-0000735A0000}"/>
    <cellStyle name="SAPBEXexcCritical4 3 5 2" xfId="23166" xr:uid="{00000000-0005-0000-0000-0000745A0000}"/>
    <cellStyle name="SAPBEXexcCritical4 3 5 2 2" xfId="23167" xr:uid="{00000000-0005-0000-0000-0000755A0000}"/>
    <cellStyle name="SAPBEXexcCritical4 3 5 2 2 2" xfId="23168" xr:uid="{00000000-0005-0000-0000-0000765A0000}"/>
    <cellStyle name="SAPBEXexcCritical4 3 5 2 3" xfId="23169" xr:uid="{00000000-0005-0000-0000-0000775A0000}"/>
    <cellStyle name="SAPBEXexcCritical4 3 5 2 3 2" xfId="23170" xr:uid="{00000000-0005-0000-0000-0000785A0000}"/>
    <cellStyle name="SAPBEXexcCritical4 3 5 2 4" xfId="23171" xr:uid="{00000000-0005-0000-0000-0000795A0000}"/>
    <cellStyle name="SAPBEXexcCritical4 3 5 2 4 2" xfId="23172" xr:uid="{00000000-0005-0000-0000-00007A5A0000}"/>
    <cellStyle name="SAPBEXexcCritical4 3 5 2 5" xfId="23173" xr:uid="{00000000-0005-0000-0000-00007B5A0000}"/>
    <cellStyle name="SAPBEXexcCritical4 3 5 2 5 2" xfId="23174" xr:uid="{00000000-0005-0000-0000-00007C5A0000}"/>
    <cellStyle name="SAPBEXexcCritical4 3 5 2 6" xfId="23175" xr:uid="{00000000-0005-0000-0000-00007D5A0000}"/>
    <cellStyle name="SAPBEXexcCritical4 3 5 2 6 2" xfId="23176" xr:uid="{00000000-0005-0000-0000-00007E5A0000}"/>
    <cellStyle name="SAPBEXexcCritical4 3 5 2 7" xfId="23177" xr:uid="{00000000-0005-0000-0000-00007F5A0000}"/>
    <cellStyle name="SAPBEXexcCritical4 3 5 3" xfId="23178" xr:uid="{00000000-0005-0000-0000-0000805A0000}"/>
    <cellStyle name="SAPBEXexcCritical4 3 5 3 2" xfId="23179" xr:uid="{00000000-0005-0000-0000-0000815A0000}"/>
    <cellStyle name="SAPBEXexcCritical4 3 5 4" xfId="23180" xr:uid="{00000000-0005-0000-0000-0000825A0000}"/>
    <cellStyle name="SAPBEXexcCritical4 3 5 4 2" xfId="23181" xr:uid="{00000000-0005-0000-0000-0000835A0000}"/>
    <cellStyle name="SAPBEXexcCritical4 3 5 5" xfId="23182" xr:uid="{00000000-0005-0000-0000-0000845A0000}"/>
    <cellStyle name="SAPBEXexcCritical4 3 5 5 2" xfId="23183" xr:uid="{00000000-0005-0000-0000-0000855A0000}"/>
    <cellStyle name="SAPBEXexcCritical4 3 5 6" xfId="23184" xr:uid="{00000000-0005-0000-0000-0000865A0000}"/>
    <cellStyle name="SAPBEXexcCritical4 3 5 6 2" xfId="23185" xr:uid="{00000000-0005-0000-0000-0000875A0000}"/>
    <cellStyle name="SAPBEXexcCritical4 3 5 7" xfId="23186" xr:uid="{00000000-0005-0000-0000-0000885A0000}"/>
    <cellStyle name="SAPBEXexcCritical4 3 5 7 2" xfId="23187" xr:uid="{00000000-0005-0000-0000-0000895A0000}"/>
    <cellStyle name="SAPBEXexcCritical4 3 5 8" xfId="23188" xr:uid="{00000000-0005-0000-0000-00008A5A0000}"/>
    <cellStyle name="SAPBEXexcCritical4 3 6" xfId="23189" xr:uid="{00000000-0005-0000-0000-00008B5A0000}"/>
    <cellStyle name="SAPBEXexcCritical4 3 6 2" xfId="23190" xr:uid="{00000000-0005-0000-0000-00008C5A0000}"/>
    <cellStyle name="SAPBEXexcCritical4 3 6 2 2" xfId="23191" xr:uid="{00000000-0005-0000-0000-00008D5A0000}"/>
    <cellStyle name="SAPBEXexcCritical4 3 6 3" xfId="23192" xr:uid="{00000000-0005-0000-0000-00008E5A0000}"/>
    <cellStyle name="SAPBEXexcCritical4 3 6 3 2" xfId="23193" xr:uid="{00000000-0005-0000-0000-00008F5A0000}"/>
    <cellStyle name="SAPBEXexcCritical4 3 6 4" xfId="23194" xr:uid="{00000000-0005-0000-0000-0000905A0000}"/>
    <cellStyle name="SAPBEXexcCritical4 3 6 4 2" xfId="23195" xr:uid="{00000000-0005-0000-0000-0000915A0000}"/>
    <cellStyle name="SAPBEXexcCritical4 3 6 5" xfId="23196" xr:uid="{00000000-0005-0000-0000-0000925A0000}"/>
    <cellStyle name="SAPBEXexcCritical4 3 6 5 2" xfId="23197" xr:uid="{00000000-0005-0000-0000-0000935A0000}"/>
    <cellStyle name="SAPBEXexcCritical4 3 6 6" xfId="23198" xr:uid="{00000000-0005-0000-0000-0000945A0000}"/>
    <cellStyle name="SAPBEXexcCritical4 3 6 6 2" xfId="23199" xr:uid="{00000000-0005-0000-0000-0000955A0000}"/>
    <cellStyle name="SAPBEXexcCritical4 3 6 7" xfId="23200" xr:uid="{00000000-0005-0000-0000-0000965A0000}"/>
    <cellStyle name="SAPBEXexcCritical4 3 7" xfId="23201" xr:uid="{00000000-0005-0000-0000-0000975A0000}"/>
    <cellStyle name="SAPBEXexcCritical4 3 7 2" xfId="23202" xr:uid="{00000000-0005-0000-0000-0000985A0000}"/>
    <cellStyle name="SAPBEXexcCritical4 3 8" xfId="23203" xr:uid="{00000000-0005-0000-0000-0000995A0000}"/>
    <cellStyle name="SAPBEXexcCritical4 3 8 2" xfId="23204" xr:uid="{00000000-0005-0000-0000-00009A5A0000}"/>
    <cellStyle name="SAPBEXexcCritical4 3 9" xfId="23205" xr:uid="{00000000-0005-0000-0000-00009B5A0000}"/>
    <cellStyle name="SAPBEXexcCritical4 3 9 2" xfId="23206" xr:uid="{00000000-0005-0000-0000-00009C5A0000}"/>
    <cellStyle name="SAPBEXexcCritical4 4" xfId="23207" xr:uid="{00000000-0005-0000-0000-00009D5A0000}"/>
    <cellStyle name="SAPBEXexcCritical4 4 10" xfId="23208" xr:uid="{00000000-0005-0000-0000-00009E5A0000}"/>
    <cellStyle name="SAPBEXexcCritical4 4 10 2" xfId="23209" xr:uid="{00000000-0005-0000-0000-00009F5A0000}"/>
    <cellStyle name="SAPBEXexcCritical4 4 11" xfId="23210" xr:uid="{00000000-0005-0000-0000-0000A05A0000}"/>
    <cellStyle name="SAPBEXexcCritical4 4 2" xfId="23211" xr:uid="{00000000-0005-0000-0000-0000A15A0000}"/>
    <cellStyle name="SAPBEXexcCritical4 4 2 10" xfId="23212" xr:uid="{00000000-0005-0000-0000-0000A25A0000}"/>
    <cellStyle name="SAPBEXexcCritical4 4 2 2" xfId="23213" xr:uid="{00000000-0005-0000-0000-0000A35A0000}"/>
    <cellStyle name="SAPBEXexcCritical4 4 2 2 2" xfId="23214" xr:uid="{00000000-0005-0000-0000-0000A45A0000}"/>
    <cellStyle name="SAPBEXexcCritical4 4 2 2 2 2" xfId="23215" xr:uid="{00000000-0005-0000-0000-0000A55A0000}"/>
    <cellStyle name="SAPBEXexcCritical4 4 2 2 2 2 2" xfId="23216" xr:uid="{00000000-0005-0000-0000-0000A65A0000}"/>
    <cellStyle name="SAPBEXexcCritical4 4 2 2 2 2 2 2" xfId="23217" xr:uid="{00000000-0005-0000-0000-0000A75A0000}"/>
    <cellStyle name="SAPBEXexcCritical4 4 2 2 2 2 3" xfId="23218" xr:uid="{00000000-0005-0000-0000-0000A85A0000}"/>
    <cellStyle name="SAPBEXexcCritical4 4 2 2 2 2 3 2" xfId="23219" xr:uid="{00000000-0005-0000-0000-0000A95A0000}"/>
    <cellStyle name="SAPBEXexcCritical4 4 2 2 2 2 4" xfId="23220" xr:uid="{00000000-0005-0000-0000-0000AA5A0000}"/>
    <cellStyle name="SAPBEXexcCritical4 4 2 2 2 2 4 2" xfId="23221" xr:uid="{00000000-0005-0000-0000-0000AB5A0000}"/>
    <cellStyle name="SAPBEXexcCritical4 4 2 2 2 2 5" xfId="23222" xr:uid="{00000000-0005-0000-0000-0000AC5A0000}"/>
    <cellStyle name="SAPBEXexcCritical4 4 2 2 2 2 5 2" xfId="23223" xr:uid="{00000000-0005-0000-0000-0000AD5A0000}"/>
    <cellStyle name="SAPBEXexcCritical4 4 2 2 2 2 6" xfId="23224" xr:uid="{00000000-0005-0000-0000-0000AE5A0000}"/>
    <cellStyle name="SAPBEXexcCritical4 4 2 2 2 2 6 2" xfId="23225" xr:uid="{00000000-0005-0000-0000-0000AF5A0000}"/>
    <cellStyle name="SAPBEXexcCritical4 4 2 2 2 2 7" xfId="23226" xr:uid="{00000000-0005-0000-0000-0000B05A0000}"/>
    <cellStyle name="SAPBEXexcCritical4 4 2 2 2 3" xfId="23227" xr:uid="{00000000-0005-0000-0000-0000B15A0000}"/>
    <cellStyle name="SAPBEXexcCritical4 4 2 2 2 3 2" xfId="23228" xr:uid="{00000000-0005-0000-0000-0000B25A0000}"/>
    <cellStyle name="SAPBEXexcCritical4 4 2 2 2 4" xfId="23229" xr:uid="{00000000-0005-0000-0000-0000B35A0000}"/>
    <cellStyle name="SAPBEXexcCritical4 4 2 2 2 4 2" xfId="23230" xr:uid="{00000000-0005-0000-0000-0000B45A0000}"/>
    <cellStyle name="SAPBEXexcCritical4 4 2 2 2 5" xfId="23231" xr:uid="{00000000-0005-0000-0000-0000B55A0000}"/>
    <cellStyle name="SAPBEXexcCritical4 4 2 2 2 5 2" xfId="23232" xr:uid="{00000000-0005-0000-0000-0000B65A0000}"/>
    <cellStyle name="SAPBEXexcCritical4 4 2 2 2 6" xfId="23233" xr:uid="{00000000-0005-0000-0000-0000B75A0000}"/>
    <cellStyle name="SAPBEXexcCritical4 4 2 2 2 6 2" xfId="23234" xr:uid="{00000000-0005-0000-0000-0000B85A0000}"/>
    <cellStyle name="SAPBEXexcCritical4 4 2 2 2 7" xfId="23235" xr:uid="{00000000-0005-0000-0000-0000B95A0000}"/>
    <cellStyle name="SAPBEXexcCritical4 4 2 2 2 7 2" xfId="23236" xr:uid="{00000000-0005-0000-0000-0000BA5A0000}"/>
    <cellStyle name="SAPBEXexcCritical4 4 2 2 2 8" xfId="23237" xr:uid="{00000000-0005-0000-0000-0000BB5A0000}"/>
    <cellStyle name="SAPBEXexcCritical4 4 2 2 3" xfId="23238" xr:uid="{00000000-0005-0000-0000-0000BC5A0000}"/>
    <cellStyle name="SAPBEXexcCritical4 4 2 2 3 2" xfId="23239" xr:uid="{00000000-0005-0000-0000-0000BD5A0000}"/>
    <cellStyle name="SAPBEXexcCritical4 4 2 2 3 2 2" xfId="23240" xr:uid="{00000000-0005-0000-0000-0000BE5A0000}"/>
    <cellStyle name="SAPBEXexcCritical4 4 2 2 3 3" xfId="23241" xr:uid="{00000000-0005-0000-0000-0000BF5A0000}"/>
    <cellStyle name="SAPBEXexcCritical4 4 2 2 3 3 2" xfId="23242" xr:uid="{00000000-0005-0000-0000-0000C05A0000}"/>
    <cellStyle name="SAPBEXexcCritical4 4 2 2 3 4" xfId="23243" xr:uid="{00000000-0005-0000-0000-0000C15A0000}"/>
    <cellStyle name="SAPBEXexcCritical4 4 2 2 3 4 2" xfId="23244" xr:uid="{00000000-0005-0000-0000-0000C25A0000}"/>
    <cellStyle name="SAPBEXexcCritical4 4 2 2 3 5" xfId="23245" xr:uid="{00000000-0005-0000-0000-0000C35A0000}"/>
    <cellStyle name="SAPBEXexcCritical4 4 2 2 3 5 2" xfId="23246" xr:uid="{00000000-0005-0000-0000-0000C45A0000}"/>
    <cellStyle name="SAPBEXexcCritical4 4 2 2 3 6" xfId="23247" xr:uid="{00000000-0005-0000-0000-0000C55A0000}"/>
    <cellStyle name="SAPBEXexcCritical4 4 2 2 3 6 2" xfId="23248" xr:uid="{00000000-0005-0000-0000-0000C65A0000}"/>
    <cellStyle name="SAPBEXexcCritical4 4 2 2 3 7" xfId="23249" xr:uid="{00000000-0005-0000-0000-0000C75A0000}"/>
    <cellStyle name="SAPBEXexcCritical4 4 2 2 4" xfId="23250" xr:uid="{00000000-0005-0000-0000-0000C85A0000}"/>
    <cellStyle name="SAPBEXexcCritical4 4 2 2 4 2" xfId="23251" xr:uid="{00000000-0005-0000-0000-0000C95A0000}"/>
    <cellStyle name="SAPBEXexcCritical4 4 2 2 5" xfId="23252" xr:uid="{00000000-0005-0000-0000-0000CA5A0000}"/>
    <cellStyle name="SAPBEXexcCritical4 4 2 2 5 2" xfId="23253" xr:uid="{00000000-0005-0000-0000-0000CB5A0000}"/>
    <cellStyle name="SAPBEXexcCritical4 4 2 2 6" xfId="23254" xr:uid="{00000000-0005-0000-0000-0000CC5A0000}"/>
    <cellStyle name="SAPBEXexcCritical4 4 2 2 6 2" xfId="23255" xr:uid="{00000000-0005-0000-0000-0000CD5A0000}"/>
    <cellStyle name="SAPBEXexcCritical4 4 2 2 7" xfId="23256" xr:uid="{00000000-0005-0000-0000-0000CE5A0000}"/>
    <cellStyle name="SAPBEXexcCritical4 4 2 2 7 2" xfId="23257" xr:uid="{00000000-0005-0000-0000-0000CF5A0000}"/>
    <cellStyle name="SAPBEXexcCritical4 4 2 2 8" xfId="23258" xr:uid="{00000000-0005-0000-0000-0000D05A0000}"/>
    <cellStyle name="SAPBEXexcCritical4 4 2 2 8 2" xfId="23259" xr:uid="{00000000-0005-0000-0000-0000D15A0000}"/>
    <cellStyle name="SAPBEXexcCritical4 4 2 2 9" xfId="23260" xr:uid="{00000000-0005-0000-0000-0000D25A0000}"/>
    <cellStyle name="SAPBEXexcCritical4 4 2 3" xfId="23261" xr:uid="{00000000-0005-0000-0000-0000D35A0000}"/>
    <cellStyle name="SAPBEXexcCritical4 4 2 3 2" xfId="23262" xr:uid="{00000000-0005-0000-0000-0000D45A0000}"/>
    <cellStyle name="SAPBEXexcCritical4 4 2 3 2 2" xfId="23263" xr:uid="{00000000-0005-0000-0000-0000D55A0000}"/>
    <cellStyle name="SAPBEXexcCritical4 4 2 3 2 2 2" xfId="23264" xr:uid="{00000000-0005-0000-0000-0000D65A0000}"/>
    <cellStyle name="SAPBEXexcCritical4 4 2 3 2 3" xfId="23265" xr:uid="{00000000-0005-0000-0000-0000D75A0000}"/>
    <cellStyle name="SAPBEXexcCritical4 4 2 3 2 3 2" xfId="23266" xr:uid="{00000000-0005-0000-0000-0000D85A0000}"/>
    <cellStyle name="SAPBEXexcCritical4 4 2 3 2 4" xfId="23267" xr:uid="{00000000-0005-0000-0000-0000D95A0000}"/>
    <cellStyle name="SAPBEXexcCritical4 4 2 3 2 4 2" xfId="23268" xr:uid="{00000000-0005-0000-0000-0000DA5A0000}"/>
    <cellStyle name="SAPBEXexcCritical4 4 2 3 2 5" xfId="23269" xr:uid="{00000000-0005-0000-0000-0000DB5A0000}"/>
    <cellStyle name="SAPBEXexcCritical4 4 2 3 2 5 2" xfId="23270" xr:uid="{00000000-0005-0000-0000-0000DC5A0000}"/>
    <cellStyle name="SAPBEXexcCritical4 4 2 3 2 6" xfId="23271" xr:uid="{00000000-0005-0000-0000-0000DD5A0000}"/>
    <cellStyle name="SAPBEXexcCritical4 4 2 3 2 6 2" xfId="23272" xr:uid="{00000000-0005-0000-0000-0000DE5A0000}"/>
    <cellStyle name="SAPBEXexcCritical4 4 2 3 2 7" xfId="23273" xr:uid="{00000000-0005-0000-0000-0000DF5A0000}"/>
    <cellStyle name="SAPBEXexcCritical4 4 2 3 3" xfId="23274" xr:uid="{00000000-0005-0000-0000-0000E05A0000}"/>
    <cellStyle name="SAPBEXexcCritical4 4 2 3 3 2" xfId="23275" xr:uid="{00000000-0005-0000-0000-0000E15A0000}"/>
    <cellStyle name="SAPBEXexcCritical4 4 2 3 4" xfId="23276" xr:uid="{00000000-0005-0000-0000-0000E25A0000}"/>
    <cellStyle name="SAPBEXexcCritical4 4 2 3 4 2" xfId="23277" xr:uid="{00000000-0005-0000-0000-0000E35A0000}"/>
    <cellStyle name="SAPBEXexcCritical4 4 2 3 5" xfId="23278" xr:uid="{00000000-0005-0000-0000-0000E45A0000}"/>
    <cellStyle name="SAPBEXexcCritical4 4 2 3 5 2" xfId="23279" xr:uid="{00000000-0005-0000-0000-0000E55A0000}"/>
    <cellStyle name="SAPBEXexcCritical4 4 2 3 6" xfId="23280" xr:uid="{00000000-0005-0000-0000-0000E65A0000}"/>
    <cellStyle name="SAPBEXexcCritical4 4 2 3 6 2" xfId="23281" xr:uid="{00000000-0005-0000-0000-0000E75A0000}"/>
    <cellStyle name="SAPBEXexcCritical4 4 2 3 7" xfId="23282" xr:uid="{00000000-0005-0000-0000-0000E85A0000}"/>
    <cellStyle name="SAPBEXexcCritical4 4 2 3 7 2" xfId="23283" xr:uid="{00000000-0005-0000-0000-0000E95A0000}"/>
    <cellStyle name="SAPBEXexcCritical4 4 2 3 8" xfId="23284" xr:uid="{00000000-0005-0000-0000-0000EA5A0000}"/>
    <cellStyle name="SAPBEXexcCritical4 4 2 4" xfId="23285" xr:uid="{00000000-0005-0000-0000-0000EB5A0000}"/>
    <cellStyle name="SAPBEXexcCritical4 4 2 4 2" xfId="23286" xr:uid="{00000000-0005-0000-0000-0000EC5A0000}"/>
    <cellStyle name="SAPBEXexcCritical4 4 2 4 2 2" xfId="23287" xr:uid="{00000000-0005-0000-0000-0000ED5A0000}"/>
    <cellStyle name="SAPBEXexcCritical4 4 2 4 3" xfId="23288" xr:uid="{00000000-0005-0000-0000-0000EE5A0000}"/>
    <cellStyle name="SAPBEXexcCritical4 4 2 4 3 2" xfId="23289" xr:uid="{00000000-0005-0000-0000-0000EF5A0000}"/>
    <cellStyle name="SAPBEXexcCritical4 4 2 4 4" xfId="23290" xr:uid="{00000000-0005-0000-0000-0000F05A0000}"/>
    <cellStyle name="SAPBEXexcCritical4 4 2 4 4 2" xfId="23291" xr:uid="{00000000-0005-0000-0000-0000F15A0000}"/>
    <cellStyle name="SAPBEXexcCritical4 4 2 4 5" xfId="23292" xr:uid="{00000000-0005-0000-0000-0000F25A0000}"/>
    <cellStyle name="SAPBEXexcCritical4 4 2 4 5 2" xfId="23293" xr:uid="{00000000-0005-0000-0000-0000F35A0000}"/>
    <cellStyle name="SAPBEXexcCritical4 4 2 4 6" xfId="23294" xr:uid="{00000000-0005-0000-0000-0000F45A0000}"/>
    <cellStyle name="SAPBEXexcCritical4 4 2 4 6 2" xfId="23295" xr:uid="{00000000-0005-0000-0000-0000F55A0000}"/>
    <cellStyle name="SAPBEXexcCritical4 4 2 4 7" xfId="23296" xr:uid="{00000000-0005-0000-0000-0000F65A0000}"/>
    <cellStyle name="SAPBEXexcCritical4 4 2 5" xfId="23297" xr:uid="{00000000-0005-0000-0000-0000F75A0000}"/>
    <cellStyle name="SAPBEXexcCritical4 4 2 5 2" xfId="23298" xr:uid="{00000000-0005-0000-0000-0000F85A0000}"/>
    <cellStyle name="SAPBEXexcCritical4 4 2 6" xfId="23299" xr:uid="{00000000-0005-0000-0000-0000F95A0000}"/>
    <cellStyle name="SAPBEXexcCritical4 4 2 6 2" xfId="23300" xr:uid="{00000000-0005-0000-0000-0000FA5A0000}"/>
    <cellStyle name="SAPBEXexcCritical4 4 2 7" xfId="23301" xr:uid="{00000000-0005-0000-0000-0000FB5A0000}"/>
    <cellStyle name="SAPBEXexcCritical4 4 2 7 2" xfId="23302" xr:uid="{00000000-0005-0000-0000-0000FC5A0000}"/>
    <cellStyle name="SAPBEXexcCritical4 4 2 8" xfId="23303" xr:uid="{00000000-0005-0000-0000-0000FD5A0000}"/>
    <cellStyle name="SAPBEXexcCritical4 4 2 8 2" xfId="23304" xr:uid="{00000000-0005-0000-0000-0000FE5A0000}"/>
    <cellStyle name="SAPBEXexcCritical4 4 2 9" xfId="23305" xr:uid="{00000000-0005-0000-0000-0000FF5A0000}"/>
    <cellStyle name="SAPBEXexcCritical4 4 2 9 2" xfId="23306" xr:uid="{00000000-0005-0000-0000-0000005B0000}"/>
    <cellStyle name="SAPBEXexcCritical4 4 3" xfId="23307" xr:uid="{00000000-0005-0000-0000-0000015B0000}"/>
    <cellStyle name="SAPBEXexcCritical4 4 3 2" xfId="23308" xr:uid="{00000000-0005-0000-0000-0000025B0000}"/>
    <cellStyle name="SAPBEXexcCritical4 4 3 2 2" xfId="23309" xr:uid="{00000000-0005-0000-0000-0000035B0000}"/>
    <cellStyle name="SAPBEXexcCritical4 4 3 2 2 2" xfId="23310" xr:uid="{00000000-0005-0000-0000-0000045B0000}"/>
    <cellStyle name="SAPBEXexcCritical4 4 3 2 2 2 2" xfId="23311" xr:uid="{00000000-0005-0000-0000-0000055B0000}"/>
    <cellStyle name="SAPBEXexcCritical4 4 3 2 2 3" xfId="23312" xr:uid="{00000000-0005-0000-0000-0000065B0000}"/>
    <cellStyle name="SAPBEXexcCritical4 4 3 2 2 3 2" xfId="23313" xr:uid="{00000000-0005-0000-0000-0000075B0000}"/>
    <cellStyle name="SAPBEXexcCritical4 4 3 2 2 4" xfId="23314" xr:uid="{00000000-0005-0000-0000-0000085B0000}"/>
    <cellStyle name="SAPBEXexcCritical4 4 3 2 2 4 2" xfId="23315" xr:uid="{00000000-0005-0000-0000-0000095B0000}"/>
    <cellStyle name="SAPBEXexcCritical4 4 3 2 2 5" xfId="23316" xr:uid="{00000000-0005-0000-0000-00000A5B0000}"/>
    <cellStyle name="SAPBEXexcCritical4 4 3 2 2 5 2" xfId="23317" xr:uid="{00000000-0005-0000-0000-00000B5B0000}"/>
    <cellStyle name="SAPBEXexcCritical4 4 3 2 2 6" xfId="23318" xr:uid="{00000000-0005-0000-0000-00000C5B0000}"/>
    <cellStyle name="SAPBEXexcCritical4 4 3 2 2 6 2" xfId="23319" xr:uid="{00000000-0005-0000-0000-00000D5B0000}"/>
    <cellStyle name="SAPBEXexcCritical4 4 3 2 2 7" xfId="23320" xr:uid="{00000000-0005-0000-0000-00000E5B0000}"/>
    <cellStyle name="SAPBEXexcCritical4 4 3 2 3" xfId="23321" xr:uid="{00000000-0005-0000-0000-00000F5B0000}"/>
    <cellStyle name="SAPBEXexcCritical4 4 3 2 3 2" xfId="23322" xr:uid="{00000000-0005-0000-0000-0000105B0000}"/>
    <cellStyle name="SAPBEXexcCritical4 4 3 2 4" xfId="23323" xr:uid="{00000000-0005-0000-0000-0000115B0000}"/>
    <cellStyle name="SAPBEXexcCritical4 4 3 2 4 2" xfId="23324" xr:uid="{00000000-0005-0000-0000-0000125B0000}"/>
    <cellStyle name="SAPBEXexcCritical4 4 3 2 5" xfId="23325" xr:uid="{00000000-0005-0000-0000-0000135B0000}"/>
    <cellStyle name="SAPBEXexcCritical4 4 3 2 5 2" xfId="23326" xr:uid="{00000000-0005-0000-0000-0000145B0000}"/>
    <cellStyle name="SAPBEXexcCritical4 4 3 2 6" xfId="23327" xr:uid="{00000000-0005-0000-0000-0000155B0000}"/>
    <cellStyle name="SAPBEXexcCritical4 4 3 2 6 2" xfId="23328" xr:uid="{00000000-0005-0000-0000-0000165B0000}"/>
    <cellStyle name="SAPBEXexcCritical4 4 3 2 7" xfId="23329" xr:uid="{00000000-0005-0000-0000-0000175B0000}"/>
    <cellStyle name="SAPBEXexcCritical4 4 3 2 7 2" xfId="23330" xr:uid="{00000000-0005-0000-0000-0000185B0000}"/>
    <cellStyle name="SAPBEXexcCritical4 4 3 2 8" xfId="23331" xr:uid="{00000000-0005-0000-0000-0000195B0000}"/>
    <cellStyle name="SAPBEXexcCritical4 4 3 3" xfId="23332" xr:uid="{00000000-0005-0000-0000-00001A5B0000}"/>
    <cellStyle name="SAPBEXexcCritical4 4 3 3 2" xfId="23333" xr:uid="{00000000-0005-0000-0000-00001B5B0000}"/>
    <cellStyle name="SAPBEXexcCritical4 4 3 3 2 2" xfId="23334" xr:uid="{00000000-0005-0000-0000-00001C5B0000}"/>
    <cellStyle name="SAPBEXexcCritical4 4 3 3 3" xfId="23335" xr:uid="{00000000-0005-0000-0000-00001D5B0000}"/>
    <cellStyle name="SAPBEXexcCritical4 4 3 3 3 2" xfId="23336" xr:uid="{00000000-0005-0000-0000-00001E5B0000}"/>
    <cellStyle name="SAPBEXexcCritical4 4 3 3 4" xfId="23337" xr:uid="{00000000-0005-0000-0000-00001F5B0000}"/>
    <cellStyle name="SAPBEXexcCritical4 4 3 3 4 2" xfId="23338" xr:uid="{00000000-0005-0000-0000-0000205B0000}"/>
    <cellStyle name="SAPBEXexcCritical4 4 3 3 5" xfId="23339" xr:uid="{00000000-0005-0000-0000-0000215B0000}"/>
    <cellStyle name="SAPBEXexcCritical4 4 3 3 5 2" xfId="23340" xr:uid="{00000000-0005-0000-0000-0000225B0000}"/>
    <cellStyle name="SAPBEXexcCritical4 4 3 3 6" xfId="23341" xr:uid="{00000000-0005-0000-0000-0000235B0000}"/>
    <cellStyle name="SAPBEXexcCritical4 4 3 3 6 2" xfId="23342" xr:uid="{00000000-0005-0000-0000-0000245B0000}"/>
    <cellStyle name="SAPBEXexcCritical4 4 3 3 7" xfId="23343" xr:uid="{00000000-0005-0000-0000-0000255B0000}"/>
    <cellStyle name="SAPBEXexcCritical4 4 3 4" xfId="23344" xr:uid="{00000000-0005-0000-0000-0000265B0000}"/>
    <cellStyle name="SAPBEXexcCritical4 4 3 4 2" xfId="23345" xr:uid="{00000000-0005-0000-0000-0000275B0000}"/>
    <cellStyle name="SAPBEXexcCritical4 4 3 5" xfId="23346" xr:uid="{00000000-0005-0000-0000-0000285B0000}"/>
    <cellStyle name="SAPBEXexcCritical4 4 3 5 2" xfId="23347" xr:uid="{00000000-0005-0000-0000-0000295B0000}"/>
    <cellStyle name="SAPBEXexcCritical4 4 3 6" xfId="23348" xr:uid="{00000000-0005-0000-0000-00002A5B0000}"/>
    <cellStyle name="SAPBEXexcCritical4 4 3 6 2" xfId="23349" xr:uid="{00000000-0005-0000-0000-00002B5B0000}"/>
    <cellStyle name="SAPBEXexcCritical4 4 3 7" xfId="23350" xr:uid="{00000000-0005-0000-0000-00002C5B0000}"/>
    <cellStyle name="SAPBEXexcCritical4 4 3 7 2" xfId="23351" xr:uid="{00000000-0005-0000-0000-00002D5B0000}"/>
    <cellStyle name="SAPBEXexcCritical4 4 3 8" xfId="23352" xr:uid="{00000000-0005-0000-0000-00002E5B0000}"/>
    <cellStyle name="SAPBEXexcCritical4 4 3 8 2" xfId="23353" xr:uid="{00000000-0005-0000-0000-00002F5B0000}"/>
    <cellStyle name="SAPBEXexcCritical4 4 3 9" xfId="23354" xr:uid="{00000000-0005-0000-0000-0000305B0000}"/>
    <cellStyle name="SAPBEXexcCritical4 4 4" xfId="23355" xr:uid="{00000000-0005-0000-0000-0000315B0000}"/>
    <cellStyle name="SAPBEXexcCritical4 4 4 2" xfId="23356" xr:uid="{00000000-0005-0000-0000-0000325B0000}"/>
    <cellStyle name="SAPBEXexcCritical4 4 4 2 2" xfId="23357" xr:uid="{00000000-0005-0000-0000-0000335B0000}"/>
    <cellStyle name="SAPBEXexcCritical4 4 4 2 2 2" xfId="23358" xr:uid="{00000000-0005-0000-0000-0000345B0000}"/>
    <cellStyle name="SAPBEXexcCritical4 4 4 2 3" xfId="23359" xr:uid="{00000000-0005-0000-0000-0000355B0000}"/>
    <cellStyle name="SAPBEXexcCritical4 4 4 2 3 2" xfId="23360" xr:uid="{00000000-0005-0000-0000-0000365B0000}"/>
    <cellStyle name="SAPBEXexcCritical4 4 4 2 4" xfId="23361" xr:uid="{00000000-0005-0000-0000-0000375B0000}"/>
    <cellStyle name="SAPBEXexcCritical4 4 4 2 4 2" xfId="23362" xr:uid="{00000000-0005-0000-0000-0000385B0000}"/>
    <cellStyle name="SAPBEXexcCritical4 4 4 2 5" xfId="23363" xr:uid="{00000000-0005-0000-0000-0000395B0000}"/>
    <cellStyle name="SAPBEXexcCritical4 4 4 2 5 2" xfId="23364" xr:uid="{00000000-0005-0000-0000-00003A5B0000}"/>
    <cellStyle name="SAPBEXexcCritical4 4 4 2 6" xfId="23365" xr:uid="{00000000-0005-0000-0000-00003B5B0000}"/>
    <cellStyle name="SAPBEXexcCritical4 4 4 2 6 2" xfId="23366" xr:uid="{00000000-0005-0000-0000-00003C5B0000}"/>
    <cellStyle name="SAPBEXexcCritical4 4 4 2 7" xfId="23367" xr:uid="{00000000-0005-0000-0000-00003D5B0000}"/>
    <cellStyle name="SAPBEXexcCritical4 4 4 3" xfId="23368" xr:uid="{00000000-0005-0000-0000-00003E5B0000}"/>
    <cellStyle name="SAPBEXexcCritical4 4 4 3 2" xfId="23369" xr:uid="{00000000-0005-0000-0000-00003F5B0000}"/>
    <cellStyle name="SAPBEXexcCritical4 4 4 4" xfId="23370" xr:uid="{00000000-0005-0000-0000-0000405B0000}"/>
    <cellStyle name="SAPBEXexcCritical4 4 4 4 2" xfId="23371" xr:uid="{00000000-0005-0000-0000-0000415B0000}"/>
    <cellStyle name="SAPBEXexcCritical4 4 4 5" xfId="23372" xr:uid="{00000000-0005-0000-0000-0000425B0000}"/>
    <cellStyle name="SAPBEXexcCritical4 4 4 5 2" xfId="23373" xr:uid="{00000000-0005-0000-0000-0000435B0000}"/>
    <cellStyle name="SAPBEXexcCritical4 4 4 6" xfId="23374" xr:uid="{00000000-0005-0000-0000-0000445B0000}"/>
    <cellStyle name="SAPBEXexcCritical4 4 4 6 2" xfId="23375" xr:uid="{00000000-0005-0000-0000-0000455B0000}"/>
    <cellStyle name="SAPBEXexcCritical4 4 4 7" xfId="23376" xr:uid="{00000000-0005-0000-0000-0000465B0000}"/>
    <cellStyle name="SAPBEXexcCritical4 4 4 7 2" xfId="23377" xr:uid="{00000000-0005-0000-0000-0000475B0000}"/>
    <cellStyle name="SAPBEXexcCritical4 4 4 8" xfId="23378" xr:uid="{00000000-0005-0000-0000-0000485B0000}"/>
    <cellStyle name="SAPBEXexcCritical4 4 5" xfId="23379" xr:uid="{00000000-0005-0000-0000-0000495B0000}"/>
    <cellStyle name="SAPBEXexcCritical4 4 5 2" xfId="23380" xr:uid="{00000000-0005-0000-0000-00004A5B0000}"/>
    <cellStyle name="SAPBEXexcCritical4 4 5 2 2" xfId="23381" xr:uid="{00000000-0005-0000-0000-00004B5B0000}"/>
    <cellStyle name="SAPBEXexcCritical4 4 5 3" xfId="23382" xr:uid="{00000000-0005-0000-0000-00004C5B0000}"/>
    <cellStyle name="SAPBEXexcCritical4 4 5 3 2" xfId="23383" xr:uid="{00000000-0005-0000-0000-00004D5B0000}"/>
    <cellStyle name="SAPBEXexcCritical4 4 5 4" xfId="23384" xr:uid="{00000000-0005-0000-0000-00004E5B0000}"/>
    <cellStyle name="SAPBEXexcCritical4 4 5 4 2" xfId="23385" xr:uid="{00000000-0005-0000-0000-00004F5B0000}"/>
    <cellStyle name="SAPBEXexcCritical4 4 5 5" xfId="23386" xr:uid="{00000000-0005-0000-0000-0000505B0000}"/>
    <cellStyle name="SAPBEXexcCritical4 4 5 5 2" xfId="23387" xr:uid="{00000000-0005-0000-0000-0000515B0000}"/>
    <cellStyle name="SAPBEXexcCritical4 4 5 6" xfId="23388" xr:uid="{00000000-0005-0000-0000-0000525B0000}"/>
    <cellStyle name="SAPBEXexcCritical4 4 5 6 2" xfId="23389" xr:uid="{00000000-0005-0000-0000-0000535B0000}"/>
    <cellStyle name="SAPBEXexcCritical4 4 5 7" xfId="23390" xr:uid="{00000000-0005-0000-0000-0000545B0000}"/>
    <cellStyle name="SAPBEXexcCritical4 4 6" xfId="23391" xr:uid="{00000000-0005-0000-0000-0000555B0000}"/>
    <cellStyle name="SAPBEXexcCritical4 4 6 2" xfId="23392" xr:uid="{00000000-0005-0000-0000-0000565B0000}"/>
    <cellStyle name="SAPBEXexcCritical4 4 7" xfId="23393" xr:uid="{00000000-0005-0000-0000-0000575B0000}"/>
    <cellStyle name="SAPBEXexcCritical4 4 7 2" xfId="23394" xr:uid="{00000000-0005-0000-0000-0000585B0000}"/>
    <cellStyle name="SAPBEXexcCritical4 4 8" xfId="23395" xr:uid="{00000000-0005-0000-0000-0000595B0000}"/>
    <cellStyle name="SAPBEXexcCritical4 4 8 2" xfId="23396" xr:uid="{00000000-0005-0000-0000-00005A5B0000}"/>
    <cellStyle name="SAPBEXexcCritical4 4 9" xfId="23397" xr:uid="{00000000-0005-0000-0000-00005B5B0000}"/>
    <cellStyle name="SAPBEXexcCritical4 4 9 2" xfId="23398" xr:uid="{00000000-0005-0000-0000-00005C5B0000}"/>
    <cellStyle name="SAPBEXexcCritical4 5" xfId="23399" xr:uid="{00000000-0005-0000-0000-00005D5B0000}"/>
    <cellStyle name="SAPBEXexcCritical4 5 10" xfId="23400" xr:uid="{00000000-0005-0000-0000-00005E5B0000}"/>
    <cellStyle name="SAPBEXexcCritical4 5 2" xfId="23401" xr:uid="{00000000-0005-0000-0000-00005F5B0000}"/>
    <cellStyle name="SAPBEXexcCritical4 5 2 2" xfId="23402" xr:uid="{00000000-0005-0000-0000-0000605B0000}"/>
    <cellStyle name="SAPBEXexcCritical4 5 2 2 2" xfId="23403" xr:uid="{00000000-0005-0000-0000-0000615B0000}"/>
    <cellStyle name="SAPBEXexcCritical4 5 2 2 2 2" xfId="23404" xr:uid="{00000000-0005-0000-0000-0000625B0000}"/>
    <cellStyle name="SAPBEXexcCritical4 5 2 2 2 2 2" xfId="23405" xr:uid="{00000000-0005-0000-0000-0000635B0000}"/>
    <cellStyle name="SAPBEXexcCritical4 5 2 2 2 3" xfId="23406" xr:uid="{00000000-0005-0000-0000-0000645B0000}"/>
    <cellStyle name="SAPBEXexcCritical4 5 2 2 2 3 2" xfId="23407" xr:uid="{00000000-0005-0000-0000-0000655B0000}"/>
    <cellStyle name="SAPBEXexcCritical4 5 2 2 2 4" xfId="23408" xr:uid="{00000000-0005-0000-0000-0000665B0000}"/>
    <cellStyle name="SAPBEXexcCritical4 5 2 2 2 4 2" xfId="23409" xr:uid="{00000000-0005-0000-0000-0000675B0000}"/>
    <cellStyle name="SAPBEXexcCritical4 5 2 2 2 5" xfId="23410" xr:uid="{00000000-0005-0000-0000-0000685B0000}"/>
    <cellStyle name="SAPBEXexcCritical4 5 2 2 2 5 2" xfId="23411" xr:uid="{00000000-0005-0000-0000-0000695B0000}"/>
    <cellStyle name="SAPBEXexcCritical4 5 2 2 2 6" xfId="23412" xr:uid="{00000000-0005-0000-0000-00006A5B0000}"/>
    <cellStyle name="SAPBEXexcCritical4 5 2 2 2 6 2" xfId="23413" xr:uid="{00000000-0005-0000-0000-00006B5B0000}"/>
    <cellStyle name="SAPBEXexcCritical4 5 2 2 2 7" xfId="23414" xr:uid="{00000000-0005-0000-0000-00006C5B0000}"/>
    <cellStyle name="SAPBEXexcCritical4 5 2 2 3" xfId="23415" xr:uid="{00000000-0005-0000-0000-00006D5B0000}"/>
    <cellStyle name="SAPBEXexcCritical4 5 2 2 3 2" xfId="23416" xr:uid="{00000000-0005-0000-0000-00006E5B0000}"/>
    <cellStyle name="SAPBEXexcCritical4 5 2 2 4" xfId="23417" xr:uid="{00000000-0005-0000-0000-00006F5B0000}"/>
    <cellStyle name="SAPBEXexcCritical4 5 2 2 4 2" xfId="23418" xr:uid="{00000000-0005-0000-0000-0000705B0000}"/>
    <cellStyle name="SAPBEXexcCritical4 5 2 2 5" xfId="23419" xr:uid="{00000000-0005-0000-0000-0000715B0000}"/>
    <cellStyle name="SAPBEXexcCritical4 5 2 2 5 2" xfId="23420" xr:uid="{00000000-0005-0000-0000-0000725B0000}"/>
    <cellStyle name="SAPBEXexcCritical4 5 2 2 6" xfId="23421" xr:uid="{00000000-0005-0000-0000-0000735B0000}"/>
    <cellStyle name="SAPBEXexcCritical4 5 2 2 6 2" xfId="23422" xr:uid="{00000000-0005-0000-0000-0000745B0000}"/>
    <cellStyle name="SAPBEXexcCritical4 5 2 2 7" xfId="23423" xr:uid="{00000000-0005-0000-0000-0000755B0000}"/>
    <cellStyle name="SAPBEXexcCritical4 5 2 2 7 2" xfId="23424" xr:uid="{00000000-0005-0000-0000-0000765B0000}"/>
    <cellStyle name="SAPBEXexcCritical4 5 2 2 8" xfId="23425" xr:uid="{00000000-0005-0000-0000-0000775B0000}"/>
    <cellStyle name="SAPBEXexcCritical4 5 2 3" xfId="23426" xr:uid="{00000000-0005-0000-0000-0000785B0000}"/>
    <cellStyle name="SAPBEXexcCritical4 5 2 3 2" xfId="23427" xr:uid="{00000000-0005-0000-0000-0000795B0000}"/>
    <cellStyle name="SAPBEXexcCritical4 5 2 3 2 2" xfId="23428" xr:uid="{00000000-0005-0000-0000-00007A5B0000}"/>
    <cellStyle name="SAPBEXexcCritical4 5 2 3 3" xfId="23429" xr:uid="{00000000-0005-0000-0000-00007B5B0000}"/>
    <cellStyle name="SAPBEXexcCritical4 5 2 3 3 2" xfId="23430" xr:uid="{00000000-0005-0000-0000-00007C5B0000}"/>
    <cellStyle name="SAPBEXexcCritical4 5 2 3 4" xfId="23431" xr:uid="{00000000-0005-0000-0000-00007D5B0000}"/>
    <cellStyle name="SAPBEXexcCritical4 5 2 3 4 2" xfId="23432" xr:uid="{00000000-0005-0000-0000-00007E5B0000}"/>
    <cellStyle name="SAPBEXexcCritical4 5 2 3 5" xfId="23433" xr:uid="{00000000-0005-0000-0000-00007F5B0000}"/>
    <cellStyle name="SAPBEXexcCritical4 5 2 3 5 2" xfId="23434" xr:uid="{00000000-0005-0000-0000-0000805B0000}"/>
    <cellStyle name="SAPBEXexcCritical4 5 2 3 6" xfId="23435" xr:uid="{00000000-0005-0000-0000-0000815B0000}"/>
    <cellStyle name="SAPBEXexcCritical4 5 2 3 6 2" xfId="23436" xr:uid="{00000000-0005-0000-0000-0000825B0000}"/>
    <cellStyle name="SAPBEXexcCritical4 5 2 3 7" xfId="23437" xr:uid="{00000000-0005-0000-0000-0000835B0000}"/>
    <cellStyle name="SAPBEXexcCritical4 5 2 4" xfId="23438" xr:uid="{00000000-0005-0000-0000-0000845B0000}"/>
    <cellStyle name="SAPBEXexcCritical4 5 2 4 2" xfId="23439" xr:uid="{00000000-0005-0000-0000-0000855B0000}"/>
    <cellStyle name="SAPBEXexcCritical4 5 2 5" xfId="23440" xr:uid="{00000000-0005-0000-0000-0000865B0000}"/>
    <cellStyle name="SAPBEXexcCritical4 5 2 5 2" xfId="23441" xr:uid="{00000000-0005-0000-0000-0000875B0000}"/>
    <cellStyle name="SAPBEXexcCritical4 5 2 6" xfId="23442" xr:uid="{00000000-0005-0000-0000-0000885B0000}"/>
    <cellStyle name="SAPBEXexcCritical4 5 2 6 2" xfId="23443" xr:uid="{00000000-0005-0000-0000-0000895B0000}"/>
    <cellStyle name="SAPBEXexcCritical4 5 2 7" xfId="23444" xr:uid="{00000000-0005-0000-0000-00008A5B0000}"/>
    <cellStyle name="SAPBEXexcCritical4 5 2 7 2" xfId="23445" xr:uid="{00000000-0005-0000-0000-00008B5B0000}"/>
    <cellStyle name="SAPBEXexcCritical4 5 2 8" xfId="23446" xr:uid="{00000000-0005-0000-0000-00008C5B0000}"/>
    <cellStyle name="SAPBEXexcCritical4 5 2 8 2" xfId="23447" xr:uid="{00000000-0005-0000-0000-00008D5B0000}"/>
    <cellStyle name="SAPBEXexcCritical4 5 2 9" xfId="23448" xr:uid="{00000000-0005-0000-0000-00008E5B0000}"/>
    <cellStyle name="SAPBEXexcCritical4 5 3" xfId="23449" xr:uid="{00000000-0005-0000-0000-00008F5B0000}"/>
    <cellStyle name="SAPBEXexcCritical4 5 3 2" xfId="23450" xr:uid="{00000000-0005-0000-0000-0000905B0000}"/>
    <cellStyle name="SAPBEXexcCritical4 5 3 2 2" xfId="23451" xr:uid="{00000000-0005-0000-0000-0000915B0000}"/>
    <cellStyle name="SAPBEXexcCritical4 5 3 2 2 2" xfId="23452" xr:uid="{00000000-0005-0000-0000-0000925B0000}"/>
    <cellStyle name="SAPBEXexcCritical4 5 3 2 3" xfId="23453" xr:uid="{00000000-0005-0000-0000-0000935B0000}"/>
    <cellStyle name="SAPBEXexcCritical4 5 3 2 3 2" xfId="23454" xr:uid="{00000000-0005-0000-0000-0000945B0000}"/>
    <cellStyle name="SAPBEXexcCritical4 5 3 2 4" xfId="23455" xr:uid="{00000000-0005-0000-0000-0000955B0000}"/>
    <cellStyle name="SAPBEXexcCritical4 5 3 2 4 2" xfId="23456" xr:uid="{00000000-0005-0000-0000-0000965B0000}"/>
    <cellStyle name="SAPBEXexcCritical4 5 3 2 5" xfId="23457" xr:uid="{00000000-0005-0000-0000-0000975B0000}"/>
    <cellStyle name="SAPBEXexcCritical4 5 3 2 5 2" xfId="23458" xr:uid="{00000000-0005-0000-0000-0000985B0000}"/>
    <cellStyle name="SAPBEXexcCritical4 5 3 2 6" xfId="23459" xr:uid="{00000000-0005-0000-0000-0000995B0000}"/>
    <cellStyle name="SAPBEXexcCritical4 5 3 2 6 2" xfId="23460" xr:uid="{00000000-0005-0000-0000-00009A5B0000}"/>
    <cellStyle name="SAPBEXexcCritical4 5 3 2 7" xfId="23461" xr:uid="{00000000-0005-0000-0000-00009B5B0000}"/>
    <cellStyle name="SAPBEXexcCritical4 5 3 3" xfId="23462" xr:uid="{00000000-0005-0000-0000-00009C5B0000}"/>
    <cellStyle name="SAPBEXexcCritical4 5 3 3 2" xfId="23463" xr:uid="{00000000-0005-0000-0000-00009D5B0000}"/>
    <cellStyle name="SAPBEXexcCritical4 5 3 4" xfId="23464" xr:uid="{00000000-0005-0000-0000-00009E5B0000}"/>
    <cellStyle name="SAPBEXexcCritical4 5 3 4 2" xfId="23465" xr:uid="{00000000-0005-0000-0000-00009F5B0000}"/>
    <cellStyle name="SAPBEXexcCritical4 5 3 5" xfId="23466" xr:uid="{00000000-0005-0000-0000-0000A05B0000}"/>
    <cellStyle name="SAPBEXexcCritical4 5 3 5 2" xfId="23467" xr:uid="{00000000-0005-0000-0000-0000A15B0000}"/>
    <cellStyle name="SAPBEXexcCritical4 5 3 6" xfId="23468" xr:uid="{00000000-0005-0000-0000-0000A25B0000}"/>
    <cellStyle name="SAPBEXexcCritical4 5 3 6 2" xfId="23469" xr:uid="{00000000-0005-0000-0000-0000A35B0000}"/>
    <cellStyle name="SAPBEXexcCritical4 5 3 7" xfId="23470" xr:uid="{00000000-0005-0000-0000-0000A45B0000}"/>
    <cellStyle name="SAPBEXexcCritical4 5 3 7 2" xfId="23471" xr:uid="{00000000-0005-0000-0000-0000A55B0000}"/>
    <cellStyle name="SAPBEXexcCritical4 5 3 8" xfId="23472" xr:uid="{00000000-0005-0000-0000-0000A65B0000}"/>
    <cellStyle name="SAPBEXexcCritical4 5 4" xfId="23473" xr:uid="{00000000-0005-0000-0000-0000A75B0000}"/>
    <cellStyle name="SAPBEXexcCritical4 5 4 2" xfId="23474" xr:uid="{00000000-0005-0000-0000-0000A85B0000}"/>
    <cellStyle name="SAPBEXexcCritical4 5 4 2 2" xfId="23475" xr:uid="{00000000-0005-0000-0000-0000A95B0000}"/>
    <cellStyle name="SAPBEXexcCritical4 5 4 3" xfId="23476" xr:uid="{00000000-0005-0000-0000-0000AA5B0000}"/>
    <cellStyle name="SAPBEXexcCritical4 5 4 3 2" xfId="23477" xr:uid="{00000000-0005-0000-0000-0000AB5B0000}"/>
    <cellStyle name="SAPBEXexcCritical4 5 4 4" xfId="23478" xr:uid="{00000000-0005-0000-0000-0000AC5B0000}"/>
    <cellStyle name="SAPBEXexcCritical4 5 4 4 2" xfId="23479" xr:uid="{00000000-0005-0000-0000-0000AD5B0000}"/>
    <cellStyle name="SAPBEXexcCritical4 5 4 5" xfId="23480" xr:uid="{00000000-0005-0000-0000-0000AE5B0000}"/>
    <cellStyle name="SAPBEXexcCritical4 5 4 5 2" xfId="23481" xr:uid="{00000000-0005-0000-0000-0000AF5B0000}"/>
    <cellStyle name="SAPBEXexcCritical4 5 4 6" xfId="23482" xr:uid="{00000000-0005-0000-0000-0000B05B0000}"/>
    <cellStyle name="SAPBEXexcCritical4 5 4 6 2" xfId="23483" xr:uid="{00000000-0005-0000-0000-0000B15B0000}"/>
    <cellStyle name="SAPBEXexcCritical4 5 4 7" xfId="23484" xr:uid="{00000000-0005-0000-0000-0000B25B0000}"/>
    <cellStyle name="SAPBEXexcCritical4 5 5" xfId="23485" xr:uid="{00000000-0005-0000-0000-0000B35B0000}"/>
    <cellStyle name="SAPBEXexcCritical4 5 5 2" xfId="23486" xr:uid="{00000000-0005-0000-0000-0000B45B0000}"/>
    <cellStyle name="SAPBEXexcCritical4 5 6" xfId="23487" xr:uid="{00000000-0005-0000-0000-0000B55B0000}"/>
    <cellStyle name="SAPBEXexcCritical4 5 6 2" xfId="23488" xr:uid="{00000000-0005-0000-0000-0000B65B0000}"/>
    <cellStyle name="SAPBEXexcCritical4 5 7" xfId="23489" xr:uid="{00000000-0005-0000-0000-0000B75B0000}"/>
    <cellStyle name="SAPBEXexcCritical4 5 7 2" xfId="23490" xr:uid="{00000000-0005-0000-0000-0000B85B0000}"/>
    <cellStyle name="SAPBEXexcCritical4 5 8" xfId="23491" xr:uid="{00000000-0005-0000-0000-0000B95B0000}"/>
    <cellStyle name="SAPBEXexcCritical4 5 8 2" xfId="23492" xr:uid="{00000000-0005-0000-0000-0000BA5B0000}"/>
    <cellStyle name="SAPBEXexcCritical4 5 9" xfId="23493" xr:uid="{00000000-0005-0000-0000-0000BB5B0000}"/>
    <cellStyle name="SAPBEXexcCritical4 5 9 2" xfId="23494" xr:uid="{00000000-0005-0000-0000-0000BC5B0000}"/>
    <cellStyle name="SAPBEXexcCritical4 6" xfId="23495" xr:uid="{00000000-0005-0000-0000-0000BD5B0000}"/>
    <cellStyle name="SAPBEXexcCritical4 6 10" xfId="23496" xr:uid="{00000000-0005-0000-0000-0000BE5B0000}"/>
    <cellStyle name="SAPBEXexcCritical4 6 2" xfId="23497" xr:uid="{00000000-0005-0000-0000-0000BF5B0000}"/>
    <cellStyle name="SAPBEXexcCritical4 6 2 2" xfId="23498" xr:uid="{00000000-0005-0000-0000-0000C05B0000}"/>
    <cellStyle name="SAPBEXexcCritical4 6 2 2 2" xfId="23499" xr:uid="{00000000-0005-0000-0000-0000C15B0000}"/>
    <cellStyle name="SAPBEXexcCritical4 6 2 2 2 2" xfId="23500" xr:uid="{00000000-0005-0000-0000-0000C25B0000}"/>
    <cellStyle name="SAPBEXexcCritical4 6 2 2 2 2 2" xfId="23501" xr:uid="{00000000-0005-0000-0000-0000C35B0000}"/>
    <cellStyle name="SAPBEXexcCritical4 6 2 2 2 3" xfId="23502" xr:uid="{00000000-0005-0000-0000-0000C45B0000}"/>
    <cellStyle name="SAPBEXexcCritical4 6 2 2 2 3 2" xfId="23503" xr:uid="{00000000-0005-0000-0000-0000C55B0000}"/>
    <cellStyle name="SAPBEXexcCritical4 6 2 2 2 4" xfId="23504" xr:uid="{00000000-0005-0000-0000-0000C65B0000}"/>
    <cellStyle name="SAPBEXexcCritical4 6 2 2 2 4 2" xfId="23505" xr:uid="{00000000-0005-0000-0000-0000C75B0000}"/>
    <cellStyle name="SAPBEXexcCritical4 6 2 2 2 5" xfId="23506" xr:uid="{00000000-0005-0000-0000-0000C85B0000}"/>
    <cellStyle name="SAPBEXexcCritical4 6 2 2 2 5 2" xfId="23507" xr:uid="{00000000-0005-0000-0000-0000C95B0000}"/>
    <cellStyle name="SAPBEXexcCritical4 6 2 2 2 6" xfId="23508" xr:uid="{00000000-0005-0000-0000-0000CA5B0000}"/>
    <cellStyle name="SAPBEXexcCritical4 6 2 2 2 6 2" xfId="23509" xr:uid="{00000000-0005-0000-0000-0000CB5B0000}"/>
    <cellStyle name="SAPBEXexcCritical4 6 2 2 2 7" xfId="23510" xr:uid="{00000000-0005-0000-0000-0000CC5B0000}"/>
    <cellStyle name="SAPBEXexcCritical4 6 2 2 3" xfId="23511" xr:uid="{00000000-0005-0000-0000-0000CD5B0000}"/>
    <cellStyle name="SAPBEXexcCritical4 6 2 2 3 2" xfId="23512" xr:uid="{00000000-0005-0000-0000-0000CE5B0000}"/>
    <cellStyle name="SAPBEXexcCritical4 6 2 2 4" xfId="23513" xr:uid="{00000000-0005-0000-0000-0000CF5B0000}"/>
    <cellStyle name="SAPBEXexcCritical4 6 2 2 4 2" xfId="23514" xr:uid="{00000000-0005-0000-0000-0000D05B0000}"/>
    <cellStyle name="SAPBEXexcCritical4 6 2 2 5" xfId="23515" xr:uid="{00000000-0005-0000-0000-0000D15B0000}"/>
    <cellStyle name="SAPBEXexcCritical4 6 2 2 5 2" xfId="23516" xr:uid="{00000000-0005-0000-0000-0000D25B0000}"/>
    <cellStyle name="SAPBEXexcCritical4 6 2 2 6" xfId="23517" xr:uid="{00000000-0005-0000-0000-0000D35B0000}"/>
    <cellStyle name="SAPBEXexcCritical4 6 2 2 6 2" xfId="23518" xr:uid="{00000000-0005-0000-0000-0000D45B0000}"/>
    <cellStyle name="SAPBEXexcCritical4 6 2 2 7" xfId="23519" xr:uid="{00000000-0005-0000-0000-0000D55B0000}"/>
    <cellStyle name="SAPBEXexcCritical4 6 2 2 7 2" xfId="23520" xr:uid="{00000000-0005-0000-0000-0000D65B0000}"/>
    <cellStyle name="SAPBEXexcCritical4 6 2 2 8" xfId="23521" xr:uid="{00000000-0005-0000-0000-0000D75B0000}"/>
    <cellStyle name="SAPBEXexcCritical4 6 2 3" xfId="23522" xr:uid="{00000000-0005-0000-0000-0000D85B0000}"/>
    <cellStyle name="SAPBEXexcCritical4 6 2 3 2" xfId="23523" xr:uid="{00000000-0005-0000-0000-0000D95B0000}"/>
    <cellStyle name="SAPBEXexcCritical4 6 2 3 2 2" xfId="23524" xr:uid="{00000000-0005-0000-0000-0000DA5B0000}"/>
    <cellStyle name="SAPBEXexcCritical4 6 2 3 3" xfId="23525" xr:uid="{00000000-0005-0000-0000-0000DB5B0000}"/>
    <cellStyle name="SAPBEXexcCritical4 6 2 3 3 2" xfId="23526" xr:uid="{00000000-0005-0000-0000-0000DC5B0000}"/>
    <cellStyle name="SAPBEXexcCritical4 6 2 3 4" xfId="23527" xr:uid="{00000000-0005-0000-0000-0000DD5B0000}"/>
    <cellStyle name="SAPBEXexcCritical4 6 2 3 4 2" xfId="23528" xr:uid="{00000000-0005-0000-0000-0000DE5B0000}"/>
    <cellStyle name="SAPBEXexcCritical4 6 2 3 5" xfId="23529" xr:uid="{00000000-0005-0000-0000-0000DF5B0000}"/>
    <cellStyle name="SAPBEXexcCritical4 6 2 3 5 2" xfId="23530" xr:uid="{00000000-0005-0000-0000-0000E05B0000}"/>
    <cellStyle name="SAPBEXexcCritical4 6 2 3 6" xfId="23531" xr:uid="{00000000-0005-0000-0000-0000E15B0000}"/>
    <cellStyle name="SAPBEXexcCritical4 6 2 3 6 2" xfId="23532" xr:uid="{00000000-0005-0000-0000-0000E25B0000}"/>
    <cellStyle name="SAPBEXexcCritical4 6 2 3 7" xfId="23533" xr:uid="{00000000-0005-0000-0000-0000E35B0000}"/>
    <cellStyle name="SAPBEXexcCritical4 6 2 4" xfId="23534" xr:uid="{00000000-0005-0000-0000-0000E45B0000}"/>
    <cellStyle name="SAPBEXexcCritical4 6 2 4 2" xfId="23535" xr:uid="{00000000-0005-0000-0000-0000E55B0000}"/>
    <cellStyle name="SAPBEXexcCritical4 6 2 5" xfId="23536" xr:uid="{00000000-0005-0000-0000-0000E65B0000}"/>
    <cellStyle name="SAPBEXexcCritical4 6 2 5 2" xfId="23537" xr:uid="{00000000-0005-0000-0000-0000E75B0000}"/>
    <cellStyle name="SAPBEXexcCritical4 6 2 6" xfId="23538" xr:uid="{00000000-0005-0000-0000-0000E85B0000}"/>
    <cellStyle name="SAPBEXexcCritical4 6 2 6 2" xfId="23539" xr:uid="{00000000-0005-0000-0000-0000E95B0000}"/>
    <cellStyle name="SAPBEXexcCritical4 6 2 7" xfId="23540" xr:uid="{00000000-0005-0000-0000-0000EA5B0000}"/>
    <cellStyle name="SAPBEXexcCritical4 6 2 7 2" xfId="23541" xr:uid="{00000000-0005-0000-0000-0000EB5B0000}"/>
    <cellStyle name="SAPBEXexcCritical4 6 2 8" xfId="23542" xr:uid="{00000000-0005-0000-0000-0000EC5B0000}"/>
    <cellStyle name="SAPBEXexcCritical4 6 2 8 2" xfId="23543" xr:uid="{00000000-0005-0000-0000-0000ED5B0000}"/>
    <cellStyle name="SAPBEXexcCritical4 6 2 9" xfId="23544" xr:uid="{00000000-0005-0000-0000-0000EE5B0000}"/>
    <cellStyle name="SAPBEXexcCritical4 6 3" xfId="23545" xr:uid="{00000000-0005-0000-0000-0000EF5B0000}"/>
    <cellStyle name="SAPBEXexcCritical4 6 3 2" xfId="23546" xr:uid="{00000000-0005-0000-0000-0000F05B0000}"/>
    <cellStyle name="SAPBEXexcCritical4 6 3 2 2" xfId="23547" xr:uid="{00000000-0005-0000-0000-0000F15B0000}"/>
    <cellStyle name="SAPBEXexcCritical4 6 3 2 2 2" xfId="23548" xr:uid="{00000000-0005-0000-0000-0000F25B0000}"/>
    <cellStyle name="SAPBEXexcCritical4 6 3 2 3" xfId="23549" xr:uid="{00000000-0005-0000-0000-0000F35B0000}"/>
    <cellStyle name="SAPBEXexcCritical4 6 3 2 3 2" xfId="23550" xr:uid="{00000000-0005-0000-0000-0000F45B0000}"/>
    <cellStyle name="SAPBEXexcCritical4 6 3 2 4" xfId="23551" xr:uid="{00000000-0005-0000-0000-0000F55B0000}"/>
    <cellStyle name="SAPBEXexcCritical4 6 3 2 4 2" xfId="23552" xr:uid="{00000000-0005-0000-0000-0000F65B0000}"/>
    <cellStyle name="SAPBEXexcCritical4 6 3 2 5" xfId="23553" xr:uid="{00000000-0005-0000-0000-0000F75B0000}"/>
    <cellStyle name="SAPBEXexcCritical4 6 3 2 5 2" xfId="23554" xr:uid="{00000000-0005-0000-0000-0000F85B0000}"/>
    <cellStyle name="SAPBEXexcCritical4 6 3 2 6" xfId="23555" xr:uid="{00000000-0005-0000-0000-0000F95B0000}"/>
    <cellStyle name="SAPBEXexcCritical4 6 3 2 6 2" xfId="23556" xr:uid="{00000000-0005-0000-0000-0000FA5B0000}"/>
    <cellStyle name="SAPBEXexcCritical4 6 3 2 7" xfId="23557" xr:uid="{00000000-0005-0000-0000-0000FB5B0000}"/>
    <cellStyle name="SAPBEXexcCritical4 6 3 3" xfId="23558" xr:uid="{00000000-0005-0000-0000-0000FC5B0000}"/>
    <cellStyle name="SAPBEXexcCritical4 6 3 3 2" xfId="23559" xr:uid="{00000000-0005-0000-0000-0000FD5B0000}"/>
    <cellStyle name="SAPBEXexcCritical4 6 3 4" xfId="23560" xr:uid="{00000000-0005-0000-0000-0000FE5B0000}"/>
    <cellStyle name="SAPBEXexcCritical4 6 3 4 2" xfId="23561" xr:uid="{00000000-0005-0000-0000-0000FF5B0000}"/>
    <cellStyle name="SAPBEXexcCritical4 6 3 5" xfId="23562" xr:uid="{00000000-0005-0000-0000-0000005C0000}"/>
    <cellStyle name="SAPBEXexcCritical4 6 3 5 2" xfId="23563" xr:uid="{00000000-0005-0000-0000-0000015C0000}"/>
    <cellStyle name="SAPBEXexcCritical4 6 3 6" xfId="23564" xr:uid="{00000000-0005-0000-0000-0000025C0000}"/>
    <cellStyle name="SAPBEXexcCritical4 6 3 6 2" xfId="23565" xr:uid="{00000000-0005-0000-0000-0000035C0000}"/>
    <cellStyle name="SAPBEXexcCritical4 6 3 7" xfId="23566" xr:uid="{00000000-0005-0000-0000-0000045C0000}"/>
    <cellStyle name="SAPBEXexcCritical4 6 3 7 2" xfId="23567" xr:uid="{00000000-0005-0000-0000-0000055C0000}"/>
    <cellStyle name="SAPBEXexcCritical4 6 3 8" xfId="23568" xr:uid="{00000000-0005-0000-0000-0000065C0000}"/>
    <cellStyle name="SAPBEXexcCritical4 6 4" xfId="23569" xr:uid="{00000000-0005-0000-0000-0000075C0000}"/>
    <cellStyle name="SAPBEXexcCritical4 6 4 2" xfId="23570" xr:uid="{00000000-0005-0000-0000-0000085C0000}"/>
    <cellStyle name="SAPBEXexcCritical4 6 4 2 2" xfId="23571" xr:uid="{00000000-0005-0000-0000-0000095C0000}"/>
    <cellStyle name="SAPBEXexcCritical4 6 4 3" xfId="23572" xr:uid="{00000000-0005-0000-0000-00000A5C0000}"/>
    <cellStyle name="SAPBEXexcCritical4 6 4 3 2" xfId="23573" xr:uid="{00000000-0005-0000-0000-00000B5C0000}"/>
    <cellStyle name="SAPBEXexcCritical4 6 4 4" xfId="23574" xr:uid="{00000000-0005-0000-0000-00000C5C0000}"/>
    <cellStyle name="SAPBEXexcCritical4 6 4 4 2" xfId="23575" xr:uid="{00000000-0005-0000-0000-00000D5C0000}"/>
    <cellStyle name="SAPBEXexcCritical4 6 4 5" xfId="23576" xr:uid="{00000000-0005-0000-0000-00000E5C0000}"/>
    <cellStyle name="SAPBEXexcCritical4 6 4 5 2" xfId="23577" xr:uid="{00000000-0005-0000-0000-00000F5C0000}"/>
    <cellStyle name="SAPBEXexcCritical4 6 4 6" xfId="23578" xr:uid="{00000000-0005-0000-0000-0000105C0000}"/>
    <cellStyle name="SAPBEXexcCritical4 6 4 6 2" xfId="23579" xr:uid="{00000000-0005-0000-0000-0000115C0000}"/>
    <cellStyle name="SAPBEXexcCritical4 6 4 7" xfId="23580" xr:uid="{00000000-0005-0000-0000-0000125C0000}"/>
    <cellStyle name="SAPBEXexcCritical4 6 5" xfId="23581" xr:uid="{00000000-0005-0000-0000-0000135C0000}"/>
    <cellStyle name="SAPBEXexcCritical4 6 5 2" xfId="23582" xr:uid="{00000000-0005-0000-0000-0000145C0000}"/>
    <cellStyle name="SAPBEXexcCritical4 6 6" xfId="23583" xr:uid="{00000000-0005-0000-0000-0000155C0000}"/>
    <cellStyle name="SAPBEXexcCritical4 6 6 2" xfId="23584" xr:uid="{00000000-0005-0000-0000-0000165C0000}"/>
    <cellStyle name="SAPBEXexcCritical4 6 7" xfId="23585" xr:uid="{00000000-0005-0000-0000-0000175C0000}"/>
    <cellStyle name="SAPBEXexcCritical4 6 7 2" xfId="23586" xr:uid="{00000000-0005-0000-0000-0000185C0000}"/>
    <cellStyle name="SAPBEXexcCritical4 6 8" xfId="23587" xr:uid="{00000000-0005-0000-0000-0000195C0000}"/>
    <cellStyle name="SAPBEXexcCritical4 6 8 2" xfId="23588" xr:uid="{00000000-0005-0000-0000-00001A5C0000}"/>
    <cellStyle name="SAPBEXexcCritical4 6 9" xfId="23589" xr:uid="{00000000-0005-0000-0000-00001B5C0000}"/>
    <cellStyle name="SAPBEXexcCritical4 6 9 2" xfId="23590" xr:uid="{00000000-0005-0000-0000-00001C5C0000}"/>
    <cellStyle name="SAPBEXexcCritical4 7" xfId="23591" xr:uid="{00000000-0005-0000-0000-00001D5C0000}"/>
    <cellStyle name="SAPBEXexcCritical4 7 10" xfId="23592" xr:uid="{00000000-0005-0000-0000-00001E5C0000}"/>
    <cellStyle name="SAPBEXexcCritical4 7 2" xfId="23593" xr:uid="{00000000-0005-0000-0000-00001F5C0000}"/>
    <cellStyle name="SAPBEXexcCritical4 7 2 2" xfId="23594" xr:uid="{00000000-0005-0000-0000-0000205C0000}"/>
    <cellStyle name="SAPBEXexcCritical4 7 2 2 2" xfId="23595" xr:uid="{00000000-0005-0000-0000-0000215C0000}"/>
    <cellStyle name="SAPBEXexcCritical4 7 2 2 2 2" xfId="23596" xr:uid="{00000000-0005-0000-0000-0000225C0000}"/>
    <cellStyle name="SAPBEXexcCritical4 7 2 2 2 2 2" xfId="23597" xr:uid="{00000000-0005-0000-0000-0000235C0000}"/>
    <cellStyle name="SAPBEXexcCritical4 7 2 2 2 3" xfId="23598" xr:uid="{00000000-0005-0000-0000-0000245C0000}"/>
    <cellStyle name="SAPBEXexcCritical4 7 2 2 2 3 2" xfId="23599" xr:uid="{00000000-0005-0000-0000-0000255C0000}"/>
    <cellStyle name="SAPBEXexcCritical4 7 2 2 2 4" xfId="23600" xr:uid="{00000000-0005-0000-0000-0000265C0000}"/>
    <cellStyle name="SAPBEXexcCritical4 7 2 2 2 4 2" xfId="23601" xr:uid="{00000000-0005-0000-0000-0000275C0000}"/>
    <cellStyle name="SAPBEXexcCritical4 7 2 2 2 5" xfId="23602" xr:uid="{00000000-0005-0000-0000-0000285C0000}"/>
    <cellStyle name="SAPBEXexcCritical4 7 2 2 2 5 2" xfId="23603" xr:uid="{00000000-0005-0000-0000-0000295C0000}"/>
    <cellStyle name="SAPBEXexcCritical4 7 2 2 2 6" xfId="23604" xr:uid="{00000000-0005-0000-0000-00002A5C0000}"/>
    <cellStyle name="SAPBEXexcCritical4 7 2 2 2 6 2" xfId="23605" xr:uid="{00000000-0005-0000-0000-00002B5C0000}"/>
    <cellStyle name="SAPBEXexcCritical4 7 2 2 2 7" xfId="23606" xr:uid="{00000000-0005-0000-0000-00002C5C0000}"/>
    <cellStyle name="SAPBEXexcCritical4 7 2 2 3" xfId="23607" xr:uid="{00000000-0005-0000-0000-00002D5C0000}"/>
    <cellStyle name="SAPBEXexcCritical4 7 2 2 3 2" xfId="23608" xr:uid="{00000000-0005-0000-0000-00002E5C0000}"/>
    <cellStyle name="SAPBEXexcCritical4 7 2 2 4" xfId="23609" xr:uid="{00000000-0005-0000-0000-00002F5C0000}"/>
    <cellStyle name="SAPBEXexcCritical4 7 2 2 4 2" xfId="23610" xr:uid="{00000000-0005-0000-0000-0000305C0000}"/>
    <cellStyle name="SAPBEXexcCritical4 7 2 2 5" xfId="23611" xr:uid="{00000000-0005-0000-0000-0000315C0000}"/>
    <cellStyle name="SAPBEXexcCritical4 7 2 2 5 2" xfId="23612" xr:uid="{00000000-0005-0000-0000-0000325C0000}"/>
    <cellStyle name="SAPBEXexcCritical4 7 2 2 6" xfId="23613" xr:uid="{00000000-0005-0000-0000-0000335C0000}"/>
    <cellStyle name="SAPBEXexcCritical4 7 2 2 6 2" xfId="23614" xr:uid="{00000000-0005-0000-0000-0000345C0000}"/>
    <cellStyle name="SAPBEXexcCritical4 7 2 2 7" xfId="23615" xr:uid="{00000000-0005-0000-0000-0000355C0000}"/>
    <cellStyle name="SAPBEXexcCritical4 7 2 2 7 2" xfId="23616" xr:uid="{00000000-0005-0000-0000-0000365C0000}"/>
    <cellStyle name="SAPBEXexcCritical4 7 2 2 8" xfId="23617" xr:uid="{00000000-0005-0000-0000-0000375C0000}"/>
    <cellStyle name="SAPBEXexcCritical4 7 2 3" xfId="23618" xr:uid="{00000000-0005-0000-0000-0000385C0000}"/>
    <cellStyle name="SAPBEXexcCritical4 7 2 3 2" xfId="23619" xr:uid="{00000000-0005-0000-0000-0000395C0000}"/>
    <cellStyle name="SAPBEXexcCritical4 7 2 3 2 2" xfId="23620" xr:uid="{00000000-0005-0000-0000-00003A5C0000}"/>
    <cellStyle name="SAPBEXexcCritical4 7 2 3 3" xfId="23621" xr:uid="{00000000-0005-0000-0000-00003B5C0000}"/>
    <cellStyle name="SAPBEXexcCritical4 7 2 3 3 2" xfId="23622" xr:uid="{00000000-0005-0000-0000-00003C5C0000}"/>
    <cellStyle name="SAPBEXexcCritical4 7 2 3 4" xfId="23623" xr:uid="{00000000-0005-0000-0000-00003D5C0000}"/>
    <cellStyle name="SAPBEXexcCritical4 7 2 3 4 2" xfId="23624" xr:uid="{00000000-0005-0000-0000-00003E5C0000}"/>
    <cellStyle name="SAPBEXexcCritical4 7 2 3 5" xfId="23625" xr:uid="{00000000-0005-0000-0000-00003F5C0000}"/>
    <cellStyle name="SAPBEXexcCritical4 7 2 3 5 2" xfId="23626" xr:uid="{00000000-0005-0000-0000-0000405C0000}"/>
    <cellStyle name="SAPBEXexcCritical4 7 2 3 6" xfId="23627" xr:uid="{00000000-0005-0000-0000-0000415C0000}"/>
    <cellStyle name="SAPBEXexcCritical4 7 2 3 6 2" xfId="23628" xr:uid="{00000000-0005-0000-0000-0000425C0000}"/>
    <cellStyle name="SAPBEXexcCritical4 7 2 3 7" xfId="23629" xr:uid="{00000000-0005-0000-0000-0000435C0000}"/>
    <cellStyle name="SAPBEXexcCritical4 7 2 4" xfId="23630" xr:uid="{00000000-0005-0000-0000-0000445C0000}"/>
    <cellStyle name="SAPBEXexcCritical4 7 2 4 2" xfId="23631" xr:uid="{00000000-0005-0000-0000-0000455C0000}"/>
    <cellStyle name="SAPBEXexcCritical4 7 2 5" xfId="23632" xr:uid="{00000000-0005-0000-0000-0000465C0000}"/>
    <cellStyle name="SAPBEXexcCritical4 7 2 5 2" xfId="23633" xr:uid="{00000000-0005-0000-0000-0000475C0000}"/>
    <cellStyle name="SAPBEXexcCritical4 7 2 6" xfId="23634" xr:uid="{00000000-0005-0000-0000-0000485C0000}"/>
    <cellStyle name="SAPBEXexcCritical4 7 2 6 2" xfId="23635" xr:uid="{00000000-0005-0000-0000-0000495C0000}"/>
    <cellStyle name="SAPBEXexcCritical4 7 2 7" xfId="23636" xr:uid="{00000000-0005-0000-0000-00004A5C0000}"/>
    <cellStyle name="SAPBEXexcCritical4 7 2 7 2" xfId="23637" xr:uid="{00000000-0005-0000-0000-00004B5C0000}"/>
    <cellStyle name="SAPBEXexcCritical4 7 2 8" xfId="23638" xr:uid="{00000000-0005-0000-0000-00004C5C0000}"/>
    <cellStyle name="SAPBEXexcCritical4 7 2 8 2" xfId="23639" xr:uid="{00000000-0005-0000-0000-00004D5C0000}"/>
    <cellStyle name="SAPBEXexcCritical4 7 2 9" xfId="23640" xr:uid="{00000000-0005-0000-0000-00004E5C0000}"/>
    <cellStyle name="SAPBEXexcCritical4 7 3" xfId="23641" xr:uid="{00000000-0005-0000-0000-00004F5C0000}"/>
    <cellStyle name="SAPBEXexcCritical4 7 3 2" xfId="23642" xr:uid="{00000000-0005-0000-0000-0000505C0000}"/>
    <cellStyle name="SAPBEXexcCritical4 7 3 2 2" xfId="23643" xr:uid="{00000000-0005-0000-0000-0000515C0000}"/>
    <cellStyle name="SAPBEXexcCritical4 7 3 2 2 2" xfId="23644" xr:uid="{00000000-0005-0000-0000-0000525C0000}"/>
    <cellStyle name="SAPBEXexcCritical4 7 3 2 3" xfId="23645" xr:uid="{00000000-0005-0000-0000-0000535C0000}"/>
    <cellStyle name="SAPBEXexcCritical4 7 3 2 3 2" xfId="23646" xr:uid="{00000000-0005-0000-0000-0000545C0000}"/>
    <cellStyle name="SAPBEXexcCritical4 7 3 2 4" xfId="23647" xr:uid="{00000000-0005-0000-0000-0000555C0000}"/>
    <cellStyle name="SAPBEXexcCritical4 7 3 2 4 2" xfId="23648" xr:uid="{00000000-0005-0000-0000-0000565C0000}"/>
    <cellStyle name="SAPBEXexcCritical4 7 3 2 5" xfId="23649" xr:uid="{00000000-0005-0000-0000-0000575C0000}"/>
    <cellStyle name="SAPBEXexcCritical4 7 3 2 5 2" xfId="23650" xr:uid="{00000000-0005-0000-0000-0000585C0000}"/>
    <cellStyle name="SAPBEXexcCritical4 7 3 2 6" xfId="23651" xr:uid="{00000000-0005-0000-0000-0000595C0000}"/>
    <cellStyle name="SAPBEXexcCritical4 7 3 2 6 2" xfId="23652" xr:uid="{00000000-0005-0000-0000-00005A5C0000}"/>
    <cellStyle name="SAPBEXexcCritical4 7 3 2 7" xfId="23653" xr:uid="{00000000-0005-0000-0000-00005B5C0000}"/>
    <cellStyle name="SAPBEXexcCritical4 7 3 3" xfId="23654" xr:uid="{00000000-0005-0000-0000-00005C5C0000}"/>
    <cellStyle name="SAPBEXexcCritical4 7 3 3 2" xfId="23655" xr:uid="{00000000-0005-0000-0000-00005D5C0000}"/>
    <cellStyle name="SAPBEXexcCritical4 7 3 4" xfId="23656" xr:uid="{00000000-0005-0000-0000-00005E5C0000}"/>
    <cellStyle name="SAPBEXexcCritical4 7 3 4 2" xfId="23657" xr:uid="{00000000-0005-0000-0000-00005F5C0000}"/>
    <cellStyle name="SAPBEXexcCritical4 7 3 5" xfId="23658" xr:uid="{00000000-0005-0000-0000-0000605C0000}"/>
    <cellStyle name="SAPBEXexcCritical4 7 3 5 2" xfId="23659" xr:uid="{00000000-0005-0000-0000-0000615C0000}"/>
    <cellStyle name="SAPBEXexcCritical4 7 3 6" xfId="23660" xr:uid="{00000000-0005-0000-0000-0000625C0000}"/>
    <cellStyle name="SAPBEXexcCritical4 7 3 6 2" xfId="23661" xr:uid="{00000000-0005-0000-0000-0000635C0000}"/>
    <cellStyle name="SAPBEXexcCritical4 7 3 7" xfId="23662" xr:uid="{00000000-0005-0000-0000-0000645C0000}"/>
    <cellStyle name="SAPBEXexcCritical4 7 3 7 2" xfId="23663" xr:uid="{00000000-0005-0000-0000-0000655C0000}"/>
    <cellStyle name="SAPBEXexcCritical4 7 3 8" xfId="23664" xr:uid="{00000000-0005-0000-0000-0000665C0000}"/>
    <cellStyle name="SAPBEXexcCritical4 7 4" xfId="23665" xr:uid="{00000000-0005-0000-0000-0000675C0000}"/>
    <cellStyle name="SAPBEXexcCritical4 7 4 2" xfId="23666" xr:uid="{00000000-0005-0000-0000-0000685C0000}"/>
    <cellStyle name="SAPBEXexcCritical4 7 4 2 2" xfId="23667" xr:uid="{00000000-0005-0000-0000-0000695C0000}"/>
    <cellStyle name="SAPBEXexcCritical4 7 4 3" xfId="23668" xr:uid="{00000000-0005-0000-0000-00006A5C0000}"/>
    <cellStyle name="SAPBEXexcCritical4 7 4 3 2" xfId="23669" xr:uid="{00000000-0005-0000-0000-00006B5C0000}"/>
    <cellStyle name="SAPBEXexcCritical4 7 4 4" xfId="23670" xr:uid="{00000000-0005-0000-0000-00006C5C0000}"/>
    <cellStyle name="SAPBEXexcCritical4 7 4 4 2" xfId="23671" xr:uid="{00000000-0005-0000-0000-00006D5C0000}"/>
    <cellStyle name="SAPBEXexcCritical4 7 4 5" xfId="23672" xr:uid="{00000000-0005-0000-0000-00006E5C0000}"/>
    <cellStyle name="SAPBEXexcCritical4 7 4 5 2" xfId="23673" xr:uid="{00000000-0005-0000-0000-00006F5C0000}"/>
    <cellStyle name="SAPBEXexcCritical4 7 4 6" xfId="23674" xr:uid="{00000000-0005-0000-0000-0000705C0000}"/>
    <cellStyle name="SAPBEXexcCritical4 7 4 6 2" xfId="23675" xr:uid="{00000000-0005-0000-0000-0000715C0000}"/>
    <cellStyle name="SAPBEXexcCritical4 7 4 7" xfId="23676" xr:uid="{00000000-0005-0000-0000-0000725C0000}"/>
    <cellStyle name="SAPBEXexcCritical4 7 5" xfId="23677" xr:uid="{00000000-0005-0000-0000-0000735C0000}"/>
    <cellStyle name="SAPBEXexcCritical4 7 5 2" xfId="23678" xr:uid="{00000000-0005-0000-0000-0000745C0000}"/>
    <cellStyle name="SAPBEXexcCritical4 7 6" xfId="23679" xr:uid="{00000000-0005-0000-0000-0000755C0000}"/>
    <cellStyle name="SAPBEXexcCritical4 7 6 2" xfId="23680" xr:uid="{00000000-0005-0000-0000-0000765C0000}"/>
    <cellStyle name="SAPBEXexcCritical4 7 7" xfId="23681" xr:uid="{00000000-0005-0000-0000-0000775C0000}"/>
    <cellStyle name="SAPBEXexcCritical4 7 7 2" xfId="23682" xr:uid="{00000000-0005-0000-0000-0000785C0000}"/>
    <cellStyle name="SAPBEXexcCritical4 7 8" xfId="23683" xr:uid="{00000000-0005-0000-0000-0000795C0000}"/>
    <cellStyle name="SAPBEXexcCritical4 7 8 2" xfId="23684" xr:uid="{00000000-0005-0000-0000-00007A5C0000}"/>
    <cellStyle name="SAPBEXexcCritical4 7 9" xfId="23685" xr:uid="{00000000-0005-0000-0000-00007B5C0000}"/>
    <cellStyle name="SAPBEXexcCritical4 7 9 2" xfId="23686" xr:uid="{00000000-0005-0000-0000-00007C5C0000}"/>
    <cellStyle name="SAPBEXexcCritical4 8" xfId="23687" xr:uid="{00000000-0005-0000-0000-00007D5C0000}"/>
    <cellStyle name="SAPBEXexcCritical4 8 2" xfId="23688" xr:uid="{00000000-0005-0000-0000-00007E5C0000}"/>
    <cellStyle name="SAPBEXexcCritical4 8 2 2" xfId="23689" xr:uid="{00000000-0005-0000-0000-00007F5C0000}"/>
    <cellStyle name="SAPBEXexcCritical4 8 2 2 2" xfId="23690" xr:uid="{00000000-0005-0000-0000-0000805C0000}"/>
    <cellStyle name="SAPBEXexcCritical4 8 2 2 2 2" xfId="23691" xr:uid="{00000000-0005-0000-0000-0000815C0000}"/>
    <cellStyle name="SAPBEXexcCritical4 8 2 2 3" xfId="23692" xr:uid="{00000000-0005-0000-0000-0000825C0000}"/>
    <cellStyle name="SAPBEXexcCritical4 8 2 2 3 2" xfId="23693" xr:uid="{00000000-0005-0000-0000-0000835C0000}"/>
    <cellStyle name="SAPBEXexcCritical4 8 2 2 4" xfId="23694" xr:uid="{00000000-0005-0000-0000-0000845C0000}"/>
    <cellStyle name="SAPBEXexcCritical4 8 2 2 4 2" xfId="23695" xr:uid="{00000000-0005-0000-0000-0000855C0000}"/>
    <cellStyle name="SAPBEXexcCritical4 8 2 2 5" xfId="23696" xr:uid="{00000000-0005-0000-0000-0000865C0000}"/>
    <cellStyle name="SAPBEXexcCritical4 8 2 2 5 2" xfId="23697" xr:uid="{00000000-0005-0000-0000-0000875C0000}"/>
    <cellStyle name="SAPBEXexcCritical4 8 2 2 6" xfId="23698" xr:uid="{00000000-0005-0000-0000-0000885C0000}"/>
    <cellStyle name="SAPBEXexcCritical4 8 2 2 6 2" xfId="23699" xr:uid="{00000000-0005-0000-0000-0000895C0000}"/>
    <cellStyle name="SAPBEXexcCritical4 8 2 2 7" xfId="23700" xr:uid="{00000000-0005-0000-0000-00008A5C0000}"/>
    <cellStyle name="SAPBEXexcCritical4 8 2 3" xfId="23701" xr:uid="{00000000-0005-0000-0000-00008B5C0000}"/>
    <cellStyle name="SAPBEXexcCritical4 8 2 3 2" xfId="23702" xr:uid="{00000000-0005-0000-0000-00008C5C0000}"/>
    <cellStyle name="SAPBEXexcCritical4 8 2 4" xfId="23703" xr:uid="{00000000-0005-0000-0000-00008D5C0000}"/>
    <cellStyle name="SAPBEXexcCritical4 8 2 4 2" xfId="23704" xr:uid="{00000000-0005-0000-0000-00008E5C0000}"/>
    <cellStyle name="SAPBEXexcCritical4 8 2 5" xfId="23705" xr:uid="{00000000-0005-0000-0000-00008F5C0000}"/>
    <cellStyle name="SAPBEXexcCritical4 8 2 5 2" xfId="23706" xr:uid="{00000000-0005-0000-0000-0000905C0000}"/>
    <cellStyle name="SAPBEXexcCritical4 8 2 6" xfId="23707" xr:uid="{00000000-0005-0000-0000-0000915C0000}"/>
    <cellStyle name="SAPBEXexcCritical4 8 2 6 2" xfId="23708" xr:uid="{00000000-0005-0000-0000-0000925C0000}"/>
    <cellStyle name="SAPBEXexcCritical4 8 2 7" xfId="23709" xr:uid="{00000000-0005-0000-0000-0000935C0000}"/>
    <cellStyle name="SAPBEXexcCritical4 8 2 7 2" xfId="23710" xr:uid="{00000000-0005-0000-0000-0000945C0000}"/>
    <cellStyle name="SAPBEXexcCritical4 8 2 8" xfId="23711" xr:uid="{00000000-0005-0000-0000-0000955C0000}"/>
    <cellStyle name="SAPBEXexcCritical4 8 3" xfId="23712" xr:uid="{00000000-0005-0000-0000-0000965C0000}"/>
    <cellStyle name="SAPBEXexcCritical4 8 3 2" xfId="23713" xr:uid="{00000000-0005-0000-0000-0000975C0000}"/>
    <cellStyle name="SAPBEXexcCritical4 8 3 2 2" xfId="23714" xr:uid="{00000000-0005-0000-0000-0000985C0000}"/>
    <cellStyle name="SAPBEXexcCritical4 8 3 3" xfId="23715" xr:uid="{00000000-0005-0000-0000-0000995C0000}"/>
    <cellStyle name="SAPBEXexcCritical4 8 3 3 2" xfId="23716" xr:uid="{00000000-0005-0000-0000-00009A5C0000}"/>
    <cellStyle name="SAPBEXexcCritical4 8 3 4" xfId="23717" xr:uid="{00000000-0005-0000-0000-00009B5C0000}"/>
    <cellStyle name="SAPBEXexcCritical4 8 3 4 2" xfId="23718" xr:uid="{00000000-0005-0000-0000-00009C5C0000}"/>
    <cellStyle name="SAPBEXexcCritical4 8 3 5" xfId="23719" xr:uid="{00000000-0005-0000-0000-00009D5C0000}"/>
    <cellStyle name="SAPBEXexcCritical4 8 3 5 2" xfId="23720" xr:uid="{00000000-0005-0000-0000-00009E5C0000}"/>
    <cellStyle name="SAPBEXexcCritical4 8 3 6" xfId="23721" xr:uid="{00000000-0005-0000-0000-00009F5C0000}"/>
    <cellStyle name="SAPBEXexcCritical4 8 3 6 2" xfId="23722" xr:uid="{00000000-0005-0000-0000-0000A05C0000}"/>
    <cellStyle name="SAPBEXexcCritical4 8 3 7" xfId="23723" xr:uid="{00000000-0005-0000-0000-0000A15C0000}"/>
    <cellStyle name="SAPBEXexcCritical4 8 4" xfId="23724" xr:uid="{00000000-0005-0000-0000-0000A25C0000}"/>
    <cellStyle name="SAPBEXexcCritical4 8 4 2" xfId="23725" xr:uid="{00000000-0005-0000-0000-0000A35C0000}"/>
    <cellStyle name="SAPBEXexcCritical4 8 5" xfId="23726" xr:uid="{00000000-0005-0000-0000-0000A45C0000}"/>
    <cellStyle name="SAPBEXexcCritical4 8 5 2" xfId="23727" xr:uid="{00000000-0005-0000-0000-0000A55C0000}"/>
    <cellStyle name="SAPBEXexcCritical4 8 6" xfId="23728" xr:uid="{00000000-0005-0000-0000-0000A65C0000}"/>
    <cellStyle name="SAPBEXexcCritical4 8 6 2" xfId="23729" xr:uid="{00000000-0005-0000-0000-0000A75C0000}"/>
    <cellStyle name="SAPBEXexcCritical4 8 7" xfId="23730" xr:uid="{00000000-0005-0000-0000-0000A85C0000}"/>
    <cellStyle name="SAPBEXexcCritical4 8 7 2" xfId="23731" xr:uid="{00000000-0005-0000-0000-0000A95C0000}"/>
    <cellStyle name="SAPBEXexcCritical4 8 8" xfId="23732" xr:uid="{00000000-0005-0000-0000-0000AA5C0000}"/>
    <cellStyle name="SAPBEXexcCritical4 8 8 2" xfId="23733" xr:uid="{00000000-0005-0000-0000-0000AB5C0000}"/>
    <cellStyle name="SAPBEXexcCritical4 8 9" xfId="23734" xr:uid="{00000000-0005-0000-0000-0000AC5C0000}"/>
    <cellStyle name="SAPBEXexcCritical4 9" xfId="23735" xr:uid="{00000000-0005-0000-0000-0000AD5C0000}"/>
    <cellStyle name="SAPBEXexcCritical4 9 2" xfId="23736" xr:uid="{00000000-0005-0000-0000-0000AE5C0000}"/>
    <cellStyle name="SAPBEXexcCritical4 9 2 2" xfId="23737" xr:uid="{00000000-0005-0000-0000-0000AF5C0000}"/>
    <cellStyle name="SAPBEXexcCritical4 9 2 2 2" xfId="23738" xr:uid="{00000000-0005-0000-0000-0000B05C0000}"/>
    <cellStyle name="SAPBEXexcCritical4 9 2 3" xfId="23739" xr:uid="{00000000-0005-0000-0000-0000B15C0000}"/>
    <cellStyle name="SAPBEXexcCritical4 9 2 3 2" xfId="23740" xr:uid="{00000000-0005-0000-0000-0000B25C0000}"/>
    <cellStyle name="SAPBEXexcCritical4 9 2 4" xfId="23741" xr:uid="{00000000-0005-0000-0000-0000B35C0000}"/>
    <cellStyle name="SAPBEXexcCritical4 9 2 4 2" xfId="23742" xr:uid="{00000000-0005-0000-0000-0000B45C0000}"/>
    <cellStyle name="SAPBEXexcCritical4 9 2 5" xfId="23743" xr:uid="{00000000-0005-0000-0000-0000B55C0000}"/>
    <cellStyle name="SAPBEXexcCritical4 9 2 5 2" xfId="23744" xr:uid="{00000000-0005-0000-0000-0000B65C0000}"/>
    <cellStyle name="SAPBEXexcCritical4 9 2 6" xfId="23745" xr:uid="{00000000-0005-0000-0000-0000B75C0000}"/>
    <cellStyle name="SAPBEXexcCritical4 9 2 6 2" xfId="23746" xr:uid="{00000000-0005-0000-0000-0000B85C0000}"/>
    <cellStyle name="SAPBEXexcCritical4 9 2 7" xfId="23747" xr:uid="{00000000-0005-0000-0000-0000B95C0000}"/>
    <cellStyle name="SAPBEXexcCritical4 9 3" xfId="23748" xr:uid="{00000000-0005-0000-0000-0000BA5C0000}"/>
    <cellStyle name="SAPBEXexcCritical4 9 3 2" xfId="23749" xr:uid="{00000000-0005-0000-0000-0000BB5C0000}"/>
    <cellStyle name="SAPBEXexcCritical4 9 4" xfId="23750" xr:uid="{00000000-0005-0000-0000-0000BC5C0000}"/>
    <cellStyle name="SAPBEXexcCritical4 9 4 2" xfId="23751" xr:uid="{00000000-0005-0000-0000-0000BD5C0000}"/>
    <cellStyle name="SAPBEXexcCritical4 9 5" xfId="23752" xr:uid="{00000000-0005-0000-0000-0000BE5C0000}"/>
    <cellStyle name="SAPBEXexcCritical4 9 5 2" xfId="23753" xr:uid="{00000000-0005-0000-0000-0000BF5C0000}"/>
    <cellStyle name="SAPBEXexcCritical4 9 6" xfId="23754" xr:uid="{00000000-0005-0000-0000-0000C05C0000}"/>
    <cellStyle name="SAPBEXexcCritical4 9 6 2" xfId="23755" xr:uid="{00000000-0005-0000-0000-0000C15C0000}"/>
    <cellStyle name="SAPBEXexcCritical4 9 7" xfId="23756" xr:uid="{00000000-0005-0000-0000-0000C25C0000}"/>
    <cellStyle name="SAPBEXexcCritical4 9 7 2" xfId="23757" xr:uid="{00000000-0005-0000-0000-0000C35C0000}"/>
    <cellStyle name="SAPBEXexcCritical4 9 8" xfId="23758" xr:uid="{00000000-0005-0000-0000-0000C45C0000}"/>
    <cellStyle name="SAPBEXexcCritical5" xfId="23759" xr:uid="{00000000-0005-0000-0000-0000C55C0000}"/>
    <cellStyle name="SAPBEXexcCritical5 10" xfId="23760" xr:uid="{00000000-0005-0000-0000-0000C65C0000}"/>
    <cellStyle name="SAPBEXexcCritical5 10 2" xfId="23761" xr:uid="{00000000-0005-0000-0000-0000C75C0000}"/>
    <cellStyle name="SAPBEXexcCritical5 10 2 2" xfId="23762" xr:uid="{00000000-0005-0000-0000-0000C85C0000}"/>
    <cellStyle name="SAPBEXexcCritical5 10 3" xfId="23763" xr:uid="{00000000-0005-0000-0000-0000C95C0000}"/>
    <cellStyle name="SAPBEXexcCritical5 10 3 2" xfId="23764" xr:uid="{00000000-0005-0000-0000-0000CA5C0000}"/>
    <cellStyle name="SAPBEXexcCritical5 10 4" xfId="23765" xr:uid="{00000000-0005-0000-0000-0000CB5C0000}"/>
    <cellStyle name="SAPBEXexcCritical5 10 4 2" xfId="23766" xr:uid="{00000000-0005-0000-0000-0000CC5C0000}"/>
    <cellStyle name="SAPBEXexcCritical5 10 5" xfId="23767" xr:uid="{00000000-0005-0000-0000-0000CD5C0000}"/>
    <cellStyle name="SAPBEXexcCritical5 10 5 2" xfId="23768" xr:uid="{00000000-0005-0000-0000-0000CE5C0000}"/>
    <cellStyle name="SAPBEXexcCritical5 10 6" xfId="23769" xr:uid="{00000000-0005-0000-0000-0000CF5C0000}"/>
    <cellStyle name="SAPBEXexcCritical5 10 6 2" xfId="23770" xr:uid="{00000000-0005-0000-0000-0000D05C0000}"/>
    <cellStyle name="SAPBEXexcCritical5 10 7" xfId="23771" xr:uid="{00000000-0005-0000-0000-0000D15C0000}"/>
    <cellStyle name="SAPBEXexcCritical5 11" xfId="23772" xr:uid="{00000000-0005-0000-0000-0000D25C0000}"/>
    <cellStyle name="SAPBEXexcCritical5 11 2" xfId="23773" xr:uid="{00000000-0005-0000-0000-0000D35C0000}"/>
    <cellStyle name="SAPBEXexcCritical5 12" xfId="23774" xr:uid="{00000000-0005-0000-0000-0000D45C0000}"/>
    <cellStyle name="SAPBEXexcCritical5 12 2" xfId="23775" xr:uid="{00000000-0005-0000-0000-0000D55C0000}"/>
    <cellStyle name="SAPBEXexcCritical5 13" xfId="23776" xr:uid="{00000000-0005-0000-0000-0000D65C0000}"/>
    <cellStyle name="SAPBEXexcCritical5 13 2" xfId="23777" xr:uid="{00000000-0005-0000-0000-0000D75C0000}"/>
    <cellStyle name="SAPBEXexcCritical5 14" xfId="23778" xr:uid="{00000000-0005-0000-0000-0000D85C0000}"/>
    <cellStyle name="SAPBEXexcCritical5 14 2" xfId="23779" xr:uid="{00000000-0005-0000-0000-0000D95C0000}"/>
    <cellStyle name="SAPBEXexcCritical5 15" xfId="23780" xr:uid="{00000000-0005-0000-0000-0000DA5C0000}"/>
    <cellStyle name="SAPBEXexcCritical5 15 2" xfId="23781" xr:uid="{00000000-0005-0000-0000-0000DB5C0000}"/>
    <cellStyle name="SAPBEXexcCritical5 16" xfId="23782" xr:uid="{00000000-0005-0000-0000-0000DC5C0000}"/>
    <cellStyle name="SAPBEXexcCritical5 2" xfId="23783" xr:uid="{00000000-0005-0000-0000-0000DD5C0000}"/>
    <cellStyle name="SAPBEXexcCritical5 2 10" xfId="23784" xr:uid="{00000000-0005-0000-0000-0000DE5C0000}"/>
    <cellStyle name="SAPBEXexcCritical5 2 10 2" xfId="23785" xr:uid="{00000000-0005-0000-0000-0000DF5C0000}"/>
    <cellStyle name="SAPBEXexcCritical5 2 11" xfId="23786" xr:uid="{00000000-0005-0000-0000-0000E05C0000}"/>
    <cellStyle name="SAPBEXexcCritical5 2 11 2" xfId="23787" xr:uid="{00000000-0005-0000-0000-0000E15C0000}"/>
    <cellStyle name="SAPBEXexcCritical5 2 12" xfId="23788" xr:uid="{00000000-0005-0000-0000-0000E25C0000}"/>
    <cellStyle name="SAPBEXexcCritical5 2 2" xfId="23789" xr:uid="{00000000-0005-0000-0000-0000E35C0000}"/>
    <cellStyle name="SAPBEXexcCritical5 2 2 10" xfId="23790" xr:uid="{00000000-0005-0000-0000-0000E45C0000}"/>
    <cellStyle name="SAPBEXexcCritical5 2 2 10 2" xfId="23791" xr:uid="{00000000-0005-0000-0000-0000E55C0000}"/>
    <cellStyle name="SAPBEXexcCritical5 2 2 11" xfId="23792" xr:uid="{00000000-0005-0000-0000-0000E65C0000}"/>
    <cellStyle name="SAPBEXexcCritical5 2 2 2" xfId="23793" xr:uid="{00000000-0005-0000-0000-0000E75C0000}"/>
    <cellStyle name="SAPBEXexcCritical5 2 2 2 10" xfId="23794" xr:uid="{00000000-0005-0000-0000-0000E85C0000}"/>
    <cellStyle name="SAPBEXexcCritical5 2 2 2 2" xfId="23795" xr:uid="{00000000-0005-0000-0000-0000E95C0000}"/>
    <cellStyle name="SAPBEXexcCritical5 2 2 2 2 2" xfId="23796" xr:uid="{00000000-0005-0000-0000-0000EA5C0000}"/>
    <cellStyle name="SAPBEXexcCritical5 2 2 2 2 2 2" xfId="23797" xr:uid="{00000000-0005-0000-0000-0000EB5C0000}"/>
    <cellStyle name="SAPBEXexcCritical5 2 2 2 2 2 2 2" xfId="23798" xr:uid="{00000000-0005-0000-0000-0000EC5C0000}"/>
    <cellStyle name="SAPBEXexcCritical5 2 2 2 2 2 2 2 2" xfId="23799" xr:uid="{00000000-0005-0000-0000-0000ED5C0000}"/>
    <cellStyle name="SAPBEXexcCritical5 2 2 2 2 2 2 3" xfId="23800" xr:uid="{00000000-0005-0000-0000-0000EE5C0000}"/>
    <cellStyle name="SAPBEXexcCritical5 2 2 2 2 2 2 3 2" xfId="23801" xr:uid="{00000000-0005-0000-0000-0000EF5C0000}"/>
    <cellStyle name="SAPBEXexcCritical5 2 2 2 2 2 2 4" xfId="23802" xr:uid="{00000000-0005-0000-0000-0000F05C0000}"/>
    <cellStyle name="SAPBEXexcCritical5 2 2 2 2 2 2 4 2" xfId="23803" xr:uid="{00000000-0005-0000-0000-0000F15C0000}"/>
    <cellStyle name="SAPBEXexcCritical5 2 2 2 2 2 2 5" xfId="23804" xr:uid="{00000000-0005-0000-0000-0000F25C0000}"/>
    <cellStyle name="SAPBEXexcCritical5 2 2 2 2 2 2 5 2" xfId="23805" xr:uid="{00000000-0005-0000-0000-0000F35C0000}"/>
    <cellStyle name="SAPBEXexcCritical5 2 2 2 2 2 2 6" xfId="23806" xr:uid="{00000000-0005-0000-0000-0000F45C0000}"/>
    <cellStyle name="SAPBEXexcCritical5 2 2 2 2 2 2 6 2" xfId="23807" xr:uid="{00000000-0005-0000-0000-0000F55C0000}"/>
    <cellStyle name="SAPBEXexcCritical5 2 2 2 2 2 2 7" xfId="23808" xr:uid="{00000000-0005-0000-0000-0000F65C0000}"/>
    <cellStyle name="SAPBEXexcCritical5 2 2 2 2 2 3" xfId="23809" xr:uid="{00000000-0005-0000-0000-0000F75C0000}"/>
    <cellStyle name="SAPBEXexcCritical5 2 2 2 2 2 3 2" xfId="23810" xr:uid="{00000000-0005-0000-0000-0000F85C0000}"/>
    <cellStyle name="SAPBEXexcCritical5 2 2 2 2 2 4" xfId="23811" xr:uid="{00000000-0005-0000-0000-0000F95C0000}"/>
    <cellStyle name="SAPBEXexcCritical5 2 2 2 2 2 4 2" xfId="23812" xr:uid="{00000000-0005-0000-0000-0000FA5C0000}"/>
    <cellStyle name="SAPBEXexcCritical5 2 2 2 2 2 5" xfId="23813" xr:uid="{00000000-0005-0000-0000-0000FB5C0000}"/>
    <cellStyle name="SAPBEXexcCritical5 2 2 2 2 2 5 2" xfId="23814" xr:uid="{00000000-0005-0000-0000-0000FC5C0000}"/>
    <cellStyle name="SAPBEXexcCritical5 2 2 2 2 2 6" xfId="23815" xr:uid="{00000000-0005-0000-0000-0000FD5C0000}"/>
    <cellStyle name="SAPBEXexcCritical5 2 2 2 2 2 6 2" xfId="23816" xr:uid="{00000000-0005-0000-0000-0000FE5C0000}"/>
    <cellStyle name="SAPBEXexcCritical5 2 2 2 2 2 7" xfId="23817" xr:uid="{00000000-0005-0000-0000-0000FF5C0000}"/>
    <cellStyle name="SAPBEXexcCritical5 2 2 2 2 2 7 2" xfId="23818" xr:uid="{00000000-0005-0000-0000-0000005D0000}"/>
    <cellStyle name="SAPBEXexcCritical5 2 2 2 2 2 8" xfId="23819" xr:uid="{00000000-0005-0000-0000-0000015D0000}"/>
    <cellStyle name="SAPBEXexcCritical5 2 2 2 2 3" xfId="23820" xr:uid="{00000000-0005-0000-0000-0000025D0000}"/>
    <cellStyle name="SAPBEXexcCritical5 2 2 2 2 3 2" xfId="23821" xr:uid="{00000000-0005-0000-0000-0000035D0000}"/>
    <cellStyle name="SAPBEXexcCritical5 2 2 2 2 3 2 2" xfId="23822" xr:uid="{00000000-0005-0000-0000-0000045D0000}"/>
    <cellStyle name="SAPBEXexcCritical5 2 2 2 2 3 3" xfId="23823" xr:uid="{00000000-0005-0000-0000-0000055D0000}"/>
    <cellStyle name="SAPBEXexcCritical5 2 2 2 2 3 3 2" xfId="23824" xr:uid="{00000000-0005-0000-0000-0000065D0000}"/>
    <cellStyle name="SAPBEXexcCritical5 2 2 2 2 3 4" xfId="23825" xr:uid="{00000000-0005-0000-0000-0000075D0000}"/>
    <cellStyle name="SAPBEXexcCritical5 2 2 2 2 3 4 2" xfId="23826" xr:uid="{00000000-0005-0000-0000-0000085D0000}"/>
    <cellStyle name="SAPBEXexcCritical5 2 2 2 2 3 5" xfId="23827" xr:uid="{00000000-0005-0000-0000-0000095D0000}"/>
    <cellStyle name="SAPBEXexcCritical5 2 2 2 2 3 5 2" xfId="23828" xr:uid="{00000000-0005-0000-0000-00000A5D0000}"/>
    <cellStyle name="SAPBEXexcCritical5 2 2 2 2 3 6" xfId="23829" xr:uid="{00000000-0005-0000-0000-00000B5D0000}"/>
    <cellStyle name="SAPBEXexcCritical5 2 2 2 2 3 6 2" xfId="23830" xr:uid="{00000000-0005-0000-0000-00000C5D0000}"/>
    <cellStyle name="SAPBEXexcCritical5 2 2 2 2 3 7" xfId="23831" xr:uid="{00000000-0005-0000-0000-00000D5D0000}"/>
    <cellStyle name="SAPBEXexcCritical5 2 2 2 2 4" xfId="23832" xr:uid="{00000000-0005-0000-0000-00000E5D0000}"/>
    <cellStyle name="SAPBEXexcCritical5 2 2 2 2 4 2" xfId="23833" xr:uid="{00000000-0005-0000-0000-00000F5D0000}"/>
    <cellStyle name="SAPBEXexcCritical5 2 2 2 2 5" xfId="23834" xr:uid="{00000000-0005-0000-0000-0000105D0000}"/>
    <cellStyle name="SAPBEXexcCritical5 2 2 2 2 5 2" xfId="23835" xr:uid="{00000000-0005-0000-0000-0000115D0000}"/>
    <cellStyle name="SAPBEXexcCritical5 2 2 2 2 6" xfId="23836" xr:uid="{00000000-0005-0000-0000-0000125D0000}"/>
    <cellStyle name="SAPBEXexcCritical5 2 2 2 2 6 2" xfId="23837" xr:uid="{00000000-0005-0000-0000-0000135D0000}"/>
    <cellStyle name="SAPBEXexcCritical5 2 2 2 2 7" xfId="23838" xr:uid="{00000000-0005-0000-0000-0000145D0000}"/>
    <cellStyle name="SAPBEXexcCritical5 2 2 2 2 7 2" xfId="23839" xr:uid="{00000000-0005-0000-0000-0000155D0000}"/>
    <cellStyle name="SAPBEXexcCritical5 2 2 2 2 8" xfId="23840" xr:uid="{00000000-0005-0000-0000-0000165D0000}"/>
    <cellStyle name="SAPBEXexcCritical5 2 2 2 2 8 2" xfId="23841" xr:uid="{00000000-0005-0000-0000-0000175D0000}"/>
    <cellStyle name="SAPBEXexcCritical5 2 2 2 2 9" xfId="23842" xr:uid="{00000000-0005-0000-0000-0000185D0000}"/>
    <cellStyle name="SAPBEXexcCritical5 2 2 2 3" xfId="23843" xr:uid="{00000000-0005-0000-0000-0000195D0000}"/>
    <cellStyle name="SAPBEXexcCritical5 2 2 2 3 2" xfId="23844" xr:uid="{00000000-0005-0000-0000-00001A5D0000}"/>
    <cellStyle name="SAPBEXexcCritical5 2 2 2 3 2 2" xfId="23845" xr:uid="{00000000-0005-0000-0000-00001B5D0000}"/>
    <cellStyle name="SAPBEXexcCritical5 2 2 2 3 2 2 2" xfId="23846" xr:uid="{00000000-0005-0000-0000-00001C5D0000}"/>
    <cellStyle name="SAPBEXexcCritical5 2 2 2 3 2 3" xfId="23847" xr:uid="{00000000-0005-0000-0000-00001D5D0000}"/>
    <cellStyle name="SAPBEXexcCritical5 2 2 2 3 2 3 2" xfId="23848" xr:uid="{00000000-0005-0000-0000-00001E5D0000}"/>
    <cellStyle name="SAPBEXexcCritical5 2 2 2 3 2 4" xfId="23849" xr:uid="{00000000-0005-0000-0000-00001F5D0000}"/>
    <cellStyle name="SAPBEXexcCritical5 2 2 2 3 2 4 2" xfId="23850" xr:uid="{00000000-0005-0000-0000-0000205D0000}"/>
    <cellStyle name="SAPBEXexcCritical5 2 2 2 3 2 5" xfId="23851" xr:uid="{00000000-0005-0000-0000-0000215D0000}"/>
    <cellStyle name="SAPBEXexcCritical5 2 2 2 3 2 5 2" xfId="23852" xr:uid="{00000000-0005-0000-0000-0000225D0000}"/>
    <cellStyle name="SAPBEXexcCritical5 2 2 2 3 2 6" xfId="23853" xr:uid="{00000000-0005-0000-0000-0000235D0000}"/>
    <cellStyle name="SAPBEXexcCritical5 2 2 2 3 2 6 2" xfId="23854" xr:uid="{00000000-0005-0000-0000-0000245D0000}"/>
    <cellStyle name="SAPBEXexcCritical5 2 2 2 3 2 7" xfId="23855" xr:uid="{00000000-0005-0000-0000-0000255D0000}"/>
    <cellStyle name="SAPBEXexcCritical5 2 2 2 3 3" xfId="23856" xr:uid="{00000000-0005-0000-0000-0000265D0000}"/>
    <cellStyle name="SAPBEXexcCritical5 2 2 2 3 3 2" xfId="23857" xr:uid="{00000000-0005-0000-0000-0000275D0000}"/>
    <cellStyle name="SAPBEXexcCritical5 2 2 2 3 4" xfId="23858" xr:uid="{00000000-0005-0000-0000-0000285D0000}"/>
    <cellStyle name="SAPBEXexcCritical5 2 2 2 3 4 2" xfId="23859" xr:uid="{00000000-0005-0000-0000-0000295D0000}"/>
    <cellStyle name="SAPBEXexcCritical5 2 2 2 3 5" xfId="23860" xr:uid="{00000000-0005-0000-0000-00002A5D0000}"/>
    <cellStyle name="SAPBEXexcCritical5 2 2 2 3 5 2" xfId="23861" xr:uid="{00000000-0005-0000-0000-00002B5D0000}"/>
    <cellStyle name="SAPBEXexcCritical5 2 2 2 3 6" xfId="23862" xr:uid="{00000000-0005-0000-0000-00002C5D0000}"/>
    <cellStyle name="SAPBEXexcCritical5 2 2 2 3 6 2" xfId="23863" xr:uid="{00000000-0005-0000-0000-00002D5D0000}"/>
    <cellStyle name="SAPBEXexcCritical5 2 2 2 3 7" xfId="23864" xr:uid="{00000000-0005-0000-0000-00002E5D0000}"/>
    <cellStyle name="SAPBEXexcCritical5 2 2 2 3 7 2" xfId="23865" xr:uid="{00000000-0005-0000-0000-00002F5D0000}"/>
    <cellStyle name="SAPBEXexcCritical5 2 2 2 3 8" xfId="23866" xr:uid="{00000000-0005-0000-0000-0000305D0000}"/>
    <cellStyle name="SAPBEXexcCritical5 2 2 2 4" xfId="23867" xr:uid="{00000000-0005-0000-0000-0000315D0000}"/>
    <cellStyle name="SAPBEXexcCritical5 2 2 2 4 2" xfId="23868" xr:uid="{00000000-0005-0000-0000-0000325D0000}"/>
    <cellStyle name="SAPBEXexcCritical5 2 2 2 4 2 2" xfId="23869" xr:uid="{00000000-0005-0000-0000-0000335D0000}"/>
    <cellStyle name="SAPBEXexcCritical5 2 2 2 4 3" xfId="23870" xr:uid="{00000000-0005-0000-0000-0000345D0000}"/>
    <cellStyle name="SAPBEXexcCritical5 2 2 2 4 3 2" xfId="23871" xr:uid="{00000000-0005-0000-0000-0000355D0000}"/>
    <cellStyle name="SAPBEXexcCritical5 2 2 2 4 4" xfId="23872" xr:uid="{00000000-0005-0000-0000-0000365D0000}"/>
    <cellStyle name="SAPBEXexcCritical5 2 2 2 4 4 2" xfId="23873" xr:uid="{00000000-0005-0000-0000-0000375D0000}"/>
    <cellStyle name="SAPBEXexcCritical5 2 2 2 4 5" xfId="23874" xr:uid="{00000000-0005-0000-0000-0000385D0000}"/>
    <cellStyle name="SAPBEXexcCritical5 2 2 2 4 5 2" xfId="23875" xr:uid="{00000000-0005-0000-0000-0000395D0000}"/>
    <cellStyle name="SAPBEXexcCritical5 2 2 2 4 6" xfId="23876" xr:uid="{00000000-0005-0000-0000-00003A5D0000}"/>
    <cellStyle name="SAPBEXexcCritical5 2 2 2 4 6 2" xfId="23877" xr:uid="{00000000-0005-0000-0000-00003B5D0000}"/>
    <cellStyle name="SAPBEXexcCritical5 2 2 2 4 7" xfId="23878" xr:uid="{00000000-0005-0000-0000-00003C5D0000}"/>
    <cellStyle name="SAPBEXexcCritical5 2 2 2 5" xfId="23879" xr:uid="{00000000-0005-0000-0000-00003D5D0000}"/>
    <cellStyle name="SAPBEXexcCritical5 2 2 2 5 2" xfId="23880" xr:uid="{00000000-0005-0000-0000-00003E5D0000}"/>
    <cellStyle name="SAPBEXexcCritical5 2 2 2 6" xfId="23881" xr:uid="{00000000-0005-0000-0000-00003F5D0000}"/>
    <cellStyle name="SAPBEXexcCritical5 2 2 2 6 2" xfId="23882" xr:uid="{00000000-0005-0000-0000-0000405D0000}"/>
    <cellStyle name="SAPBEXexcCritical5 2 2 2 7" xfId="23883" xr:uid="{00000000-0005-0000-0000-0000415D0000}"/>
    <cellStyle name="SAPBEXexcCritical5 2 2 2 7 2" xfId="23884" xr:uid="{00000000-0005-0000-0000-0000425D0000}"/>
    <cellStyle name="SAPBEXexcCritical5 2 2 2 8" xfId="23885" xr:uid="{00000000-0005-0000-0000-0000435D0000}"/>
    <cellStyle name="SAPBEXexcCritical5 2 2 2 8 2" xfId="23886" xr:uid="{00000000-0005-0000-0000-0000445D0000}"/>
    <cellStyle name="SAPBEXexcCritical5 2 2 2 9" xfId="23887" xr:uid="{00000000-0005-0000-0000-0000455D0000}"/>
    <cellStyle name="SAPBEXexcCritical5 2 2 2 9 2" xfId="23888" xr:uid="{00000000-0005-0000-0000-0000465D0000}"/>
    <cellStyle name="SAPBEXexcCritical5 2 2 3" xfId="23889" xr:uid="{00000000-0005-0000-0000-0000475D0000}"/>
    <cellStyle name="SAPBEXexcCritical5 2 2 3 2" xfId="23890" xr:uid="{00000000-0005-0000-0000-0000485D0000}"/>
    <cellStyle name="SAPBEXexcCritical5 2 2 3 2 2" xfId="23891" xr:uid="{00000000-0005-0000-0000-0000495D0000}"/>
    <cellStyle name="SAPBEXexcCritical5 2 2 3 2 2 2" xfId="23892" xr:uid="{00000000-0005-0000-0000-00004A5D0000}"/>
    <cellStyle name="SAPBEXexcCritical5 2 2 3 2 2 2 2" xfId="23893" xr:uid="{00000000-0005-0000-0000-00004B5D0000}"/>
    <cellStyle name="SAPBEXexcCritical5 2 2 3 2 2 3" xfId="23894" xr:uid="{00000000-0005-0000-0000-00004C5D0000}"/>
    <cellStyle name="SAPBEXexcCritical5 2 2 3 2 2 3 2" xfId="23895" xr:uid="{00000000-0005-0000-0000-00004D5D0000}"/>
    <cellStyle name="SAPBEXexcCritical5 2 2 3 2 2 4" xfId="23896" xr:uid="{00000000-0005-0000-0000-00004E5D0000}"/>
    <cellStyle name="SAPBEXexcCritical5 2 2 3 2 2 4 2" xfId="23897" xr:uid="{00000000-0005-0000-0000-00004F5D0000}"/>
    <cellStyle name="SAPBEXexcCritical5 2 2 3 2 2 5" xfId="23898" xr:uid="{00000000-0005-0000-0000-0000505D0000}"/>
    <cellStyle name="SAPBEXexcCritical5 2 2 3 2 2 5 2" xfId="23899" xr:uid="{00000000-0005-0000-0000-0000515D0000}"/>
    <cellStyle name="SAPBEXexcCritical5 2 2 3 2 2 6" xfId="23900" xr:uid="{00000000-0005-0000-0000-0000525D0000}"/>
    <cellStyle name="SAPBEXexcCritical5 2 2 3 2 2 6 2" xfId="23901" xr:uid="{00000000-0005-0000-0000-0000535D0000}"/>
    <cellStyle name="SAPBEXexcCritical5 2 2 3 2 2 7" xfId="23902" xr:uid="{00000000-0005-0000-0000-0000545D0000}"/>
    <cellStyle name="SAPBEXexcCritical5 2 2 3 2 3" xfId="23903" xr:uid="{00000000-0005-0000-0000-0000555D0000}"/>
    <cellStyle name="SAPBEXexcCritical5 2 2 3 2 3 2" xfId="23904" xr:uid="{00000000-0005-0000-0000-0000565D0000}"/>
    <cellStyle name="SAPBEXexcCritical5 2 2 3 2 4" xfId="23905" xr:uid="{00000000-0005-0000-0000-0000575D0000}"/>
    <cellStyle name="SAPBEXexcCritical5 2 2 3 2 4 2" xfId="23906" xr:uid="{00000000-0005-0000-0000-0000585D0000}"/>
    <cellStyle name="SAPBEXexcCritical5 2 2 3 2 5" xfId="23907" xr:uid="{00000000-0005-0000-0000-0000595D0000}"/>
    <cellStyle name="SAPBEXexcCritical5 2 2 3 2 5 2" xfId="23908" xr:uid="{00000000-0005-0000-0000-00005A5D0000}"/>
    <cellStyle name="SAPBEXexcCritical5 2 2 3 2 6" xfId="23909" xr:uid="{00000000-0005-0000-0000-00005B5D0000}"/>
    <cellStyle name="SAPBEXexcCritical5 2 2 3 2 6 2" xfId="23910" xr:uid="{00000000-0005-0000-0000-00005C5D0000}"/>
    <cellStyle name="SAPBEXexcCritical5 2 2 3 2 7" xfId="23911" xr:uid="{00000000-0005-0000-0000-00005D5D0000}"/>
    <cellStyle name="SAPBEXexcCritical5 2 2 3 2 7 2" xfId="23912" xr:uid="{00000000-0005-0000-0000-00005E5D0000}"/>
    <cellStyle name="SAPBEXexcCritical5 2 2 3 2 8" xfId="23913" xr:uid="{00000000-0005-0000-0000-00005F5D0000}"/>
    <cellStyle name="SAPBEXexcCritical5 2 2 3 3" xfId="23914" xr:uid="{00000000-0005-0000-0000-0000605D0000}"/>
    <cellStyle name="SAPBEXexcCritical5 2 2 3 3 2" xfId="23915" xr:uid="{00000000-0005-0000-0000-0000615D0000}"/>
    <cellStyle name="SAPBEXexcCritical5 2 2 3 3 2 2" xfId="23916" xr:uid="{00000000-0005-0000-0000-0000625D0000}"/>
    <cellStyle name="SAPBEXexcCritical5 2 2 3 3 3" xfId="23917" xr:uid="{00000000-0005-0000-0000-0000635D0000}"/>
    <cellStyle name="SAPBEXexcCritical5 2 2 3 3 3 2" xfId="23918" xr:uid="{00000000-0005-0000-0000-0000645D0000}"/>
    <cellStyle name="SAPBEXexcCritical5 2 2 3 3 4" xfId="23919" xr:uid="{00000000-0005-0000-0000-0000655D0000}"/>
    <cellStyle name="SAPBEXexcCritical5 2 2 3 3 4 2" xfId="23920" xr:uid="{00000000-0005-0000-0000-0000665D0000}"/>
    <cellStyle name="SAPBEXexcCritical5 2 2 3 3 5" xfId="23921" xr:uid="{00000000-0005-0000-0000-0000675D0000}"/>
    <cellStyle name="SAPBEXexcCritical5 2 2 3 3 5 2" xfId="23922" xr:uid="{00000000-0005-0000-0000-0000685D0000}"/>
    <cellStyle name="SAPBEXexcCritical5 2 2 3 3 6" xfId="23923" xr:uid="{00000000-0005-0000-0000-0000695D0000}"/>
    <cellStyle name="SAPBEXexcCritical5 2 2 3 3 6 2" xfId="23924" xr:uid="{00000000-0005-0000-0000-00006A5D0000}"/>
    <cellStyle name="SAPBEXexcCritical5 2 2 3 3 7" xfId="23925" xr:uid="{00000000-0005-0000-0000-00006B5D0000}"/>
    <cellStyle name="SAPBEXexcCritical5 2 2 3 4" xfId="23926" xr:uid="{00000000-0005-0000-0000-00006C5D0000}"/>
    <cellStyle name="SAPBEXexcCritical5 2 2 3 4 2" xfId="23927" xr:uid="{00000000-0005-0000-0000-00006D5D0000}"/>
    <cellStyle name="SAPBEXexcCritical5 2 2 3 5" xfId="23928" xr:uid="{00000000-0005-0000-0000-00006E5D0000}"/>
    <cellStyle name="SAPBEXexcCritical5 2 2 3 5 2" xfId="23929" xr:uid="{00000000-0005-0000-0000-00006F5D0000}"/>
    <cellStyle name="SAPBEXexcCritical5 2 2 3 6" xfId="23930" xr:uid="{00000000-0005-0000-0000-0000705D0000}"/>
    <cellStyle name="SAPBEXexcCritical5 2 2 3 6 2" xfId="23931" xr:uid="{00000000-0005-0000-0000-0000715D0000}"/>
    <cellStyle name="SAPBEXexcCritical5 2 2 3 7" xfId="23932" xr:uid="{00000000-0005-0000-0000-0000725D0000}"/>
    <cellStyle name="SAPBEXexcCritical5 2 2 3 7 2" xfId="23933" xr:uid="{00000000-0005-0000-0000-0000735D0000}"/>
    <cellStyle name="SAPBEXexcCritical5 2 2 3 8" xfId="23934" xr:uid="{00000000-0005-0000-0000-0000745D0000}"/>
    <cellStyle name="SAPBEXexcCritical5 2 2 3 8 2" xfId="23935" xr:uid="{00000000-0005-0000-0000-0000755D0000}"/>
    <cellStyle name="SAPBEXexcCritical5 2 2 3 9" xfId="23936" xr:uid="{00000000-0005-0000-0000-0000765D0000}"/>
    <cellStyle name="SAPBEXexcCritical5 2 2 4" xfId="23937" xr:uid="{00000000-0005-0000-0000-0000775D0000}"/>
    <cellStyle name="SAPBEXexcCritical5 2 2 4 2" xfId="23938" xr:uid="{00000000-0005-0000-0000-0000785D0000}"/>
    <cellStyle name="SAPBEXexcCritical5 2 2 4 2 2" xfId="23939" xr:uid="{00000000-0005-0000-0000-0000795D0000}"/>
    <cellStyle name="SAPBEXexcCritical5 2 2 4 2 2 2" xfId="23940" xr:uid="{00000000-0005-0000-0000-00007A5D0000}"/>
    <cellStyle name="SAPBEXexcCritical5 2 2 4 2 3" xfId="23941" xr:uid="{00000000-0005-0000-0000-00007B5D0000}"/>
    <cellStyle name="SAPBEXexcCritical5 2 2 4 2 3 2" xfId="23942" xr:uid="{00000000-0005-0000-0000-00007C5D0000}"/>
    <cellStyle name="SAPBEXexcCritical5 2 2 4 2 4" xfId="23943" xr:uid="{00000000-0005-0000-0000-00007D5D0000}"/>
    <cellStyle name="SAPBEXexcCritical5 2 2 4 2 4 2" xfId="23944" xr:uid="{00000000-0005-0000-0000-00007E5D0000}"/>
    <cellStyle name="SAPBEXexcCritical5 2 2 4 2 5" xfId="23945" xr:uid="{00000000-0005-0000-0000-00007F5D0000}"/>
    <cellStyle name="SAPBEXexcCritical5 2 2 4 2 5 2" xfId="23946" xr:uid="{00000000-0005-0000-0000-0000805D0000}"/>
    <cellStyle name="SAPBEXexcCritical5 2 2 4 2 6" xfId="23947" xr:uid="{00000000-0005-0000-0000-0000815D0000}"/>
    <cellStyle name="SAPBEXexcCritical5 2 2 4 2 6 2" xfId="23948" xr:uid="{00000000-0005-0000-0000-0000825D0000}"/>
    <cellStyle name="SAPBEXexcCritical5 2 2 4 2 7" xfId="23949" xr:uid="{00000000-0005-0000-0000-0000835D0000}"/>
    <cellStyle name="SAPBEXexcCritical5 2 2 4 3" xfId="23950" xr:uid="{00000000-0005-0000-0000-0000845D0000}"/>
    <cellStyle name="SAPBEXexcCritical5 2 2 4 3 2" xfId="23951" xr:uid="{00000000-0005-0000-0000-0000855D0000}"/>
    <cellStyle name="SAPBEXexcCritical5 2 2 4 4" xfId="23952" xr:uid="{00000000-0005-0000-0000-0000865D0000}"/>
    <cellStyle name="SAPBEXexcCritical5 2 2 4 4 2" xfId="23953" xr:uid="{00000000-0005-0000-0000-0000875D0000}"/>
    <cellStyle name="SAPBEXexcCritical5 2 2 4 5" xfId="23954" xr:uid="{00000000-0005-0000-0000-0000885D0000}"/>
    <cellStyle name="SAPBEXexcCritical5 2 2 4 5 2" xfId="23955" xr:uid="{00000000-0005-0000-0000-0000895D0000}"/>
    <cellStyle name="SAPBEXexcCritical5 2 2 4 6" xfId="23956" xr:uid="{00000000-0005-0000-0000-00008A5D0000}"/>
    <cellStyle name="SAPBEXexcCritical5 2 2 4 6 2" xfId="23957" xr:uid="{00000000-0005-0000-0000-00008B5D0000}"/>
    <cellStyle name="SAPBEXexcCritical5 2 2 4 7" xfId="23958" xr:uid="{00000000-0005-0000-0000-00008C5D0000}"/>
    <cellStyle name="SAPBEXexcCritical5 2 2 4 7 2" xfId="23959" xr:uid="{00000000-0005-0000-0000-00008D5D0000}"/>
    <cellStyle name="SAPBEXexcCritical5 2 2 4 8" xfId="23960" xr:uid="{00000000-0005-0000-0000-00008E5D0000}"/>
    <cellStyle name="SAPBEXexcCritical5 2 2 5" xfId="23961" xr:uid="{00000000-0005-0000-0000-00008F5D0000}"/>
    <cellStyle name="SAPBEXexcCritical5 2 2 5 2" xfId="23962" xr:uid="{00000000-0005-0000-0000-0000905D0000}"/>
    <cellStyle name="SAPBEXexcCritical5 2 2 5 2 2" xfId="23963" xr:uid="{00000000-0005-0000-0000-0000915D0000}"/>
    <cellStyle name="SAPBEXexcCritical5 2 2 5 3" xfId="23964" xr:uid="{00000000-0005-0000-0000-0000925D0000}"/>
    <cellStyle name="SAPBEXexcCritical5 2 2 5 3 2" xfId="23965" xr:uid="{00000000-0005-0000-0000-0000935D0000}"/>
    <cellStyle name="SAPBEXexcCritical5 2 2 5 4" xfId="23966" xr:uid="{00000000-0005-0000-0000-0000945D0000}"/>
    <cellStyle name="SAPBEXexcCritical5 2 2 5 4 2" xfId="23967" xr:uid="{00000000-0005-0000-0000-0000955D0000}"/>
    <cellStyle name="SAPBEXexcCritical5 2 2 5 5" xfId="23968" xr:uid="{00000000-0005-0000-0000-0000965D0000}"/>
    <cellStyle name="SAPBEXexcCritical5 2 2 5 5 2" xfId="23969" xr:uid="{00000000-0005-0000-0000-0000975D0000}"/>
    <cellStyle name="SAPBEXexcCritical5 2 2 5 6" xfId="23970" xr:uid="{00000000-0005-0000-0000-0000985D0000}"/>
    <cellStyle name="SAPBEXexcCritical5 2 2 5 6 2" xfId="23971" xr:uid="{00000000-0005-0000-0000-0000995D0000}"/>
    <cellStyle name="SAPBEXexcCritical5 2 2 5 7" xfId="23972" xr:uid="{00000000-0005-0000-0000-00009A5D0000}"/>
    <cellStyle name="SAPBEXexcCritical5 2 2 6" xfId="23973" xr:uid="{00000000-0005-0000-0000-00009B5D0000}"/>
    <cellStyle name="SAPBEXexcCritical5 2 2 6 2" xfId="23974" xr:uid="{00000000-0005-0000-0000-00009C5D0000}"/>
    <cellStyle name="SAPBEXexcCritical5 2 2 7" xfId="23975" xr:uid="{00000000-0005-0000-0000-00009D5D0000}"/>
    <cellStyle name="SAPBEXexcCritical5 2 2 7 2" xfId="23976" xr:uid="{00000000-0005-0000-0000-00009E5D0000}"/>
    <cellStyle name="SAPBEXexcCritical5 2 2 8" xfId="23977" xr:uid="{00000000-0005-0000-0000-00009F5D0000}"/>
    <cellStyle name="SAPBEXexcCritical5 2 2 8 2" xfId="23978" xr:uid="{00000000-0005-0000-0000-0000A05D0000}"/>
    <cellStyle name="SAPBEXexcCritical5 2 2 9" xfId="23979" xr:uid="{00000000-0005-0000-0000-0000A15D0000}"/>
    <cellStyle name="SAPBEXexcCritical5 2 2 9 2" xfId="23980" xr:uid="{00000000-0005-0000-0000-0000A25D0000}"/>
    <cellStyle name="SAPBEXexcCritical5 2 3" xfId="23981" xr:uid="{00000000-0005-0000-0000-0000A35D0000}"/>
    <cellStyle name="SAPBEXexcCritical5 2 3 10" xfId="23982" xr:uid="{00000000-0005-0000-0000-0000A45D0000}"/>
    <cellStyle name="SAPBEXexcCritical5 2 3 2" xfId="23983" xr:uid="{00000000-0005-0000-0000-0000A55D0000}"/>
    <cellStyle name="SAPBEXexcCritical5 2 3 2 2" xfId="23984" xr:uid="{00000000-0005-0000-0000-0000A65D0000}"/>
    <cellStyle name="SAPBEXexcCritical5 2 3 2 2 2" xfId="23985" xr:uid="{00000000-0005-0000-0000-0000A75D0000}"/>
    <cellStyle name="SAPBEXexcCritical5 2 3 2 2 2 2" xfId="23986" xr:uid="{00000000-0005-0000-0000-0000A85D0000}"/>
    <cellStyle name="SAPBEXexcCritical5 2 3 2 2 2 2 2" xfId="23987" xr:uid="{00000000-0005-0000-0000-0000A95D0000}"/>
    <cellStyle name="SAPBEXexcCritical5 2 3 2 2 2 3" xfId="23988" xr:uid="{00000000-0005-0000-0000-0000AA5D0000}"/>
    <cellStyle name="SAPBEXexcCritical5 2 3 2 2 2 3 2" xfId="23989" xr:uid="{00000000-0005-0000-0000-0000AB5D0000}"/>
    <cellStyle name="SAPBEXexcCritical5 2 3 2 2 2 4" xfId="23990" xr:uid="{00000000-0005-0000-0000-0000AC5D0000}"/>
    <cellStyle name="SAPBEXexcCritical5 2 3 2 2 2 4 2" xfId="23991" xr:uid="{00000000-0005-0000-0000-0000AD5D0000}"/>
    <cellStyle name="SAPBEXexcCritical5 2 3 2 2 2 5" xfId="23992" xr:uid="{00000000-0005-0000-0000-0000AE5D0000}"/>
    <cellStyle name="SAPBEXexcCritical5 2 3 2 2 2 5 2" xfId="23993" xr:uid="{00000000-0005-0000-0000-0000AF5D0000}"/>
    <cellStyle name="SAPBEXexcCritical5 2 3 2 2 2 6" xfId="23994" xr:uid="{00000000-0005-0000-0000-0000B05D0000}"/>
    <cellStyle name="SAPBEXexcCritical5 2 3 2 2 2 6 2" xfId="23995" xr:uid="{00000000-0005-0000-0000-0000B15D0000}"/>
    <cellStyle name="SAPBEXexcCritical5 2 3 2 2 2 7" xfId="23996" xr:uid="{00000000-0005-0000-0000-0000B25D0000}"/>
    <cellStyle name="SAPBEXexcCritical5 2 3 2 2 3" xfId="23997" xr:uid="{00000000-0005-0000-0000-0000B35D0000}"/>
    <cellStyle name="SAPBEXexcCritical5 2 3 2 2 3 2" xfId="23998" xr:uid="{00000000-0005-0000-0000-0000B45D0000}"/>
    <cellStyle name="SAPBEXexcCritical5 2 3 2 2 4" xfId="23999" xr:uid="{00000000-0005-0000-0000-0000B55D0000}"/>
    <cellStyle name="SAPBEXexcCritical5 2 3 2 2 4 2" xfId="24000" xr:uid="{00000000-0005-0000-0000-0000B65D0000}"/>
    <cellStyle name="SAPBEXexcCritical5 2 3 2 2 5" xfId="24001" xr:uid="{00000000-0005-0000-0000-0000B75D0000}"/>
    <cellStyle name="SAPBEXexcCritical5 2 3 2 2 5 2" xfId="24002" xr:uid="{00000000-0005-0000-0000-0000B85D0000}"/>
    <cellStyle name="SAPBEXexcCritical5 2 3 2 2 6" xfId="24003" xr:uid="{00000000-0005-0000-0000-0000B95D0000}"/>
    <cellStyle name="SAPBEXexcCritical5 2 3 2 2 6 2" xfId="24004" xr:uid="{00000000-0005-0000-0000-0000BA5D0000}"/>
    <cellStyle name="SAPBEXexcCritical5 2 3 2 2 7" xfId="24005" xr:uid="{00000000-0005-0000-0000-0000BB5D0000}"/>
    <cellStyle name="SAPBEXexcCritical5 2 3 2 2 7 2" xfId="24006" xr:uid="{00000000-0005-0000-0000-0000BC5D0000}"/>
    <cellStyle name="SAPBEXexcCritical5 2 3 2 2 8" xfId="24007" xr:uid="{00000000-0005-0000-0000-0000BD5D0000}"/>
    <cellStyle name="SAPBEXexcCritical5 2 3 2 3" xfId="24008" xr:uid="{00000000-0005-0000-0000-0000BE5D0000}"/>
    <cellStyle name="SAPBEXexcCritical5 2 3 2 3 2" xfId="24009" xr:uid="{00000000-0005-0000-0000-0000BF5D0000}"/>
    <cellStyle name="SAPBEXexcCritical5 2 3 2 3 2 2" xfId="24010" xr:uid="{00000000-0005-0000-0000-0000C05D0000}"/>
    <cellStyle name="SAPBEXexcCritical5 2 3 2 3 3" xfId="24011" xr:uid="{00000000-0005-0000-0000-0000C15D0000}"/>
    <cellStyle name="SAPBEXexcCritical5 2 3 2 3 3 2" xfId="24012" xr:uid="{00000000-0005-0000-0000-0000C25D0000}"/>
    <cellStyle name="SAPBEXexcCritical5 2 3 2 3 4" xfId="24013" xr:uid="{00000000-0005-0000-0000-0000C35D0000}"/>
    <cellStyle name="SAPBEXexcCritical5 2 3 2 3 4 2" xfId="24014" xr:uid="{00000000-0005-0000-0000-0000C45D0000}"/>
    <cellStyle name="SAPBEXexcCritical5 2 3 2 3 5" xfId="24015" xr:uid="{00000000-0005-0000-0000-0000C55D0000}"/>
    <cellStyle name="SAPBEXexcCritical5 2 3 2 3 5 2" xfId="24016" xr:uid="{00000000-0005-0000-0000-0000C65D0000}"/>
    <cellStyle name="SAPBEXexcCritical5 2 3 2 3 6" xfId="24017" xr:uid="{00000000-0005-0000-0000-0000C75D0000}"/>
    <cellStyle name="SAPBEXexcCritical5 2 3 2 3 6 2" xfId="24018" xr:uid="{00000000-0005-0000-0000-0000C85D0000}"/>
    <cellStyle name="SAPBEXexcCritical5 2 3 2 3 7" xfId="24019" xr:uid="{00000000-0005-0000-0000-0000C95D0000}"/>
    <cellStyle name="SAPBEXexcCritical5 2 3 2 4" xfId="24020" xr:uid="{00000000-0005-0000-0000-0000CA5D0000}"/>
    <cellStyle name="SAPBEXexcCritical5 2 3 2 4 2" xfId="24021" xr:uid="{00000000-0005-0000-0000-0000CB5D0000}"/>
    <cellStyle name="SAPBEXexcCritical5 2 3 2 5" xfId="24022" xr:uid="{00000000-0005-0000-0000-0000CC5D0000}"/>
    <cellStyle name="SAPBEXexcCritical5 2 3 2 5 2" xfId="24023" xr:uid="{00000000-0005-0000-0000-0000CD5D0000}"/>
    <cellStyle name="SAPBEXexcCritical5 2 3 2 6" xfId="24024" xr:uid="{00000000-0005-0000-0000-0000CE5D0000}"/>
    <cellStyle name="SAPBEXexcCritical5 2 3 2 6 2" xfId="24025" xr:uid="{00000000-0005-0000-0000-0000CF5D0000}"/>
    <cellStyle name="SAPBEXexcCritical5 2 3 2 7" xfId="24026" xr:uid="{00000000-0005-0000-0000-0000D05D0000}"/>
    <cellStyle name="SAPBEXexcCritical5 2 3 2 7 2" xfId="24027" xr:uid="{00000000-0005-0000-0000-0000D15D0000}"/>
    <cellStyle name="SAPBEXexcCritical5 2 3 2 8" xfId="24028" xr:uid="{00000000-0005-0000-0000-0000D25D0000}"/>
    <cellStyle name="SAPBEXexcCritical5 2 3 2 8 2" xfId="24029" xr:uid="{00000000-0005-0000-0000-0000D35D0000}"/>
    <cellStyle name="SAPBEXexcCritical5 2 3 2 9" xfId="24030" xr:uid="{00000000-0005-0000-0000-0000D45D0000}"/>
    <cellStyle name="SAPBEXexcCritical5 2 3 3" xfId="24031" xr:uid="{00000000-0005-0000-0000-0000D55D0000}"/>
    <cellStyle name="SAPBEXexcCritical5 2 3 3 2" xfId="24032" xr:uid="{00000000-0005-0000-0000-0000D65D0000}"/>
    <cellStyle name="SAPBEXexcCritical5 2 3 3 2 2" xfId="24033" xr:uid="{00000000-0005-0000-0000-0000D75D0000}"/>
    <cellStyle name="SAPBEXexcCritical5 2 3 3 2 2 2" xfId="24034" xr:uid="{00000000-0005-0000-0000-0000D85D0000}"/>
    <cellStyle name="SAPBEXexcCritical5 2 3 3 2 3" xfId="24035" xr:uid="{00000000-0005-0000-0000-0000D95D0000}"/>
    <cellStyle name="SAPBEXexcCritical5 2 3 3 2 3 2" xfId="24036" xr:uid="{00000000-0005-0000-0000-0000DA5D0000}"/>
    <cellStyle name="SAPBEXexcCritical5 2 3 3 2 4" xfId="24037" xr:uid="{00000000-0005-0000-0000-0000DB5D0000}"/>
    <cellStyle name="SAPBEXexcCritical5 2 3 3 2 4 2" xfId="24038" xr:uid="{00000000-0005-0000-0000-0000DC5D0000}"/>
    <cellStyle name="SAPBEXexcCritical5 2 3 3 2 5" xfId="24039" xr:uid="{00000000-0005-0000-0000-0000DD5D0000}"/>
    <cellStyle name="SAPBEXexcCritical5 2 3 3 2 5 2" xfId="24040" xr:uid="{00000000-0005-0000-0000-0000DE5D0000}"/>
    <cellStyle name="SAPBEXexcCritical5 2 3 3 2 6" xfId="24041" xr:uid="{00000000-0005-0000-0000-0000DF5D0000}"/>
    <cellStyle name="SAPBEXexcCritical5 2 3 3 2 6 2" xfId="24042" xr:uid="{00000000-0005-0000-0000-0000E05D0000}"/>
    <cellStyle name="SAPBEXexcCritical5 2 3 3 2 7" xfId="24043" xr:uid="{00000000-0005-0000-0000-0000E15D0000}"/>
    <cellStyle name="SAPBEXexcCritical5 2 3 3 3" xfId="24044" xr:uid="{00000000-0005-0000-0000-0000E25D0000}"/>
    <cellStyle name="SAPBEXexcCritical5 2 3 3 3 2" xfId="24045" xr:uid="{00000000-0005-0000-0000-0000E35D0000}"/>
    <cellStyle name="SAPBEXexcCritical5 2 3 3 4" xfId="24046" xr:uid="{00000000-0005-0000-0000-0000E45D0000}"/>
    <cellStyle name="SAPBEXexcCritical5 2 3 3 4 2" xfId="24047" xr:uid="{00000000-0005-0000-0000-0000E55D0000}"/>
    <cellStyle name="SAPBEXexcCritical5 2 3 3 5" xfId="24048" xr:uid="{00000000-0005-0000-0000-0000E65D0000}"/>
    <cellStyle name="SAPBEXexcCritical5 2 3 3 5 2" xfId="24049" xr:uid="{00000000-0005-0000-0000-0000E75D0000}"/>
    <cellStyle name="SAPBEXexcCritical5 2 3 3 6" xfId="24050" xr:uid="{00000000-0005-0000-0000-0000E85D0000}"/>
    <cellStyle name="SAPBEXexcCritical5 2 3 3 6 2" xfId="24051" xr:uid="{00000000-0005-0000-0000-0000E95D0000}"/>
    <cellStyle name="SAPBEXexcCritical5 2 3 3 7" xfId="24052" xr:uid="{00000000-0005-0000-0000-0000EA5D0000}"/>
    <cellStyle name="SAPBEXexcCritical5 2 3 3 7 2" xfId="24053" xr:uid="{00000000-0005-0000-0000-0000EB5D0000}"/>
    <cellStyle name="SAPBEXexcCritical5 2 3 3 8" xfId="24054" xr:uid="{00000000-0005-0000-0000-0000EC5D0000}"/>
    <cellStyle name="SAPBEXexcCritical5 2 3 4" xfId="24055" xr:uid="{00000000-0005-0000-0000-0000ED5D0000}"/>
    <cellStyle name="SAPBEXexcCritical5 2 3 4 2" xfId="24056" xr:uid="{00000000-0005-0000-0000-0000EE5D0000}"/>
    <cellStyle name="SAPBEXexcCritical5 2 3 4 2 2" xfId="24057" xr:uid="{00000000-0005-0000-0000-0000EF5D0000}"/>
    <cellStyle name="SAPBEXexcCritical5 2 3 4 3" xfId="24058" xr:uid="{00000000-0005-0000-0000-0000F05D0000}"/>
    <cellStyle name="SAPBEXexcCritical5 2 3 4 3 2" xfId="24059" xr:uid="{00000000-0005-0000-0000-0000F15D0000}"/>
    <cellStyle name="SAPBEXexcCritical5 2 3 4 4" xfId="24060" xr:uid="{00000000-0005-0000-0000-0000F25D0000}"/>
    <cellStyle name="SAPBEXexcCritical5 2 3 4 4 2" xfId="24061" xr:uid="{00000000-0005-0000-0000-0000F35D0000}"/>
    <cellStyle name="SAPBEXexcCritical5 2 3 4 5" xfId="24062" xr:uid="{00000000-0005-0000-0000-0000F45D0000}"/>
    <cellStyle name="SAPBEXexcCritical5 2 3 4 5 2" xfId="24063" xr:uid="{00000000-0005-0000-0000-0000F55D0000}"/>
    <cellStyle name="SAPBEXexcCritical5 2 3 4 6" xfId="24064" xr:uid="{00000000-0005-0000-0000-0000F65D0000}"/>
    <cellStyle name="SAPBEXexcCritical5 2 3 4 6 2" xfId="24065" xr:uid="{00000000-0005-0000-0000-0000F75D0000}"/>
    <cellStyle name="SAPBEXexcCritical5 2 3 4 7" xfId="24066" xr:uid="{00000000-0005-0000-0000-0000F85D0000}"/>
    <cellStyle name="SAPBEXexcCritical5 2 3 5" xfId="24067" xr:uid="{00000000-0005-0000-0000-0000F95D0000}"/>
    <cellStyle name="SAPBEXexcCritical5 2 3 5 2" xfId="24068" xr:uid="{00000000-0005-0000-0000-0000FA5D0000}"/>
    <cellStyle name="SAPBEXexcCritical5 2 3 6" xfId="24069" xr:uid="{00000000-0005-0000-0000-0000FB5D0000}"/>
    <cellStyle name="SAPBEXexcCritical5 2 3 6 2" xfId="24070" xr:uid="{00000000-0005-0000-0000-0000FC5D0000}"/>
    <cellStyle name="SAPBEXexcCritical5 2 3 7" xfId="24071" xr:uid="{00000000-0005-0000-0000-0000FD5D0000}"/>
    <cellStyle name="SAPBEXexcCritical5 2 3 7 2" xfId="24072" xr:uid="{00000000-0005-0000-0000-0000FE5D0000}"/>
    <cellStyle name="SAPBEXexcCritical5 2 3 8" xfId="24073" xr:uid="{00000000-0005-0000-0000-0000FF5D0000}"/>
    <cellStyle name="SAPBEXexcCritical5 2 3 8 2" xfId="24074" xr:uid="{00000000-0005-0000-0000-0000005E0000}"/>
    <cellStyle name="SAPBEXexcCritical5 2 3 9" xfId="24075" xr:uid="{00000000-0005-0000-0000-0000015E0000}"/>
    <cellStyle name="SAPBEXexcCritical5 2 3 9 2" xfId="24076" xr:uid="{00000000-0005-0000-0000-0000025E0000}"/>
    <cellStyle name="SAPBEXexcCritical5 2 4" xfId="24077" xr:uid="{00000000-0005-0000-0000-0000035E0000}"/>
    <cellStyle name="SAPBEXexcCritical5 2 4 2" xfId="24078" xr:uid="{00000000-0005-0000-0000-0000045E0000}"/>
    <cellStyle name="SAPBEXexcCritical5 2 4 2 2" xfId="24079" xr:uid="{00000000-0005-0000-0000-0000055E0000}"/>
    <cellStyle name="SAPBEXexcCritical5 2 4 2 2 2" xfId="24080" xr:uid="{00000000-0005-0000-0000-0000065E0000}"/>
    <cellStyle name="SAPBEXexcCritical5 2 4 2 2 2 2" xfId="24081" xr:uid="{00000000-0005-0000-0000-0000075E0000}"/>
    <cellStyle name="SAPBEXexcCritical5 2 4 2 2 3" xfId="24082" xr:uid="{00000000-0005-0000-0000-0000085E0000}"/>
    <cellStyle name="SAPBEXexcCritical5 2 4 2 2 3 2" xfId="24083" xr:uid="{00000000-0005-0000-0000-0000095E0000}"/>
    <cellStyle name="SAPBEXexcCritical5 2 4 2 2 4" xfId="24084" xr:uid="{00000000-0005-0000-0000-00000A5E0000}"/>
    <cellStyle name="SAPBEXexcCritical5 2 4 2 2 4 2" xfId="24085" xr:uid="{00000000-0005-0000-0000-00000B5E0000}"/>
    <cellStyle name="SAPBEXexcCritical5 2 4 2 2 5" xfId="24086" xr:uid="{00000000-0005-0000-0000-00000C5E0000}"/>
    <cellStyle name="SAPBEXexcCritical5 2 4 2 2 5 2" xfId="24087" xr:uid="{00000000-0005-0000-0000-00000D5E0000}"/>
    <cellStyle name="SAPBEXexcCritical5 2 4 2 2 6" xfId="24088" xr:uid="{00000000-0005-0000-0000-00000E5E0000}"/>
    <cellStyle name="SAPBEXexcCritical5 2 4 2 2 6 2" xfId="24089" xr:uid="{00000000-0005-0000-0000-00000F5E0000}"/>
    <cellStyle name="SAPBEXexcCritical5 2 4 2 2 7" xfId="24090" xr:uid="{00000000-0005-0000-0000-0000105E0000}"/>
    <cellStyle name="SAPBEXexcCritical5 2 4 2 3" xfId="24091" xr:uid="{00000000-0005-0000-0000-0000115E0000}"/>
    <cellStyle name="SAPBEXexcCritical5 2 4 2 3 2" xfId="24092" xr:uid="{00000000-0005-0000-0000-0000125E0000}"/>
    <cellStyle name="SAPBEXexcCritical5 2 4 2 4" xfId="24093" xr:uid="{00000000-0005-0000-0000-0000135E0000}"/>
    <cellStyle name="SAPBEXexcCritical5 2 4 2 4 2" xfId="24094" xr:uid="{00000000-0005-0000-0000-0000145E0000}"/>
    <cellStyle name="SAPBEXexcCritical5 2 4 2 5" xfId="24095" xr:uid="{00000000-0005-0000-0000-0000155E0000}"/>
    <cellStyle name="SAPBEXexcCritical5 2 4 2 5 2" xfId="24096" xr:uid="{00000000-0005-0000-0000-0000165E0000}"/>
    <cellStyle name="SAPBEXexcCritical5 2 4 2 6" xfId="24097" xr:uid="{00000000-0005-0000-0000-0000175E0000}"/>
    <cellStyle name="SAPBEXexcCritical5 2 4 2 6 2" xfId="24098" xr:uid="{00000000-0005-0000-0000-0000185E0000}"/>
    <cellStyle name="SAPBEXexcCritical5 2 4 2 7" xfId="24099" xr:uid="{00000000-0005-0000-0000-0000195E0000}"/>
    <cellStyle name="SAPBEXexcCritical5 2 4 2 7 2" xfId="24100" xr:uid="{00000000-0005-0000-0000-00001A5E0000}"/>
    <cellStyle name="SAPBEXexcCritical5 2 4 2 8" xfId="24101" xr:uid="{00000000-0005-0000-0000-00001B5E0000}"/>
    <cellStyle name="SAPBEXexcCritical5 2 4 3" xfId="24102" xr:uid="{00000000-0005-0000-0000-00001C5E0000}"/>
    <cellStyle name="SAPBEXexcCritical5 2 4 3 2" xfId="24103" xr:uid="{00000000-0005-0000-0000-00001D5E0000}"/>
    <cellStyle name="SAPBEXexcCritical5 2 4 3 2 2" xfId="24104" xr:uid="{00000000-0005-0000-0000-00001E5E0000}"/>
    <cellStyle name="SAPBEXexcCritical5 2 4 3 3" xfId="24105" xr:uid="{00000000-0005-0000-0000-00001F5E0000}"/>
    <cellStyle name="SAPBEXexcCritical5 2 4 3 3 2" xfId="24106" xr:uid="{00000000-0005-0000-0000-0000205E0000}"/>
    <cellStyle name="SAPBEXexcCritical5 2 4 3 4" xfId="24107" xr:uid="{00000000-0005-0000-0000-0000215E0000}"/>
    <cellStyle name="SAPBEXexcCritical5 2 4 3 4 2" xfId="24108" xr:uid="{00000000-0005-0000-0000-0000225E0000}"/>
    <cellStyle name="SAPBEXexcCritical5 2 4 3 5" xfId="24109" xr:uid="{00000000-0005-0000-0000-0000235E0000}"/>
    <cellStyle name="SAPBEXexcCritical5 2 4 3 5 2" xfId="24110" xr:uid="{00000000-0005-0000-0000-0000245E0000}"/>
    <cellStyle name="SAPBEXexcCritical5 2 4 3 6" xfId="24111" xr:uid="{00000000-0005-0000-0000-0000255E0000}"/>
    <cellStyle name="SAPBEXexcCritical5 2 4 3 6 2" xfId="24112" xr:uid="{00000000-0005-0000-0000-0000265E0000}"/>
    <cellStyle name="SAPBEXexcCritical5 2 4 3 7" xfId="24113" xr:uid="{00000000-0005-0000-0000-0000275E0000}"/>
    <cellStyle name="SAPBEXexcCritical5 2 4 4" xfId="24114" xr:uid="{00000000-0005-0000-0000-0000285E0000}"/>
    <cellStyle name="SAPBEXexcCritical5 2 4 4 2" xfId="24115" xr:uid="{00000000-0005-0000-0000-0000295E0000}"/>
    <cellStyle name="SAPBEXexcCritical5 2 4 5" xfId="24116" xr:uid="{00000000-0005-0000-0000-00002A5E0000}"/>
    <cellStyle name="SAPBEXexcCritical5 2 4 5 2" xfId="24117" xr:uid="{00000000-0005-0000-0000-00002B5E0000}"/>
    <cellStyle name="SAPBEXexcCritical5 2 4 6" xfId="24118" xr:uid="{00000000-0005-0000-0000-00002C5E0000}"/>
    <cellStyle name="SAPBEXexcCritical5 2 4 6 2" xfId="24119" xr:uid="{00000000-0005-0000-0000-00002D5E0000}"/>
    <cellStyle name="SAPBEXexcCritical5 2 4 7" xfId="24120" xr:uid="{00000000-0005-0000-0000-00002E5E0000}"/>
    <cellStyle name="SAPBEXexcCritical5 2 4 7 2" xfId="24121" xr:uid="{00000000-0005-0000-0000-00002F5E0000}"/>
    <cellStyle name="SAPBEXexcCritical5 2 4 8" xfId="24122" xr:uid="{00000000-0005-0000-0000-0000305E0000}"/>
    <cellStyle name="SAPBEXexcCritical5 2 4 8 2" xfId="24123" xr:uid="{00000000-0005-0000-0000-0000315E0000}"/>
    <cellStyle name="SAPBEXexcCritical5 2 4 9" xfId="24124" xr:uid="{00000000-0005-0000-0000-0000325E0000}"/>
    <cellStyle name="SAPBEXexcCritical5 2 5" xfId="24125" xr:uid="{00000000-0005-0000-0000-0000335E0000}"/>
    <cellStyle name="SAPBEXexcCritical5 2 5 2" xfId="24126" xr:uid="{00000000-0005-0000-0000-0000345E0000}"/>
    <cellStyle name="SAPBEXexcCritical5 2 5 2 2" xfId="24127" xr:uid="{00000000-0005-0000-0000-0000355E0000}"/>
    <cellStyle name="SAPBEXexcCritical5 2 5 2 2 2" xfId="24128" xr:uid="{00000000-0005-0000-0000-0000365E0000}"/>
    <cellStyle name="SAPBEXexcCritical5 2 5 2 3" xfId="24129" xr:uid="{00000000-0005-0000-0000-0000375E0000}"/>
    <cellStyle name="SAPBEXexcCritical5 2 5 2 3 2" xfId="24130" xr:uid="{00000000-0005-0000-0000-0000385E0000}"/>
    <cellStyle name="SAPBEXexcCritical5 2 5 2 4" xfId="24131" xr:uid="{00000000-0005-0000-0000-0000395E0000}"/>
    <cellStyle name="SAPBEXexcCritical5 2 5 2 4 2" xfId="24132" xr:uid="{00000000-0005-0000-0000-00003A5E0000}"/>
    <cellStyle name="SAPBEXexcCritical5 2 5 2 5" xfId="24133" xr:uid="{00000000-0005-0000-0000-00003B5E0000}"/>
    <cellStyle name="SAPBEXexcCritical5 2 5 2 5 2" xfId="24134" xr:uid="{00000000-0005-0000-0000-00003C5E0000}"/>
    <cellStyle name="SAPBEXexcCritical5 2 5 2 6" xfId="24135" xr:uid="{00000000-0005-0000-0000-00003D5E0000}"/>
    <cellStyle name="SAPBEXexcCritical5 2 5 2 6 2" xfId="24136" xr:uid="{00000000-0005-0000-0000-00003E5E0000}"/>
    <cellStyle name="SAPBEXexcCritical5 2 5 2 7" xfId="24137" xr:uid="{00000000-0005-0000-0000-00003F5E0000}"/>
    <cellStyle name="SAPBEXexcCritical5 2 5 3" xfId="24138" xr:uid="{00000000-0005-0000-0000-0000405E0000}"/>
    <cellStyle name="SAPBEXexcCritical5 2 5 3 2" xfId="24139" xr:uid="{00000000-0005-0000-0000-0000415E0000}"/>
    <cellStyle name="SAPBEXexcCritical5 2 5 4" xfId="24140" xr:uid="{00000000-0005-0000-0000-0000425E0000}"/>
    <cellStyle name="SAPBEXexcCritical5 2 5 4 2" xfId="24141" xr:uid="{00000000-0005-0000-0000-0000435E0000}"/>
    <cellStyle name="SAPBEXexcCritical5 2 5 5" xfId="24142" xr:uid="{00000000-0005-0000-0000-0000445E0000}"/>
    <cellStyle name="SAPBEXexcCritical5 2 5 5 2" xfId="24143" xr:uid="{00000000-0005-0000-0000-0000455E0000}"/>
    <cellStyle name="SAPBEXexcCritical5 2 5 6" xfId="24144" xr:uid="{00000000-0005-0000-0000-0000465E0000}"/>
    <cellStyle name="SAPBEXexcCritical5 2 5 6 2" xfId="24145" xr:uid="{00000000-0005-0000-0000-0000475E0000}"/>
    <cellStyle name="SAPBEXexcCritical5 2 5 7" xfId="24146" xr:uid="{00000000-0005-0000-0000-0000485E0000}"/>
    <cellStyle name="SAPBEXexcCritical5 2 5 7 2" xfId="24147" xr:uid="{00000000-0005-0000-0000-0000495E0000}"/>
    <cellStyle name="SAPBEXexcCritical5 2 5 8" xfId="24148" xr:uid="{00000000-0005-0000-0000-00004A5E0000}"/>
    <cellStyle name="SAPBEXexcCritical5 2 6" xfId="24149" xr:uid="{00000000-0005-0000-0000-00004B5E0000}"/>
    <cellStyle name="SAPBEXexcCritical5 2 6 2" xfId="24150" xr:uid="{00000000-0005-0000-0000-00004C5E0000}"/>
    <cellStyle name="SAPBEXexcCritical5 2 6 2 2" xfId="24151" xr:uid="{00000000-0005-0000-0000-00004D5E0000}"/>
    <cellStyle name="SAPBEXexcCritical5 2 6 3" xfId="24152" xr:uid="{00000000-0005-0000-0000-00004E5E0000}"/>
    <cellStyle name="SAPBEXexcCritical5 2 6 3 2" xfId="24153" xr:uid="{00000000-0005-0000-0000-00004F5E0000}"/>
    <cellStyle name="SAPBEXexcCritical5 2 6 4" xfId="24154" xr:uid="{00000000-0005-0000-0000-0000505E0000}"/>
    <cellStyle name="SAPBEXexcCritical5 2 6 4 2" xfId="24155" xr:uid="{00000000-0005-0000-0000-0000515E0000}"/>
    <cellStyle name="SAPBEXexcCritical5 2 6 5" xfId="24156" xr:uid="{00000000-0005-0000-0000-0000525E0000}"/>
    <cellStyle name="SAPBEXexcCritical5 2 6 5 2" xfId="24157" xr:uid="{00000000-0005-0000-0000-0000535E0000}"/>
    <cellStyle name="SAPBEXexcCritical5 2 6 6" xfId="24158" xr:uid="{00000000-0005-0000-0000-0000545E0000}"/>
    <cellStyle name="SAPBEXexcCritical5 2 6 6 2" xfId="24159" xr:uid="{00000000-0005-0000-0000-0000555E0000}"/>
    <cellStyle name="SAPBEXexcCritical5 2 6 7" xfId="24160" xr:uid="{00000000-0005-0000-0000-0000565E0000}"/>
    <cellStyle name="SAPBEXexcCritical5 2 7" xfId="24161" xr:uid="{00000000-0005-0000-0000-0000575E0000}"/>
    <cellStyle name="SAPBEXexcCritical5 2 7 2" xfId="24162" xr:uid="{00000000-0005-0000-0000-0000585E0000}"/>
    <cellStyle name="SAPBEXexcCritical5 2 8" xfId="24163" xr:uid="{00000000-0005-0000-0000-0000595E0000}"/>
    <cellStyle name="SAPBEXexcCritical5 2 8 2" xfId="24164" xr:uid="{00000000-0005-0000-0000-00005A5E0000}"/>
    <cellStyle name="SAPBEXexcCritical5 2 9" xfId="24165" xr:uid="{00000000-0005-0000-0000-00005B5E0000}"/>
    <cellStyle name="SAPBEXexcCritical5 2 9 2" xfId="24166" xr:uid="{00000000-0005-0000-0000-00005C5E0000}"/>
    <cellStyle name="SAPBEXexcCritical5 3" xfId="24167" xr:uid="{00000000-0005-0000-0000-00005D5E0000}"/>
    <cellStyle name="SAPBEXexcCritical5 3 10" xfId="24168" xr:uid="{00000000-0005-0000-0000-00005E5E0000}"/>
    <cellStyle name="SAPBEXexcCritical5 3 10 2" xfId="24169" xr:uid="{00000000-0005-0000-0000-00005F5E0000}"/>
    <cellStyle name="SAPBEXexcCritical5 3 11" xfId="24170" xr:uid="{00000000-0005-0000-0000-0000605E0000}"/>
    <cellStyle name="SAPBEXexcCritical5 3 11 2" xfId="24171" xr:uid="{00000000-0005-0000-0000-0000615E0000}"/>
    <cellStyle name="SAPBEXexcCritical5 3 12" xfId="24172" xr:uid="{00000000-0005-0000-0000-0000625E0000}"/>
    <cellStyle name="SAPBEXexcCritical5 3 2" xfId="24173" xr:uid="{00000000-0005-0000-0000-0000635E0000}"/>
    <cellStyle name="SAPBEXexcCritical5 3 2 10" xfId="24174" xr:uid="{00000000-0005-0000-0000-0000645E0000}"/>
    <cellStyle name="SAPBEXexcCritical5 3 2 10 2" xfId="24175" xr:uid="{00000000-0005-0000-0000-0000655E0000}"/>
    <cellStyle name="SAPBEXexcCritical5 3 2 11" xfId="24176" xr:uid="{00000000-0005-0000-0000-0000665E0000}"/>
    <cellStyle name="SAPBEXexcCritical5 3 2 2" xfId="24177" xr:uid="{00000000-0005-0000-0000-0000675E0000}"/>
    <cellStyle name="SAPBEXexcCritical5 3 2 2 10" xfId="24178" xr:uid="{00000000-0005-0000-0000-0000685E0000}"/>
    <cellStyle name="SAPBEXexcCritical5 3 2 2 2" xfId="24179" xr:uid="{00000000-0005-0000-0000-0000695E0000}"/>
    <cellStyle name="SAPBEXexcCritical5 3 2 2 2 2" xfId="24180" xr:uid="{00000000-0005-0000-0000-00006A5E0000}"/>
    <cellStyle name="SAPBEXexcCritical5 3 2 2 2 2 2" xfId="24181" xr:uid="{00000000-0005-0000-0000-00006B5E0000}"/>
    <cellStyle name="SAPBEXexcCritical5 3 2 2 2 2 2 2" xfId="24182" xr:uid="{00000000-0005-0000-0000-00006C5E0000}"/>
    <cellStyle name="SAPBEXexcCritical5 3 2 2 2 2 2 2 2" xfId="24183" xr:uid="{00000000-0005-0000-0000-00006D5E0000}"/>
    <cellStyle name="SAPBEXexcCritical5 3 2 2 2 2 2 3" xfId="24184" xr:uid="{00000000-0005-0000-0000-00006E5E0000}"/>
    <cellStyle name="SAPBEXexcCritical5 3 2 2 2 2 2 3 2" xfId="24185" xr:uid="{00000000-0005-0000-0000-00006F5E0000}"/>
    <cellStyle name="SAPBEXexcCritical5 3 2 2 2 2 2 4" xfId="24186" xr:uid="{00000000-0005-0000-0000-0000705E0000}"/>
    <cellStyle name="SAPBEXexcCritical5 3 2 2 2 2 2 4 2" xfId="24187" xr:uid="{00000000-0005-0000-0000-0000715E0000}"/>
    <cellStyle name="SAPBEXexcCritical5 3 2 2 2 2 2 5" xfId="24188" xr:uid="{00000000-0005-0000-0000-0000725E0000}"/>
    <cellStyle name="SAPBEXexcCritical5 3 2 2 2 2 2 5 2" xfId="24189" xr:uid="{00000000-0005-0000-0000-0000735E0000}"/>
    <cellStyle name="SAPBEXexcCritical5 3 2 2 2 2 2 6" xfId="24190" xr:uid="{00000000-0005-0000-0000-0000745E0000}"/>
    <cellStyle name="SAPBEXexcCritical5 3 2 2 2 2 2 6 2" xfId="24191" xr:uid="{00000000-0005-0000-0000-0000755E0000}"/>
    <cellStyle name="SAPBEXexcCritical5 3 2 2 2 2 2 7" xfId="24192" xr:uid="{00000000-0005-0000-0000-0000765E0000}"/>
    <cellStyle name="SAPBEXexcCritical5 3 2 2 2 2 3" xfId="24193" xr:uid="{00000000-0005-0000-0000-0000775E0000}"/>
    <cellStyle name="SAPBEXexcCritical5 3 2 2 2 2 3 2" xfId="24194" xr:uid="{00000000-0005-0000-0000-0000785E0000}"/>
    <cellStyle name="SAPBEXexcCritical5 3 2 2 2 2 4" xfId="24195" xr:uid="{00000000-0005-0000-0000-0000795E0000}"/>
    <cellStyle name="SAPBEXexcCritical5 3 2 2 2 2 4 2" xfId="24196" xr:uid="{00000000-0005-0000-0000-00007A5E0000}"/>
    <cellStyle name="SAPBEXexcCritical5 3 2 2 2 2 5" xfId="24197" xr:uid="{00000000-0005-0000-0000-00007B5E0000}"/>
    <cellStyle name="SAPBEXexcCritical5 3 2 2 2 2 5 2" xfId="24198" xr:uid="{00000000-0005-0000-0000-00007C5E0000}"/>
    <cellStyle name="SAPBEXexcCritical5 3 2 2 2 2 6" xfId="24199" xr:uid="{00000000-0005-0000-0000-00007D5E0000}"/>
    <cellStyle name="SAPBEXexcCritical5 3 2 2 2 2 6 2" xfId="24200" xr:uid="{00000000-0005-0000-0000-00007E5E0000}"/>
    <cellStyle name="SAPBEXexcCritical5 3 2 2 2 2 7" xfId="24201" xr:uid="{00000000-0005-0000-0000-00007F5E0000}"/>
    <cellStyle name="SAPBEXexcCritical5 3 2 2 2 2 7 2" xfId="24202" xr:uid="{00000000-0005-0000-0000-0000805E0000}"/>
    <cellStyle name="SAPBEXexcCritical5 3 2 2 2 2 8" xfId="24203" xr:uid="{00000000-0005-0000-0000-0000815E0000}"/>
    <cellStyle name="SAPBEXexcCritical5 3 2 2 2 3" xfId="24204" xr:uid="{00000000-0005-0000-0000-0000825E0000}"/>
    <cellStyle name="SAPBEXexcCritical5 3 2 2 2 3 2" xfId="24205" xr:uid="{00000000-0005-0000-0000-0000835E0000}"/>
    <cellStyle name="SAPBEXexcCritical5 3 2 2 2 3 2 2" xfId="24206" xr:uid="{00000000-0005-0000-0000-0000845E0000}"/>
    <cellStyle name="SAPBEXexcCritical5 3 2 2 2 3 3" xfId="24207" xr:uid="{00000000-0005-0000-0000-0000855E0000}"/>
    <cellStyle name="SAPBEXexcCritical5 3 2 2 2 3 3 2" xfId="24208" xr:uid="{00000000-0005-0000-0000-0000865E0000}"/>
    <cellStyle name="SAPBEXexcCritical5 3 2 2 2 3 4" xfId="24209" xr:uid="{00000000-0005-0000-0000-0000875E0000}"/>
    <cellStyle name="SAPBEXexcCritical5 3 2 2 2 3 4 2" xfId="24210" xr:uid="{00000000-0005-0000-0000-0000885E0000}"/>
    <cellStyle name="SAPBEXexcCritical5 3 2 2 2 3 5" xfId="24211" xr:uid="{00000000-0005-0000-0000-0000895E0000}"/>
    <cellStyle name="SAPBEXexcCritical5 3 2 2 2 3 5 2" xfId="24212" xr:uid="{00000000-0005-0000-0000-00008A5E0000}"/>
    <cellStyle name="SAPBEXexcCritical5 3 2 2 2 3 6" xfId="24213" xr:uid="{00000000-0005-0000-0000-00008B5E0000}"/>
    <cellStyle name="SAPBEXexcCritical5 3 2 2 2 3 6 2" xfId="24214" xr:uid="{00000000-0005-0000-0000-00008C5E0000}"/>
    <cellStyle name="SAPBEXexcCritical5 3 2 2 2 3 7" xfId="24215" xr:uid="{00000000-0005-0000-0000-00008D5E0000}"/>
    <cellStyle name="SAPBEXexcCritical5 3 2 2 2 4" xfId="24216" xr:uid="{00000000-0005-0000-0000-00008E5E0000}"/>
    <cellStyle name="SAPBEXexcCritical5 3 2 2 2 4 2" xfId="24217" xr:uid="{00000000-0005-0000-0000-00008F5E0000}"/>
    <cellStyle name="SAPBEXexcCritical5 3 2 2 2 5" xfId="24218" xr:uid="{00000000-0005-0000-0000-0000905E0000}"/>
    <cellStyle name="SAPBEXexcCritical5 3 2 2 2 5 2" xfId="24219" xr:uid="{00000000-0005-0000-0000-0000915E0000}"/>
    <cellStyle name="SAPBEXexcCritical5 3 2 2 2 6" xfId="24220" xr:uid="{00000000-0005-0000-0000-0000925E0000}"/>
    <cellStyle name="SAPBEXexcCritical5 3 2 2 2 6 2" xfId="24221" xr:uid="{00000000-0005-0000-0000-0000935E0000}"/>
    <cellStyle name="SAPBEXexcCritical5 3 2 2 2 7" xfId="24222" xr:uid="{00000000-0005-0000-0000-0000945E0000}"/>
    <cellStyle name="SAPBEXexcCritical5 3 2 2 2 7 2" xfId="24223" xr:uid="{00000000-0005-0000-0000-0000955E0000}"/>
    <cellStyle name="SAPBEXexcCritical5 3 2 2 2 8" xfId="24224" xr:uid="{00000000-0005-0000-0000-0000965E0000}"/>
    <cellStyle name="SAPBEXexcCritical5 3 2 2 2 8 2" xfId="24225" xr:uid="{00000000-0005-0000-0000-0000975E0000}"/>
    <cellStyle name="SAPBEXexcCritical5 3 2 2 2 9" xfId="24226" xr:uid="{00000000-0005-0000-0000-0000985E0000}"/>
    <cellStyle name="SAPBEXexcCritical5 3 2 2 3" xfId="24227" xr:uid="{00000000-0005-0000-0000-0000995E0000}"/>
    <cellStyle name="SAPBEXexcCritical5 3 2 2 3 2" xfId="24228" xr:uid="{00000000-0005-0000-0000-00009A5E0000}"/>
    <cellStyle name="SAPBEXexcCritical5 3 2 2 3 2 2" xfId="24229" xr:uid="{00000000-0005-0000-0000-00009B5E0000}"/>
    <cellStyle name="SAPBEXexcCritical5 3 2 2 3 2 2 2" xfId="24230" xr:uid="{00000000-0005-0000-0000-00009C5E0000}"/>
    <cellStyle name="SAPBEXexcCritical5 3 2 2 3 2 3" xfId="24231" xr:uid="{00000000-0005-0000-0000-00009D5E0000}"/>
    <cellStyle name="SAPBEXexcCritical5 3 2 2 3 2 3 2" xfId="24232" xr:uid="{00000000-0005-0000-0000-00009E5E0000}"/>
    <cellStyle name="SAPBEXexcCritical5 3 2 2 3 2 4" xfId="24233" xr:uid="{00000000-0005-0000-0000-00009F5E0000}"/>
    <cellStyle name="SAPBEXexcCritical5 3 2 2 3 2 4 2" xfId="24234" xr:uid="{00000000-0005-0000-0000-0000A05E0000}"/>
    <cellStyle name="SAPBEXexcCritical5 3 2 2 3 2 5" xfId="24235" xr:uid="{00000000-0005-0000-0000-0000A15E0000}"/>
    <cellStyle name="SAPBEXexcCritical5 3 2 2 3 2 5 2" xfId="24236" xr:uid="{00000000-0005-0000-0000-0000A25E0000}"/>
    <cellStyle name="SAPBEXexcCritical5 3 2 2 3 2 6" xfId="24237" xr:uid="{00000000-0005-0000-0000-0000A35E0000}"/>
    <cellStyle name="SAPBEXexcCritical5 3 2 2 3 2 6 2" xfId="24238" xr:uid="{00000000-0005-0000-0000-0000A45E0000}"/>
    <cellStyle name="SAPBEXexcCritical5 3 2 2 3 2 7" xfId="24239" xr:uid="{00000000-0005-0000-0000-0000A55E0000}"/>
    <cellStyle name="SAPBEXexcCritical5 3 2 2 3 3" xfId="24240" xr:uid="{00000000-0005-0000-0000-0000A65E0000}"/>
    <cellStyle name="SAPBEXexcCritical5 3 2 2 3 3 2" xfId="24241" xr:uid="{00000000-0005-0000-0000-0000A75E0000}"/>
    <cellStyle name="SAPBEXexcCritical5 3 2 2 3 4" xfId="24242" xr:uid="{00000000-0005-0000-0000-0000A85E0000}"/>
    <cellStyle name="SAPBEXexcCritical5 3 2 2 3 4 2" xfId="24243" xr:uid="{00000000-0005-0000-0000-0000A95E0000}"/>
    <cellStyle name="SAPBEXexcCritical5 3 2 2 3 5" xfId="24244" xr:uid="{00000000-0005-0000-0000-0000AA5E0000}"/>
    <cellStyle name="SAPBEXexcCritical5 3 2 2 3 5 2" xfId="24245" xr:uid="{00000000-0005-0000-0000-0000AB5E0000}"/>
    <cellStyle name="SAPBEXexcCritical5 3 2 2 3 6" xfId="24246" xr:uid="{00000000-0005-0000-0000-0000AC5E0000}"/>
    <cellStyle name="SAPBEXexcCritical5 3 2 2 3 6 2" xfId="24247" xr:uid="{00000000-0005-0000-0000-0000AD5E0000}"/>
    <cellStyle name="SAPBEXexcCritical5 3 2 2 3 7" xfId="24248" xr:uid="{00000000-0005-0000-0000-0000AE5E0000}"/>
    <cellStyle name="SAPBEXexcCritical5 3 2 2 3 7 2" xfId="24249" xr:uid="{00000000-0005-0000-0000-0000AF5E0000}"/>
    <cellStyle name="SAPBEXexcCritical5 3 2 2 3 8" xfId="24250" xr:uid="{00000000-0005-0000-0000-0000B05E0000}"/>
    <cellStyle name="SAPBEXexcCritical5 3 2 2 4" xfId="24251" xr:uid="{00000000-0005-0000-0000-0000B15E0000}"/>
    <cellStyle name="SAPBEXexcCritical5 3 2 2 4 2" xfId="24252" xr:uid="{00000000-0005-0000-0000-0000B25E0000}"/>
    <cellStyle name="SAPBEXexcCritical5 3 2 2 4 2 2" xfId="24253" xr:uid="{00000000-0005-0000-0000-0000B35E0000}"/>
    <cellStyle name="SAPBEXexcCritical5 3 2 2 4 3" xfId="24254" xr:uid="{00000000-0005-0000-0000-0000B45E0000}"/>
    <cellStyle name="SAPBEXexcCritical5 3 2 2 4 3 2" xfId="24255" xr:uid="{00000000-0005-0000-0000-0000B55E0000}"/>
    <cellStyle name="SAPBEXexcCritical5 3 2 2 4 4" xfId="24256" xr:uid="{00000000-0005-0000-0000-0000B65E0000}"/>
    <cellStyle name="SAPBEXexcCritical5 3 2 2 4 4 2" xfId="24257" xr:uid="{00000000-0005-0000-0000-0000B75E0000}"/>
    <cellStyle name="SAPBEXexcCritical5 3 2 2 4 5" xfId="24258" xr:uid="{00000000-0005-0000-0000-0000B85E0000}"/>
    <cellStyle name="SAPBEXexcCritical5 3 2 2 4 5 2" xfId="24259" xr:uid="{00000000-0005-0000-0000-0000B95E0000}"/>
    <cellStyle name="SAPBEXexcCritical5 3 2 2 4 6" xfId="24260" xr:uid="{00000000-0005-0000-0000-0000BA5E0000}"/>
    <cellStyle name="SAPBEXexcCritical5 3 2 2 4 6 2" xfId="24261" xr:uid="{00000000-0005-0000-0000-0000BB5E0000}"/>
    <cellStyle name="SAPBEXexcCritical5 3 2 2 4 7" xfId="24262" xr:uid="{00000000-0005-0000-0000-0000BC5E0000}"/>
    <cellStyle name="SAPBEXexcCritical5 3 2 2 5" xfId="24263" xr:uid="{00000000-0005-0000-0000-0000BD5E0000}"/>
    <cellStyle name="SAPBEXexcCritical5 3 2 2 5 2" xfId="24264" xr:uid="{00000000-0005-0000-0000-0000BE5E0000}"/>
    <cellStyle name="SAPBEXexcCritical5 3 2 2 6" xfId="24265" xr:uid="{00000000-0005-0000-0000-0000BF5E0000}"/>
    <cellStyle name="SAPBEXexcCritical5 3 2 2 6 2" xfId="24266" xr:uid="{00000000-0005-0000-0000-0000C05E0000}"/>
    <cellStyle name="SAPBEXexcCritical5 3 2 2 7" xfId="24267" xr:uid="{00000000-0005-0000-0000-0000C15E0000}"/>
    <cellStyle name="SAPBEXexcCritical5 3 2 2 7 2" xfId="24268" xr:uid="{00000000-0005-0000-0000-0000C25E0000}"/>
    <cellStyle name="SAPBEXexcCritical5 3 2 2 8" xfId="24269" xr:uid="{00000000-0005-0000-0000-0000C35E0000}"/>
    <cellStyle name="SAPBEXexcCritical5 3 2 2 8 2" xfId="24270" xr:uid="{00000000-0005-0000-0000-0000C45E0000}"/>
    <cellStyle name="SAPBEXexcCritical5 3 2 2 9" xfId="24271" xr:uid="{00000000-0005-0000-0000-0000C55E0000}"/>
    <cellStyle name="SAPBEXexcCritical5 3 2 2 9 2" xfId="24272" xr:uid="{00000000-0005-0000-0000-0000C65E0000}"/>
    <cellStyle name="SAPBEXexcCritical5 3 2 3" xfId="24273" xr:uid="{00000000-0005-0000-0000-0000C75E0000}"/>
    <cellStyle name="SAPBEXexcCritical5 3 2 3 2" xfId="24274" xr:uid="{00000000-0005-0000-0000-0000C85E0000}"/>
    <cellStyle name="SAPBEXexcCritical5 3 2 3 2 2" xfId="24275" xr:uid="{00000000-0005-0000-0000-0000C95E0000}"/>
    <cellStyle name="SAPBEXexcCritical5 3 2 3 2 2 2" xfId="24276" xr:uid="{00000000-0005-0000-0000-0000CA5E0000}"/>
    <cellStyle name="SAPBEXexcCritical5 3 2 3 2 2 2 2" xfId="24277" xr:uid="{00000000-0005-0000-0000-0000CB5E0000}"/>
    <cellStyle name="SAPBEXexcCritical5 3 2 3 2 2 3" xfId="24278" xr:uid="{00000000-0005-0000-0000-0000CC5E0000}"/>
    <cellStyle name="SAPBEXexcCritical5 3 2 3 2 2 3 2" xfId="24279" xr:uid="{00000000-0005-0000-0000-0000CD5E0000}"/>
    <cellStyle name="SAPBEXexcCritical5 3 2 3 2 2 4" xfId="24280" xr:uid="{00000000-0005-0000-0000-0000CE5E0000}"/>
    <cellStyle name="SAPBEXexcCritical5 3 2 3 2 2 4 2" xfId="24281" xr:uid="{00000000-0005-0000-0000-0000CF5E0000}"/>
    <cellStyle name="SAPBEXexcCritical5 3 2 3 2 2 5" xfId="24282" xr:uid="{00000000-0005-0000-0000-0000D05E0000}"/>
    <cellStyle name="SAPBEXexcCritical5 3 2 3 2 2 5 2" xfId="24283" xr:uid="{00000000-0005-0000-0000-0000D15E0000}"/>
    <cellStyle name="SAPBEXexcCritical5 3 2 3 2 2 6" xfId="24284" xr:uid="{00000000-0005-0000-0000-0000D25E0000}"/>
    <cellStyle name="SAPBEXexcCritical5 3 2 3 2 2 6 2" xfId="24285" xr:uid="{00000000-0005-0000-0000-0000D35E0000}"/>
    <cellStyle name="SAPBEXexcCritical5 3 2 3 2 2 7" xfId="24286" xr:uid="{00000000-0005-0000-0000-0000D45E0000}"/>
    <cellStyle name="SAPBEXexcCritical5 3 2 3 2 3" xfId="24287" xr:uid="{00000000-0005-0000-0000-0000D55E0000}"/>
    <cellStyle name="SAPBEXexcCritical5 3 2 3 2 3 2" xfId="24288" xr:uid="{00000000-0005-0000-0000-0000D65E0000}"/>
    <cellStyle name="SAPBEXexcCritical5 3 2 3 2 4" xfId="24289" xr:uid="{00000000-0005-0000-0000-0000D75E0000}"/>
    <cellStyle name="SAPBEXexcCritical5 3 2 3 2 4 2" xfId="24290" xr:uid="{00000000-0005-0000-0000-0000D85E0000}"/>
    <cellStyle name="SAPBEXexcCritical5 3 2 3 2 5" xfId="24291" xr:uid="{00000000-0005-0000-0000-0000D95E0000}"/>
    <cellStyle name="SAPBEXexcCritical5 3 2 3 2 5 2" xfId="24292" xr:uid="{00000000-0005-0000-0000-0000DA5E0000}"/>
    <cellStyle name="SAPBEXexcCritical5 3 2 3 2 6" xfId="24293" xr:uid="{00000000-0005-0000-0000-0000DB5E0000}"/>
    <cellStyle name="SAPBEXexcCritical5 3 2 3 2 6 2" xfId="24294" xr:uid="{00000000-0005-0000-0000-0000DC5E0000}"/>
    <cellStyle name="SAPBEXexcCritical5 3 2 3 2 7" xfId="24295" xr:uid="{00000000-0005-0000-0000-0000DD5E0000}"/>
    <cellStyle name="SAPBEXexcCritical5 3 2 3 2 7 2" xfId="24296" xr:uid="{00000000-0005-0000-0000-0000DE5E0000}"/>
    <cellStyle name="SAPBEXexcCritical5 3 2 3 2 8" xfId="24297" xr:uid="{00000000-0005-0000-0000-0000DF5E0000}"/>
    <cellStyle name="SAPBEXexcCritical5 3 2 3 3" xfId="24298" xr:uid="{00000000-0005-0000-0000-0000E05E0000}"/>
    <cellStyle name="SAPBEXexcCritical5 3 2 3 3 2" xfId="24299" xr:uid="{00000000-0005-0000-0000-0000E15E0000}"/>
    <cellStyle name="SAPBEXexcCritical5 3 2 3 3 2 2" xfId="24300" xr:uid="{00000000-0005-0000-0000-0000E25E0000}"/>
    <cellStyle name="SAPBEXexcCritical5 3 2 3 3 3" xfId="24301" xr:uid="{00000000-0005-0000-0000-0000E35E0000}"/>
    <cellStyle name="SAPBEXexcCritical5 3 2 3 3 3 2" xfId="24302" xr:uid="{00000000-0005-0000-0000-0000E45E0000}"/>
    <cellStyle name="SAPBEXexcCritical5 3 2 3 3 4" xfId="24303" xr:uid="{00000000-0005-0000-0000-0000E55E0000}"/>
    <cellStyle name="SAPBEXexcCritical5 3 2 3 3 4 2" xfId="24304" xr:uid="{00000000-0005-0000-0000-0000E65E0000}"/>
    <cellStyle name="SAPBEXexcCritical5 3 2 3 3 5" xfId="24305" xr:uid="{00000000-0005-0000-0000-0000E75E0000}"/>
    <cellStyle name="SAPBEXexcCritical5 3 2 3 3 5 2" xfId="24306" xr:uid="{00000000-0005-0000-0000-0000E85E0000}"/>
    <cellStyle name="SAPBEXexcCritical5 3 2 3 3 6" xfId="24307" xr:uid="{00000000-0005-0000-0000-0000E95E0000}"/>
    <cellStyle name="SAPBEXexcCritical5 3 2 3 3 6 2" xfId="24308" xr:uid="{00000000-0005-0000-0000-0000EA5E0000}"/>
    <cellStyle name="SAPBEXexcCritical5 3 2 3 3 7" xfId="24309" xr:uid="{00000000-0005-0000-0000-0000EB5E0000}"/>
    <cellStyle name="SAPBEXexcCritical5 3 2 3 4" xfId="24310" xr:uid="{00000000-0005-0000-0000-0000EC5E0000}"/>
    <cellStyle name="SAPBEXexcCritical5 3 2 3 4 2" xfId="24311" xr:uid="{00000000-0005-0000-0000-0000ED5E0000}"/>
    <cellStyle name="SAPBEXexcCritical5 3 2 3 5" xfId="24312" xr:uid="{00000000-0005-0000-0000-0000EE5E0000}"/>
    <cellStyle name="SAPBEXexcCritical5 3 2 3 5 2" xfId="24313" xr:uid="{00000000-0005-0000-0000-0000EF5E0000}"/>
    <cellStyle name="SAPBEXexcCritical5 3 2 3 6" xfId="24314" xr:uid="{00000000-0005-0000-0000-0000F05E0000}"/>
    <cellStyle name="SAPBEXexcCritical5 3 2 3 6 2" xfId="24315" xr:uid="{00000000-0005-0000-0000-0000F15E0000}"/>
    <cellStyle name="SAPBEXexcCritical5 3 2 3 7" xfId="24316" xr:uid="{00000000-0005-0000-0000-0000F25E0000}"/>
    <cellStyle name="SAPBEXexcCritical5 3 2 3 7 2" xfId="24317" xr:uid="{00000000-0005-0000-0000-0000F35E0000}"/>
    <cellStyle name="SAPBEXexcCritical5 3 2 3 8" xfId="24318" xr:uid="{00000000-0005-0000-0000-0000F45E0000}"/>
    <cellStyle name="SAPBEXexcCritical5 3 2 3 8 2" xfId="24319" xr:uid="{00000000-0005-0000-0000-0000F55E0000}"/>
    <cellStyle name="SAPBEXexcCritical5 3 2 3 9" xfId="24320" xr:uid="{00000000-0005-0000-0000-0000F65E0000}"/>
    <cellStyle name="SAPBEXexcCritical5 3 2 4" xfId="24321" xr:uid="{00000000-0005-0000-0000-0000F75E0000}"/>
    <cellStyle name="SAPBEXexcCritical5 3 2 4 2" xfId="24322" xr:uid="{00000000-0005-0000-0000-0000F85E0000}"/>
    <cellStyle name="SAPBEXexcCritical5 3 2 4 2 2" xfId="24323" xr:uid="{00000000-0005-0000-0000-0000F95E0000}"/>
    <cellStyle name="SAPBEXexcCritical5 3 2 4 2 2 2" xfId="24324" xr:uid="{00000000-0005-0000-0000-0000FA5E0000}"/>
    <cellStyle name="SAPBEXexcCritical5 3 2 4 2 3" xfId="24325" xr:uid="{00000000-0005-0000-0000-0000FB5E0000}"/>
    <cellStyle name="SAPBEXexcCritical5 3 2 4 2 3 2" xfId="24326" xr:uid="{00000000-0005-0000-0000-0000FC5E0000}"/>
    <cellStyle name="SAPBEXexcCritical5 3 2 4 2 4" xfId="24327" xr:uid="{00000000-0005-0000-0000-0000FD5E0000}"/>
    <cellStyle name="SAPBEXexcCritical5 3 2 4 2 4 2" xfId="24328" xr:uid="{00000000-0005-0000-0000-0000FE5E0000}"/>
    <cellStyle name="SAPBEXexcCritical5 3 2 4 2 5" xfId="24329" xr:uid="{00000000-0005-0000-0000-0000FF5E0000}"/>
    <cellStyle name="SAPBEXexcCritical5 3 2 4 2 5 2" xfId="24330" xr:uid="{00000000-0005-0000-0000-0000005F0000}"/>
    <cellStyle name="SAPBEXexcCritical5 3 2 4 2 6" xfId="24331" xr:uid="{00000000-0005-0000-0000-0000015F0000}"/>
    <cellStyle name="SAPBEXexcCritical5 3 2 4 2 6 2" xfId="24332" xr:uid="{00000000-0005-0000-0000-0000025F0000}"/>
    <cellStyle name="SAPBEXexcCritical5 3 2 4 2 7" xfId="24333" xr:uid="{00000000-0005-0000-0000-0000035F0000}"/>
    <cellStyle name="SAPBEXexcCritical5 3 2 4 3" xfId="24334" xr:uid="{00000000-0005-0000-0000-0000045F0000}"/>
    <cellStyle name="SAPBEXexcCritical5 3 2 4 3 2" xfId="24335" xr:uid="{00000000-0005-0000-0000-0000055F0000}"/>
    <cellStyle name="SAPBEXexcCritical5 3 2 4 4" xfId="24336" xr:uid="{00000000-0005-0000-0000-0000065F0000}"/>
    <cellStyle name="SAPBEXexcCritical5 3 2 4 4 2" xfId="24337" xr:uid="{00000000-0005-0000-0000-0000075F0000}"/>
    <cellStyle name="SAPBEXexcCritical5 3 2 4 5" xfId="24338" xr:uid="{00000000-0005-0000-0000-0000085F0000}"/>
    <cellStyle name="SAPBEXexcCritical5 3 2 4 5 2" xfId="24339" xr:uid="{00000000-0005-0000-0000-0000095F0000}"/>
    <cellStyle name="SAPBEXexcCritical5 3 2 4 6" xfId="24340" xr:uid="{00000000-0005-0000-0000-00000A5F0000}"/>
    <cellStyle name="SAPBEXexcCritical5 3 2 4 6 2" xfId="24341" xr:uid="{00000000-0005-0000-0000-00000B5F0000}"/>
    <cellStyle name="SAPBEXexcCritical5 3 2 4 7" xfId="24342" xr:uid="{00000000-0005-0000-0000-00000C5F0000}"/>
    <cellStyle name="SAPBEXexcCritical5 3 2 4 7 2" xfId="24343" xr:uid="{00000000-0005-0000-0000-00000D5F0000}"/>
    <cellStyle name="SAPBEXexcCritical5 3 2 4 8" xfId="24344" xr:uid="{00000000-0005-0000-0000-00000E5F0000}"/>
    <cellStyle name="SAPBEXexcCritical5 3 2 5" xfId="24345" xr:uid="{00000000-0005-0000-0000-00000F5F0000}"/>
    <cellStyle name="SAPBEXexcCritical5 3 2 5 2" xfId="24346" xr:uid="{00000000-0005-0000-0000-0000105F0000}"/>
    <cellStyle name="SAPBEXexcCritical5 3 2 5 2 2" xfId="24347" xr:uid="{00000000-0005-0000-0000-0000115F0000}"/>
    <cellStyle name="SAPBEXexcCritical5 3 2 5 3" xfId="24348" xr:uid="{00000000-0005-0000-0000-0000125F0000}"/>
    <cellStyle name="SAPBEXexcCritical5 3 2 5 3 2" xfId="24349" xr:uid="{00000000-0005-0000-0000-0000135F0000}"/>
    <cellStyle name="SAPBEXexcCritical5 3 2 5 4" xfId="24350" xr:uid="{00000000-0005-0000-0000-0000145F0000}"/>
    <cellStyle name="SAPBEXexcCritical5 3 2 5 4 2" xfId="24351" xr:uid="{00000000-0005-0000-0000-0000155F0000}"/>
    <cellStyle name="SAPBEXexcCritical5 3 2 5 5" xfId="24352" xr:uid="{00000000-0005-0000-0000-0000165F0000}"/>
    <cellStyle name="SAPBEXexcCritical5 3 2 5 5 2" xfId="24353" xr:uid="{00000000-0005-0000-0000-0000175F0000}"/>
    <cellStyle name="SAPBEXexcCritical5 3 2 5 6" xfId="24354" xr:uid="{00000000-0005-0000-0000-0000185F0000}"/>
    <cellStyle name="SAPBEXexcCritical5 3 2 5 6 2" xfId="24355" xr:uid="{00000000-0005-0000-0000-0000195F0000}"/>
    <cellStyle name="SAPBEXexcCritical5 3 2 5 7" xfId="24356" xr:uid="{00000000-0005-0000-0000-00001A5F0000}"/>
    <cellStyle name="SAPBEXexcCritical5 3 2 6" xfId="24357" xr:uid="{00000000-0005-0000-0000-00001B5F0000}"/>
    <cellStyle name="SAPBEXexcCritical5 3 2 6 2" xfId="24358" xr:uid="{00000000-0005-0000-0000-00001C5F0000}"/>
    <cellStyle name="SAPBEXexcCritical5 3 2 7" xfId="24359" xr:uid="{00000000-0005-0000-0000-00001D5F0000}"/>
    <cellStyle name="SAPBEXexcCritical5 3 2 7 2" xfId="24360" xr:uid="{00000000-0005-0000-0000-00001E5F0000}"/>
    <cellStyle name="SAPBEXexcCritical5 3 2 8" xfId="24361" xr:uid="{00000000-0005-0000-0000-00001F5F0000}"/>
    <cellStyle name="SAPBEXexcCritical5 3 2 8 2" xfId="24362" xr:uid="{00000000-0005-0000-0000-0000205F0000}"/>
    <cellStyle name="SAPBEXexcCritical5 3 2 9" xfId="24363" xr:uid="{00000000-0005-0000-0000-0000215F0000}"/>
    <cellStyle name="SAPBEXexcCritical5 3 2 9 2" xfId="24364" xr:uid="{00000000-0005-0000-0000-0000225F0000}"/>
    <cellStyle name="SAPBEXexcCritical5 3 3" xfId="24365" xr:uid="{00000000-0005-0000-0000-0000235F0000}"/>
    <cellStyle name="SAPBEXexcCritical5 3 3 10" xfId="24366" xr:uid="{00000000-0005-0000-0000-0000245F0000}"/>
    <cellStyle name="SAPBEXexcCritical5 3 3 2" xfId="24367" xr:uid="{00000000-0005-0000-0000-0000255F0000}"/>
    <cellStyle name="SAPBEXexcCritical5 3 3 2 2" xfId="24368" xr:uid="{00000000-0005-0000-0000-0000265F0000}"/>
    <cellStyle name="SAPBEXexcCritical5 3 3 2 2 2" xfId="24369" xr:uid="{00000000-0005-0000-0000-0000275F0000}"/>
    <cellStyle name="SAPBEXexcCritical5 3 3 2 2 2 2" xfId="24370" xr:uid="{00000000-0005-0000-0000-0000285F0000}"/>
    <cellStyle name="SAPBEXexcCritical5 3 3 2 2 2 2 2" xfId="24371" xr:uid="{00000000-0005-0000-0000-0000295F0000}"/>
    <cellStyle name="SAPBEXexcCritical5 3 3 2 2 2 3" xfId="24372" xr:uid="{00000000-0005-0000-0000-00002A5F0000}"/>
    <cellStyle name="SAPBEXexcCritical5 3 3 2 2 2 3 2" xfId="24373" xr:uid="{00000000-0005-0000-0000-00002B5F0000}"/>
    <cellStyle name="SAPBEXexcCritical5 3 3 2 2 2 4" xfId="24374" xr:uid="{00000000-0005-0000-0000-00002C5F0000}"/>
    <cellStyle name="SAPBEXexcCritical5 3 3 2 2 2 4 2" xfId="24375" xr:uid="{00000000-0005-0000-0000-00002D5F0000}"/>
    <cellStyle name="SAPBEXexcCritical5 3 3 2 2 2 5" xfId="24376" xr:uid="{00000000-0005-0000-0000-00002E5F0000}"/>
    <cellStyle name="SAPBEXexcCritical5 3 3 2 2 2 5 2" xfId="24377" xr:uid="{00000000-0005-0000-0000-00002F5F0000}"/>
    <cellStyle name="SAPBEXexcCritical5 3 3 2 2 2 6" xfId="24378" xr:uid="{00000000-0005-0000-0000-0000305F0000}"/>
    <cellStyle name="SAPBEXexcCritical5 3 3 2 2 2 6 2" xfId="24379" xr:uid="{00000000-0005-0000-0000-0000315F0000}"/>
    <cellStyle name="SAPBEXexcCritical5 3 3 2 2 2 7" xfId="24380" xr:uid="{00000000-0005-0000-0000-0000325F0000}"/>
    <cellStyle name="SAPBEXexcCritical5 3 3 2 2 3" xfId="24381" xr:uid="{00000000-0005-0000-0000-0000335F0000}"/>
    <cellStyle name="SAPBEXexcCritical5 3 3 2 2 3 2" xfId="24382" xr:uid="{00000000-0005-0000-0000-0000345F0000}"/>
    <cellStyle name="SAPBEXexcCritical5 3 3 2 2 4" xfId="24383" xr:uid="{00000000-0005-0000-0000-0000355F0000}"/>
    <cellStyle name="SAPBEXexcCritical5 3 3 2 2 4 2" xfId="24384" xr:uid="{00000000-0005-0000-0000-0000365F0000}"/>
    <cellStyle name="SAPBEXexcCritical5 3 3 2 2 5" xfId="24385" xr:uid="{00000000-0005-0000-0000-0000375F0000}"/>
    <cellStyle name="SAPBEXexcCritical5 3 3 2 2 5 2" xfId="24386" xr:uid="{00000000-0005-0000-0000-0000385F0000}"/>
    <cellStyle name="SAPBEXexcCritical5 3 3 2 2 6" xfId="24387" xr:uid="{00000000-0005-0000-0000-0000395F0000}"/>
    <cellStyle name="SAPBEXexcCritical5 3 3 2 2 6 2" xfId="24388" xr:uid="{00000000-0005-0000-0000-00003A5F0000}"/>
    <cellStyle name="SAPBEXexcCritical5 3 3 2 2 7" xfId="24389" xr:uid="{00000000-0005-0000-0000-00003B5F0000}"/>
    <cellStyle name="SAPBEXexcCritical5 3 3 2 2 7 2" xfId="24390" xr:uid="{00000000-0005-0000-0000-00003C5F0000}"/>
    <cellStyle name="SAPBEXexcCritical5 3 3 2 2 8" xfId="24391" xr:uid="{00000000-0005-0000-0000-00003D5F0000}"/>
    <cellStyle name="SAPBEXexcCritical5 3 3 2 3" xfId="24392" xr:uid="{00000000-0005-0000-0000-00003E5F0000}"/>
    <cellStyle name="SAPBEXexcCritical5 3 3 2 3 2" xfId="24393" xr:uid="{00000000-0005-0000-0000-00003F5F0000}"/>
    <cellStyle name="SAPBEXexcCritical5 3 3 2 3 2 2" xfId="24394" xr:uid="{00000000-0005-0000-0000-0000405F0000}"/>
    <cellStyle name="SAPBEXexcCritical5 3 3 2 3 3" xfId="24395" xr:uid="{00000000-0005-0000-0000-0000415F0000}"/>
    <cellStyle name="SAPBEXexcCritical5 3 3 2 3 3 2" xfId="24396" xr:uid="{00000000-0005-0000-0000-0000425F0000}"/>
    <cellStyle name="SAPBEXexcCritical5 3 3 2 3 4" xfId="24397" xr:uid="{00000000-0005-0000-0000-0000435F0000}"/>
    <cellStyle name="SAPBEXexcCritical5 3 3 2 3 4 2" xfId="24398" xr:uid="{00000000-0005-0000-0000-0000445F0000}"/>
    <cellStyle name="SAPBEXexcCritical5 3 3 2 3 5" xfId="24399" xr:uid="{00000000-0005-0000-0000-0000455F0000}"/>
    <cellStyle name="SAPBEXexcCritical5 3 3 2 3 5 2" xfId="24400" xr:uid="{00000000-0005-0000-0000-0000465F0000}"/>
    <cellStyle name="SAPBEXexcCritical5 3 3 2 3 6" xfId="24401" xr:uid="{00000000-0005-0000-0000-0000475F0000}"/>
    <cellStyle name="SAPBEXexcCritical5 3 3 2 3 6 2" xfId="24402" xr:uid="{00000000-0005-0000-0000-0000485F0000}"/>
    <cellStyle name="SAPBEXexcCritical5 3 3 2 3 7" xfId="24403" xr:uid="{00000000-0005-0000-0000-0000495F0000}"/>
    <cellStyle name="SAPBEXexcCritical5 3 3 2 4" xfId="24404" xr:uid="{00000000-0005-0000-0000-00004A5F0000}"/>
    <cellStyle name="SAPBEXexcCritical5 3 3 2 4 2" xfId="24405" xr:uid="{00000000-0005-0000-0000-00004B5F0000}"/>
    <cellStyle name="SAPBEXexcCritical5 3 3 2 5" xfId="24406" xr:uid="{00000000-0005-0000-0000-00004C5F0000}"/>
    <cellStyle name="SAPBEXexcCritical5 3 3 2 5 2" xfId="24407" xr:uid="{00000000-0005-0000-0000-00004D5F0000}"/>
    <cellStyle name="SAPBEXexcCritical5 3 3 2 6" xfId="24408" xr:uid="{00000000-0005-0000-0000-00004E5F0000}"/>
    <cellStyle name="SAPBEXexcCritical5 3 3 2 6 2" xfId="24409" xr:uid="{00000000-0005-0000-0000-00004F5F0000}"/>
    <cellStyle name="SAPBEXexcCritical5 3 3 2 7" xfId="24410" xr:uid="{00000000-0005-0000-0000-0000505F0000}"/>
    <cellStyle name="SAPBEXexcCritical5 3 3 2 7 2" xfId="24411" xr:uid="{00000000-0005-0000-0000-0000515F0000}"/>
    <cellStyle name="SAPBEXexcCritical5 3 3 2 8" xfId="24412" xr:uid="{00000000-0005-0000-0000-0000525F0000}"/>
    <cellStyle name="SAPBEXexcCritical5 3 3 2 8 2" xfId="24413" xr:uid="{00000000-0005-0000-0000-0000535F0000}"/>
    <cellStyle name="SAPBEXexcCritical5 3 3 2 9" xfId="24414" xr:uid="{00000000-0005-0000-0000-0000545F0000}"/>
    <cellStyle name="SAPBEXexcCritical5 3 3 3" xfId="24415" xr:uid="{00000000-0005-0000-0000-0000555F0000}"/>
    <cellStyle name="SAPBEXexcCritical5 3 3 3 2" xfId="24416" xr:uid="{00000000-0005-0000-0000-0000565F0000}"/>
    <cellStyle name="SAPBEXexcCritical5 3 3 3 2 2" xfId="24417" xr:uid="{00000000-0005-0000-0000-0000575F0000}"/>
    <cellStyle name="SAPBEXexcCritical5 3 3 3 2 2 2" xfId="24418" xr:uid="{00000000-0005-0000-0000-0000585F0000}"/>
    <cellStyle name="SAPBEXexcCritical5 3 3 3 2 3" xfId="24419" xr:uid="{00000000-0005-0000-0000-0000595F0000}"/>
    <cellStyle name="SAPBEXexcCritical5 3 3 3 2 3 2" xfId="24420" xr:uid="{00000000-0005-0000-0000-00005A5F0000}"/>
    <cellStyle name="SAPBEXexcCritical5 3 3 3 2 4" xfId="24421" xr:uid="{00000000-0005-0000-0000-00005B5F0000}"/>
    <cellStyle name="SAPBEXexcCritical5 3 3 3 2 4 2" xfId="24422" xr:uid="{00000000-0005-0000-0000-00005C5F0000}"/>
    <cellStyle name="SAPBEXexcCritical5 3 3 3 2 5" xfId="24423" xr:uid="{00000000-0005-0000-0000-00005D5F0000}"/>
    <cellStyle name="SAPBEXexcCritical5 3 3 3 2 5 2" xfId="24424" xr:uid="{00000000-0005-0000-0000-00005E5F0000}"/>
    <cellStyle name="SAPBEXexcCritical5 3 3 3 2 6" xfId="24425" xr:uid="{00000000-0005-0000-0000-00005F5F0000}"/>
    <cellStyle name="SAPBEXexcCritical5 3 3 3 2 6 2" xfId="24426" xr:uid="{00000000-0005-0000-0000-0000605F0000}"/>
    <cellStyle name="SAPBEXexcCritical5 3 3 3 2 7" xfId="24427" xr:uid="{00000000-0005-0000-0000-0000615F0000}"/>
    <cellStyle name="SAPBEXexcCritical5 3 3 3 3" xfId="24428" xr:uid="{00000000-0005-0000-0000-0000625F0000}"/>
    <cellStyle name="SAPBEXexcCritical5 3 3 3 3 2" xfId="24429" xr:uid="{00000000-0005-0000-0000-0000635F0000}"/>
    <cellStyle name="SAPBEXexcCritical5 3 3 3 4" xfId="24430" xr:uid="{00000000-0005-0000-0000-0000645F0000}"/>
    <cellStyle name="SAPBEXexcCritical5 3 3 3 4 2" xfId="24431" xr:uid="{00000000-0005-0000-0000-0000655F0000}"/>
    <cellStyle name="SAPBEXexcCritical5 3 3 3 5" xfId="24432" xr:uid="{00000000-0005-0000-0000-0000665F0000}"/>
    <cellStyle name="SAPBEXexcCritical5 3 3 3 5 2" xfId="24433" xr:uid="{00000000-0005-0000-0000-0000675F0000}"/>
    <cellStyle name="SAPBEXexcCritical5 3 3 3 6" xfId="24434" xr:uid="{00000000-0005-0000-0000-0000685F0000}"/>
    <cellStyle name="SAPBEXexcCritical5 3 3 3 6 2" xfId="24435" xr:uid="{00000000-0005-0000-0000-0000695F0000}"/>
    <cellStyle name="SAPBEXexcCritical5 3 3 3 7" xfId="24436" xr:uid="{00000000-0005-0000-0000-00006A5F0000}"/>
    <cellStyle name="SAPBEXexcCritical5 3 3 3 7 2" xfId="24437" xr:uid="{00000000-0005-0000-0000-00006B5F0000}"/>
    <cellStyle name="SAPBEXexcCritical5 3 3 3 8" xfId="24438" xr:uid="{00000000-0005-0000-0000-00006C5F0000}"/>
    <cellStyle name="SAPBEXexcCritical5 3 3 4" xfId="24439" xr:uid="{00000000-0005-0000-0000-00006D5F0000}"/>
    <cellStyle name="SAPBEXexcCritical5 3 3 4 2" xfId="24440" xr:uid="{00000000-0005-0000-0000-00006E5F0000}"/>
    <cellStyle name="SAPBEXexcCritical5 3 3 4 2 2" xfId="24441" xr:uid="{00000000-0005-0000-0000-00006F5F0000}"/>
    <cellStyle name="SAPBEXexcCritical5 3 3 4 3" xfId="24442" xr:uid="{00000000-0005-0000-0000-0000705F0000}"/>
    <cellStyle name="SAPBEXexcCritical5 3 3 4 3 2" xfId="24443" xr:uid="{00000000-0005-0000-0000-0000715F0000}"/>
    <cellStyle name="SAPBEXexcCritical5 3 3 4 4" xfId="24444" xr:uid="{00000000-0005-0000-0000-0000725F0000}"/>
    <cellStyle name="SAPBEXexcCritical5 3 3 4 4 2" xfId="24445" xr:uid="{00000000-0005-0000-0000-0000735F0000}"/>
    <cellStyle name="SAPBEXexcCritical5 3 3 4 5" xfId="24446" xr:uid="{00000000-0005-0000-0000-0000745F0000}"/>
    <cellStyle name="SAPBEXexcCritical5 3 3 4 5 2" xfId="24447" xr:uid="{00000000-0005-0000-0000-0000755F0000}"/>
    <cellStyle name="SAPBEXexcCritical5 3 3 4 6" xfId="24448" xr:uid="{00000000-0005-0000-0000-0000765F0000}"/>
    <cellStyle name="SAPBEXexcCritical5 3 3 4 6 2" xfId="24449" xr:uid="{00000000-0005-0000-0000-0000775F0000}"/>
    <cellStyle name="SAPBEXexcCritical5 3 3 4 7" xfId="24450" xr:uid="{00000000-0005-0000-0000-0000785F0000}"/>
    <cellStyle name="SAPBEXexcCritical5 3 3 5" xfId="24451" xr:uid="{00000000-0005-0000-0000-0000795F0000}"/>
    <cellStyle name="SAPBEXexcCritical5 3 3 5 2" xfId="24452" xr:uid="{00000000-0005-0000-0000-00007A5F0000}"/>
    <cellStyle name="SAPBEXexcCritical5 3 3 6" xfId="24453" xr:uid="{00000000-0005-0000-0000-00007B5F0000}"/>
    <cellStyle name="SAPBEXexcCritical5 3 3 6 2" xfId="24454" xr:uid="{00000000-0005-0000-0000-00007C5F0000}"/>
    <cellStyle name="SAPBEXexcCritical5 3 3 7" xfId="24455" xr:uid="{00000000-0005-0000-0000-00007D5F0000}"/>
    <cellStyle name="SAPBEXexcCritical5 3 3 7 2" xfId="24456" xr:uid="{00000000-0005-0000-0000-00007E5F0000}"/>
    <cellStyle name="SAPBEXexcCritical5 3 3 8" xfId="24457" xr:uid="{00000000-0005-0000-0000-00007F5F0000}"/>
    <cellStyle name="SAPBEXexcCritical5 3 3 8 2" xfId="24458" xr:uid="{00000000-0005-0000-0000-0000805F0000}"/>
    <cellStyle name="SAPBEXexcCritical5 3 3 9" xfId="24459" xr:uid="{00000000-0005-0000-0000-0000815F0000}"/>
    <cellStyle name="SAPBEXexcCritical5 3 3 9 2" xfId="24460" xr:uid="{00000000-0005-0000-0000-0000825F0000}"/>
    <cellStyle name="SAPBEXexcCritical5 3 4" xfId="24461" xr:uid="{00000000-0005-0000-0000-0000835F0000}"/>
    <cellStyle name="SAPBEXexcCritical5 3 4 2" xfId="24462" xr:uid="{00000000-0005-0000-0000-0000845F0000}"/>
    <cellStyle name="SAPBEXexcCritical5 3 4 2 2" xfId="24463" xr:uid="{00000000-0005-0000-0000-0000855F0000}"/>
    <cellStyle name="SAPBEXexcCritical5 3 4 2 2 2" xfId="24464" xr:uid="{00000000-0005-0000-0000-0000865F0000}"/>
    <cellStyle name="SAPBEXexcCritical5 3 4 2 2 2 2" xfId="24465" xr:uid="{00000000-0005-0000-0000-0000875F0000}"/>
    <cellStyle name="SAPBEXexcCritical5 3 4 2 2 3" xfId="24466" xr:uid="{00000000-0005-0000-0000-0000885F0000}"/>
    <cellStyle name="SAPBEXexcCritical5 3 4 2 2 3 2" xfId="24467" xr:uid="{00000000-0005-0000-0000-0000895F0000}"/>
    <cellStyle name="SAPBEXexcCritical5 3 4 2 2 4" xfId="24468" xr:uid="{00000000-0005-0000-0000-00008A5F0000}"/>
    <cellStyle name="SAPBEXexcCritical5 3 4 2 2 4 2" xfId="24469" xr:uid="{00000000-0005-0000-0000-00008B5F0000}"/>
    <cellStyle name="SAPBEXexcCritical5 3 4 2 2 5" xfId="24470" xr:uid="{00000000-0005-0000-0000-00008C5F0000}"/>
    <cellStyle name="SAPBEXexcCritical5 3 4 2 2 5 2" xfId="24471" xr:uid="{00000000-0005-0000-0000-00008D5F0000}"/>
    <cellStyle name="SAPBEXexcCritical5 3 4 2 2 6" xfId="24472" xr:uid="{00000000-0005-0000-0000-00008E5F0000}"/>
    <cellStyle name="SAPBEXexcCritical5 3 4 2 2 6 2" xfId="24473" xr:uid="{00000000-0005-0000-0000-00008F5F0000}"/>
    <cellStyle name="SAPBEXexcCritical5 3 4 2 2 7" xfId="24474" xr:uid="{00000000-0005-0000-0000-0000905F0000}"/>
    <cellStyle name="SAPBEXexcCritical5 3 4 2 3" xfId="24475" xr:uid="{00000000-0005-0000-0000-0000915F0000}"/>
    <cellStyle name="SAPBEXexcCritical5 3 4 2 3 2" xfId="24476" xr:uid="{00000000-0005-0000-0000-0000925F0000}"/>
    <cellStyle name="SAPBEXexcCritical5 3 4 2 4" xfId="24477" xr:uid="{00000000-0005-0000-0000-0000935F0000}"/>
    <cellStyle name="SAPBEXexcCritical5 3 4 2 4 2" xfId="24478" xr:uid="{00000000-0005-0000-0000-0000945F0000}"/>
    <cellStyle name="SAPBEXexcCritical5 3 4 2 5" xfId="24479" xr:uid="{00000000-0005-0000-0000-0000955F0000}"/>
    <cellStyle name="SAPBEXexcCritical5 3 4 2 5 2" xfId="24480" xr:uid="{00000000-0005-0000-0000-0000965F0000}"/>
    <cellStyle name="SAPBEXexcCritical5 3 4 2 6" xfId="24481" xr:uid="{00000000-0005-0000-0000-0000975F0000}"/>
    <cellStyle name="SAPBEXexcCritical5 3 4 2 6 2" xfId="24482" xr:uid="{00000000-0005-0000-0000-0000985F0000}"/>
    <cellStyle name="SAPBEXexcCritical5 3 4 2 7" xfId="24483" xr:uid="{00000000-0005-0000-0000-0000995F0000}"/>
    <cellStyle name="SAPBEXexcCritical5 3 4 2 7 2" xfId="24484" xr:uid="{00000000-0005-0000-0000-00009A5F0000}"/>
    <cellStyle name="SAPBEXexcCritical5 3 4 2 8" xfId="24485" xr:uid="{00000000-0005-0000-0000-00009B5F0000}"/>
    <cellStyle name="SAPBEXexcCritical5 3 4 3" xfId="24486" xr:uid="{00000000-0005-0000-0000-00009C5F0000}"/>
    <cellStyle name="SAPBEXexcCritical5 3 4 3 2" xfId="24487" xr:uid="{00000000-0005-0000-0000-00009D5F0000}"/>
    <cellStyle name="SAPBEXexcCritical5 3 4 3 2 2" xfId="24488" xr:uid="{00000000-0005-0000-0000-00009E5F0000}"/>
    <cellStyle name="SAPBEXexcCritical5 3 4 3 3" xfId="24489" xr:uid="{00000000-0005-0000-0000-00009F5F0000}"/>
    <cellStyle name="SAPBEXexcCritical5 3 4 3 3 2" xfId="24490" xr:uid="{00000000-0005-0000-0000-0000A05F0000}"/>
    <cellStyle name="SAPBEXexcCritical5 3 4 3 4" xfId="24491" xr:uid="{00000000-0005-0000-0000-0000A15F0000}"/>
    <cellStyle name="SAPBEXexcCritical5 3 4 3 4 2" xfId="24492" xr:uid="{00000000-0005-0000-0000-0000A25F0000}"/>
    <cellStyle name="SAPBEXexcCritical5 3 4 3 5" xfId="24493" xr:uid="{00000000-0005-0000-0000-0000A35F0000}"/>
    <cellStyle name="SAPBEXexcCritical5 3 4 3 5 2" xfId="24494" xr:uid="{00000000-0005-0000-0000-0000A45F0000}"/>
    <cellStyle name="SAPBEXexcCritical5 3 4 3 6" xfId="24495" xr:uid="{00000000-0005-0000-0000-0000A55F0000}"/>
    <cellStyle name="SAPBEXexcCritical5 3 4 3 6 2" xfId="24496" xr:uid="{00000000-0005-0000-0000-0000A65F0000}"/>
    <cellStyle name="SAPBEXexcCritical5 3 4 3 7" xfId="24497" xr:uid="{00000000-0005-0000-0000-0000A75F0000}"/>
    <cellStyle name="SAPBEXexcCritical5 3 4 4" xfId="24498" xr:uid="{00000000-0005-0000-0000-0000A85F0000}"/>
    <cellStyle name="SAPBEXexcCritical5 3 4 4 2" xfId="24499" xr:uid="{00000000-0005-0000-0000-0000A95F0000}"/>
    <cellStyle name="SAPBEXexcCritical5 3 4 5" xfId="24500" xr:uid="{00000000-0005-0000-0000-0000AA5F0000}"/>
    <cellStyle name="SAPBEXexcCritical5 3 4 5 2" xfId="24501" xr:uid="{00000000-0005-0000-0000-0000AB5F0000}"/>
    <cellStyle name="SAPBEXexcCritical5 3 4 6" xfId="24502" xr:uid="{00000000-0005-0000-0000-0000AC5F0000}"/>
    <cellStyle name="SAPBEXexcCritical5 3 4 6 2" xfId="24503" xr:uid="{00000000-0005-0000-0000-0000AD5F0000}"/>
    <cellStyle name="SAPBEXexcCritical5 3 4 7" xfId="24504" xr:uid="{00000000-0005-0000-0000-0000AE5F0000}"/>
    <cellStyle name="SAPBEXexcCritical5 3 4 7 2" xfId="24505" xr:uid="{00000000-0005-0000-0000-0000AF5F0000}"/>
    <cellStyle name="SAPBEXexcCritical5 3 4 8" xfId="24506" xr:uid="{00000000-0005-0000-0000-0000B05F0000}"/>
    <cellStyle name="SAPBEXexcCritical5 3 4 8 2" xfId="24507" xr:uid="{00000000-0005-0000-0000-0000B15F0000}"/>
    <cellStyle name="SAPBEXexcCritical5 3 4 9" xfId="24508" xr:uid="{00000000-0005-0000-0000-0000B25F0000}"/>
    <cellStyle name="SAPBEXexcCritical5 3 5" xfId="24509" xr:uid="{00000000-0005-0000-0000-0000B35F0000}"/>
    <cellStyle name="SAPBEXexcCritical5 3 5 2" xfId="24510" xr:uid="{00000000-0005-0000-0000-0000B45F0000}"/>
    <cellStyle name="SAPBEXexcCritical5 3 5 2 2" xfId="24511" xr:uid="{00000000-0005-0000-0000-0000B55F0000}"/>
    <cellStyle name="SAPBEXexcCritical5 3 5 2 2 2" xfId="24512" xr:uid="{00000000-0005-0000-0000-0000B65F0000}"/>
    <cellStyle name="SAPBEXexcCritical5 3 5 2 3" xfId="24513" xr:uid="{00000000-0005-0000-0000-0000B75F0000}"/>
    <cellStyle name="SAPBEXexcCritical5 3 5 2 3 2" xfId="24514" xr:uid="{00000000-0005-0000-0000-0000B85F0000}"/>
    <cellStyle name="SAPBEXexcCritical5 3 5 2 4" xfId="24515" xr:uid="{00000000-0005-0000-0000-0000B95F0000}"/>
    <cellStyle name="SAPBEXexcCritical5 3 5 2 4 2" xfId="24516" xr:uid="{00000000-0005-0000-0000-0000BA5F0000}"/>
    <cellStyle name="SAPBEXexcCritical5 3 5 2 5" xfId="24517" xr:uid="{00000000-0005-0000-0000-0000BB5F0000}"/>
    <cellStyle name="SAPBEXexcCritical5 3 5 2 5 2" xfId="24518" xr:uid="{00000000-0005-0000-0000-0000BC5F0000}"/>
    <cellStyle name="SAPBEXexcCritical5 3 5 2 6" xfId="24519" xr:uid="{00000000-0005-0000-0000-0000BD5F0000}"/>
    <cellStyle name="SAPBEXexcCritical5 3 5 2 6 2" xfId="24520" xr:uid="{00000000-0005-0000-0000-0000BE5F0000}"/>
    <cellStyle name="SAPBEXexcCritical5 3 5 2 7" xfId="24521" xr:uid="{00000000-0005-0000-0000-0000BF5F0000}"/>
    <cellStyle name="SAPBEXexcCritical5 3 5 3" xfId="24522" xr:uid="{00000000-0005-0000-0000-0000C05F0000}"/>
    <cellStyle name="SAPBEXexcCritical5 3 5 3 2" xfId="24523" xr:uid="{00000000-0005-0000-0000-0000C15F0000}"/>
    <cellStyle name="SAPBEXexcCritical5 3 5 4" xfId="24524" xr:uid="{00000000-0005-0000-0000-0000C25F0000}"/>
    <cellStyle name="SAPBEXexcCritical5 3 5 4 2" xfId="24525" xr:uid="{00000000-0005-0000-0000-0000C35F0000}"/>
    <cellStyle name="SAPBEXexcCritical5 3 5 5" xfId="24526" xr:uid="{00000000-0005-0000-0000-0000C45F0000}"/>
    <cellStyle name="SAPBEXexcCritical5 3 5 5 2" xfId="24527" xr:uid="{00000000-0005-0000-0000-0000C55F0000}"/>
    <cellStyle name="SAPBEXexcCritical5 3 5 6" xfId="24528" xr:uid="{00000000-0005-0000-0000-0000C65F0000}"/>
    <cellStyle name="SAPBEXexcCritical5 3 5 6 2" xfId="24529" xr:uid="{00000000-0005-0000-0000-0000C75F0000}"/>
    <cellStyle name="SAPBEXexcCritical5 3 5 7" xfId="24530" xr:uid="{00000000-0005-0000-0000-0000C85F0000}"/>
    <cellStyle name="SAPBEXexcCritical5 3 5 7 2" xfId="24531" xr:uid="{00000000-0005-0000-0000-0000C95F0000}"/>
    <cellStyle name="SAPBEXexcCritical5 3 5 8" xfId="24532" xr:uid="{00000000-0005-0000-0000-0000CA5F0000}"/>
    <cellStyle name="SAPBEXexcCritical5 3 6" xfId="24533" xr:uid="{00000000-0005-0000-0000-0000CB5F0000}"/>
    <cellStyle name="SAPBEXexcCritical5 3 6 2" xfId="24534" xr:uid="{00000000-0005-0000-0000-0000CC5F0000}"/>
    <cellStyle name="SAPBEXexcCritical5 3 6 2 2" xfId="24535" xr:uid="{00000000-0005-0000-0000-0000CD5F0000}"/>
    <cellStyle name="SAPBEXexcCritical5 3 6 3" xfId="24536" xr:uid="{00000000-0005-0000-0000-0000CE5F0000}"/>
    <cellStyle name="SAPBEXexcCritical5 3 6 3 2" xfId="24537" xr:uid="{00000000-0005-0000-0000-0000CF5F0000}"/>
    <cellStyle name="SAPBEXexcCritical5 3 6 4" xfId="24538" xr:uid="{00000000-0005-0000-0000-0000D05F0000}"/>
    <cellStyle name="SAPBEXexcCritical5 3 6 4 2" xfId="24539" xr:uid="{00000000-0005-0000-0000-0000D15F0000}"/>
    <cellStyle name="SAPBEXexcCritical5 3 6 5" xfId="24540" xr:uid="{00000000-0005-0000-0000-0000D25F0000}"/>
    <cellStyle name="SAPBEXexcCritical5 3 6 5 2" xfId="24541" xr:uid="{00000000-0005-0000-0000-0000D35F0000}"/>
    <cellStyle name="SAPBEXexcCritical5 3 6 6" xfId="24542" xr:uid="{00000000-0005-0000-0000-0000D45F0000}"/>
    <cellStyle name="SAPBEXexcCritical5 3 6 6 2" xfId="24543" xr:uid="{00000000-0005-0000-0000-0000D55F0000}"/>
    <cellStyle name="SAPBEXexcCritical5 3 6 7" xfId="24544" xr:uid="{00000000-0005-0000-0000-0000D65F0000}"/>
    <cellStyle name="SAPBEXexcCritical5 3 7" xfId="24545" xr:uid="{00000000-0005-0000-0000-0000D75F0000}"/>
    <cellStyle name="SAPBEXexcCritical5 3 7 2" xfId="24546" xr:uid="{00000000-0005-0000-0000-0000D85F0000}"/>
    <cellStyle name="SAPBEXexcCritical5 3 8" xfId="24547" xr:uid="{00000000-0005-0000-0000-0000D95F0000}"/>
    <cellStyle name="SAPBEXexcCritical5 3 8 2" xfId="24548" xr:uid="{00000000-0005-0000-0000-0000DA5F0000}"/>
    <cellStyle name="SAPBEXexcCritical5 3 9" xfId="24549" xr:uid="{00000000-0005-0000-0000-0000DB5F0000}"/>
    <cellStyle name="SAPBEXexcCritical5 3 9 2" xfId="24550" xr:uid="{00000000-0005-0000-0000-0000DC5F0000}"/>
    <cellStyle name="SAPBEXexcCritical5 4" xfId="24551" xr:uid="{00000000-0005-0000-0000-0000DD5F0000}"/>
    <cellStyle name="SAPBEXexcCritical5 4 10" xfId="24552" xr:uid="{00000000-0005-0000-0000-0000DE5F0000}"/>
    <cellStyle name="SAPBEXexcCritical5 4 10 2" xfId="24553" xr:uid="{00000000-0005-0000-0000-0000DF5F0000}"/>
    <cellStyle name="SAPBEXexcCritical5 4 11" xfId="24554" xr:uid="{00000000-0005-0000-0000-0000E05F0000}"/>
    <cellStyle name="SAPBEXexcCritical5 4 2" xfId="24555" xr:uid="{00000000-0005-0000-0000-0000E15F0000}"/>
    <cellStyle name="SAPBEXexcCritical5 4 2 10" xfId="24556" xr:uid="{00000000-0005-0000-0000-0000E25F0000}"/>
    <cellStyle name="SAPBEXexcCritical5 4 2 2" xfId="24557" xr:uid="{00000000-0005-0000-0000-0000E35F0000}"/>
    <cellStyle name="SAPBEXexcCritical5 4 2 2 2" xfId="24558" xr:uid="{00000000-0005-0000-0000-0000E45F0000}"/>
    <cellStyle name="SAPBEXexcCritical5 4 2 2 2 2" xfId="24559" xr:uid="{00000000-0005-0000-0000-0000E55F0000}"/>
    <cellStyle name="SAPBEXexcCritical5 4 2 2 2 2 2" xfId="24560" xr:uid="{00000000-0005-0000-0000-0000E65F0000}"/>
    <cellStyle name="SAPBEXexcCritical5 4 2 2 2 2 2 2" xfId="24561" xr:uid="{00000000-0005-0000-0000-0000E75F0000}"/>
    <cellStyle name="SAPBEXexcCritical5 4 2 2 2 2 3" xfId="24562" xr:uid="{00000000-0005-0000-0000-0000E85F0000}"/>
    <cellStyle name="SAPBEXexcCritical5 4 2 2 2 2 3 2" xfId="24563" xr:uid="{00000000-0005-0000-0000-0000E95F0000}"/>
    <cellStyle name="SAPBEXexcCritical5 4 2 2 2 2 4" xfId="24564" xr:uid="{00000000-0005-0000-0000-0000EA5F0000}"/>
    <cellStyle name="SAPBEXexcCritical5 4 2 2 2 2 4 2" xfId="24565" xr:uid="{00000000-0005-0000-0000-0000EB5F0000}"/>
    <cellStyle name="SAPBEXexcCritical5 4 2 2 2 2 5" xfId="24566" xr:uid="{00000000-0005-0000-0000-0000EC5F0000}"/>
    <cellStyle name="SAPBEXexcCritical5 4 2 2 2 2 5 2" xfId="24567" xr:uid="{00000000-0005-0000-0000-0000ED5F0000}"/>
    <cellStyle name="SAPBEXexcCritical5 4 2 2 2 2 6" xfId="24568" xr:uid="{00000000-0005-0000-0000-0000EE5F0000}"/>
    <cellStyle name="SAPBEXexcCritical5 4 2 2 2 2 6 2" xfId="24569" xr:uid="{00000000-0005-0000-0000-0000EF5F0000}"/>
    <cellStyle name="SAPBEXexcCritical5 4 2 2 2 2 7" xfId="24570" xr:uid="{00000000-0005-0000-0000-0000F05F0000}"/>
    <cellStyle name="SAPBEXexcCritical5 4 2 2 2 3" xfId="24571" xr:uid="{00000000-0005-0000-0000-0000F15F0000}"/>
    <cellStyle name="SAPBEXexcCritical5 4 2 2 2 3 2" xfId="24572" xr:uid="{00000000-0005-0000-0000-0000F25F0000}"/>
    <cellStyle name="SAPBEXexcCritical5 4 2 2 2 4" xfId="24573" xr:uid="{00000000-0005-0000-0000-0000F35F0000}"/>
    <cellStyle name="SAPBEXexcCritical5 4 2 2 2 4 2" xfId="24574" xr:uid="{00000000-0005-0000-0000-0000F45F0000}"/>
    <cellStyle name="SAPBEXexcCritical5 4 2 2 2 5" xfId="24575" xr:uid="{00000000-0005-0000-0000-0000F55F0000}"/>
    <cellStyle name="SAPBEXexcCritical5 4 2 2 2 5 2" xfId="24576" xr:uid="{00000000-0005-0000-0000-0000F65F0000}"/>
    <cellStyle name="SAPBEXexcCritical5 4 2 2 2 6" xfId="24577" xr:uid="{00000000-0005-0000-0000-0000F75F0000}"/>
    <cellStyle name="SAPBEXexcCritical5 4 2 2 2 6 2" xfId="24578" xr:uid="{00000000-0005-0000-0000-0000F85F0000}"/>
    <cellStyle name="SAPBEXexcCritical5 4 2 2 2 7" xfId="24579" xr:uid="{00000000-0005-0000-0000-0000F95F0000}"/>
    <cellStyle name="SAPBEXexcCritical5 4 2 2 2 7 2" xfId="24580" xr:uid="{00000000-0005-0000-0000-0000FA5F0000}"/>
    <cellStyle name="SAPBEXexcCritical5 4 2 2 2 8" xfId="24581" xr:uid="{00000000-0005-0000-0000-0000FB5F0000}"/>
    <cellStyle name="SAPBEXexcCritical5 4 2 2 3" xfId="24582" xr:uid="{00000000-0005-0000-0000-0000FC5F0000}"/>
    <cellStyle name="SAPBEXexcCritical5 4 2 2 3 2" xfId="24583" xr:uid="{00000000-0005-0000-0000-0000FD5F0000}"/>
    <cellStyle name="SAPBEXexcCritical5 4 2 2 3 2 2" xfId="24584" xr:uid="{00000000-0005-0000-0000-0000FE5F0000}"/>
    <cellStyle name="SAPBEXexcCritical5 4 2 2 3 3" xfId="24585" xr:uid="{00000000-0005-0000-0000-0000FF5F0000}"/>
    <cellStyle name="SAPBEXexcCritical5 4 2 2 3 3 2" xfId="24586" xr:uid="{00000000-0005-0000-0000-000000600000}"/>
    <cellStyle name="SAPBEXexcCritical5 4 2 2 3 4" xfId="24587" xr:uid="{00000000-0005-0000-0000-000001600000}"/>
    <cellStyle name="SAPBEXexcCritical5 4 2 2 3 4 2" xfId="24588" xr:uid="{00000000-0005-0000-0000-000002600000}"/>
    <cellStyle name="SAPBEXexcCritical5 4 2 2 3 5" xfId="24589" xr:uid="{00000000-0005-0000-0000-000003600000}"/>
    <cellStyle name="SAPBEXexcCritical5 4 2 2 3 5 2" xfId="24590" xr:uid="{00000000-0005-0000-0000-000004600000}"/>
    <cellStyle name="SAPBEXexcCritical5 4 2 2 3 6" xfId="24591" xr:uid="{00000000-0005-0000-0000-000005600000}"/>
    <cellStyle name="SAPBEXexcCritical5 4 2 2 3 6 2" xfId="24592" xr:uid="{00000000-0005-0000-0000-000006600000}"/>
    <cellStyle name="SAPBEXexcCritical5 4 2 2 3 7" xfId="24593" xr:uid="{00000000-0005-0000-0000-000007600000}"/>
    <cellStyle name="SAPBEXexcCritical5 4 2 2 4" xfId="24594" xr:uid="{00000000-0005-0000-0000-000008600000}"/>
    <cellStyle name="SAPBEXexcCritical5 4 2 2 4 2" xfId="24595" xr:uid="{00000000-0005-0000-0000-000009600000}"/>
    <cellStyle name="SAPBEXexcCritical5 4 2 2 5" xfId="24596" xr:uid="{00000000-0005-0000-0000-00000A600000}"/>
    <cellStyle name="SAPBEXexcCritical5 4 2 2 5 2" xfId="24597" xr:uid="{00000000-0005-0000-0000-00000B600000}"/>
    <cellStyle name="SAPBEXexcCritical5 4 2 2 6" xfId="24598" xr:uid="{00000000-0005-0000-0000-00000C600000}"/>
    <cellStyle name="SAPBEXexcCritical5 4 2 2 6 2" xfId="24599" xr:uid="{00000000-0005-0000-0000-00000D600000}"/>
    <cellStyle name="SAPBEXexcCritical5 4 2 2 7" xfId="24600" xr:uid="{00000000-0005-0000-0000-00000E600000}"/>
    <cellStyle name="SAPBEXexcCritical5 4 2 2 7 2" xfId="24601" xr:uid="{00000000-0005-0000-0000-00000F600000}"/>
    <cellStyle name="SAPBEXexcCritical5 4 2 2 8" xfId="24602" xr:uid="{00000000-0005-0000-0000-000010600000}"/>
    <cellStyle name="SAPBEXexcCritical5 4 2 2 8 2" xfId="24603" xr:uid="{00000000-0005-0000-0000-000011600000}"/>
    <cellStyle name="SAPBEXexcCritical5 4 2 2 9" xfId="24604" xr:uid="{00000000-0005-0000-0000-000012600000}"/>
    <cellStyle name="SAPBEXexcCritical5 4 2 3" xfId="24605" xr:uid="{00000000-0005-0000-0000-000013600000}"/>
    <cellStyle name="SAPBEXexcCritical5 4 2 3 2" xfId="24606" xr:uid="{00000000-0005-0000-0000-000014600000}"/>
    <cellStyle name="SAPBEXexcCritical5 4 2 3 2 2" xfId="24607" xr:uid="{00000000-0005-0000-0000-000015600000}"/>
    <cellStyle name="SAPBEXexcCritical5 4 2 3 2 2 2" xfId="24608" xr:uid="{00000000-0005-0000-0000-000016600000}"/>
    <cellStyle name="SAPBEXexcCritical5 4 2 3 2 3" xfId="24609" xr:uid="{00000000-0005-0000-0000-000017600000}"/>
    <cellStyle name="SAPBEXexcCritical5 4 2 3 2 3 2" xfId="24610" xr:uid="{00000000-0005-0000-0000-000018600000}"/>
    <cellStyle name="SAPBEXexcCritical5 4 2 3 2 4" xfId="24611" xr:uid="{00000000-0005-0000-0000-000019600000}"/>
    <cellStyle name="SAPBEXexcCritical5 4 2 3 2 4 2" xfId="24612" xr:uid="{00000000-0005-0000-0000-00001A600000}"/>
    <cellStyle name="SAPBEXexcCritical5 4 2 3 2 5" xfId="24613" xr:uid="{00000000-0005-0000-0000-00001B600000}"/>
    <cellStyle name="SAPBEXexcCritical5 4 2 3 2 5 2" xfId="24614" xr:uid="{00000000-0005-0000-0000-00001C600000}"/>
    <cellStyle name="SAPBEXexcCritical5 4 2 3 2 6" xfId="24615" xr:uid="{00000000-0005-0000-0000-00001D600000}"/>
    <cellStyle name="SAPBEXexcCritical5 4 2 3 2 6 2" xfId="24616" xr:uid="{00000000-0005-0000-0000-00001E600000}"/>
    <cellStyle name="SAPBEXexcCritical5 4 2 3 2 7" xfId="24617" xr:uid="{00000000-0005-0000-0000-00001F600000}"/>
    <cellStyle name="SAPBEXexcCritical5 4 2 3 3" xfId="24618" xr:uid="{00000000-0005-0000-0000-000020600000}"/>
    <cellStyle name="SAPBEXexcCritical5 4 2 3 3 2" xfId="24619" xr:uid="{00000000-0005-0000-0000-000021600000}"/>
    <cellStyle name="SAPBEXexcCritical5 4 2 3 4" xfId="24620" xr:uid="{00000000-0005-0000-0000-000022600000}"/>
    <cellStyle name="SAPBEXexcCritical5 4 2 3 4 2" xfId="24621" xr:uid="{00000000-0005-0000-0000-000023600000}"/>
    <cellStyle name="SAPBEXexcCritical5 4 2 3 5" xfId="24622" xr:uid="{00000000-0005-0000-0000-000024600000}"/>
    <cellStyle name="SAPBEXexcCritical5 4 2 3 5 2" xfId="24623" xr:uid="{00000000-0005-0000-0000-000025600000}"/>
    <cellStyle name="SAPBEXexcCritical5 4 2 3 6" xfId="24624" xr:uid="{00000000-0005-0000-0000-000026600000}"/>
    <cellStyle name="SAPBEXexcCritical5 4 2 3 6 2" xfId="24625" xr:uid="{00000000-0005-0000-0000-000027600000}"/>
    <cellStyle name="SAPBEXexcCritical5 4 2 3 7" xfId="24626" xr:uid="{00000000-0005-0000-0000-000028600000}"/>
    <cellStyle name="SAPBEXexcCritical5 4 2 3 7 2" xfId="24627" xr:uid="{00000000-0005-0000-0000-000029600000}"/>
    <cellStyle name="SAPBEXexcCritical5 4 2 3 8" xfId="24628" xr:uid="{00000000-0005-0000-0000-00002A600000}"/>
    <cellStyle name="SAPBEXexcCritical5 4 2 4" xfId="24629" xr:uid="{00000000-0005-0000-0000-00002B600000}"/>
    <cellStyle name="SAPBEXexcCritical5 4 2 4 2" xfId="24630" xr:uid="{00000000-0005-0000-0000-00002C600000}"/>
    <cellStyle name="SAPBEXexcCritical5 4 2 4 2 2" xfId="24631" xr:uid="{00000000-0005-0000-0000-00002D600000}"/>
    <cellStyle name="SAPBEXexcCritical5 4 2 4 3" xfId="24632" xr:uid="{00000000-0005-0000-0000-00002E600000}"/>
    <cellStyle name="SAPBEXexcCritical5 4 2 4 3 2" xfId="24633" xr:uid="{00000000-0005-0000-0000-00002F600000}"/>
    <cellStyle name="SAPBEXexcCritical5 4 2 4 4" xfId="24634" xr:uid="{00000000-0005-0000-0000-000030600000}"/>
    <cellStyle name="SAPBEXexcCritical5 4 2 4 4 2" xfId="24635" xr:uid="{00000000-0005-0000-0000-000031600000}"/>
    <cellStyle name="SAPBEXexcCritical5 4 2 4 5" xfId="24636" xr:uid="{00000000-0005-0000-0000-000032600000}"/>
    <cellStyle name="SAPBEXexcCritical5 4 2 4 5 2" xfId="24637" xr:uid="{00000000-0005-0000-0000-000033600000}"/>
    <cellStyle name="SAPBEXexcCritical5 4 2 4 6" xfId="24638" xr:uid="{00000000-0005-0000-0000-000034600000}"/>
    <cellStyle name="SAPBEXexcCritical5 4 2 4 6 2" xfId="24639" xr:uid="{00000000-0005-0000-0000-000035600000}"/>
    <cellStyle name="SAPBEXexcCritical5 4 2 4 7" xfId="24640" xr:uid="{00000000-0005-0000-0000-000036600000}"/>
    <cellStyle name="SAPBEXexcCritical5 4 2 5" xfId="24641" xr:uid="{00000000-0005-0000-0000-000037600000}"/>
    <cellStyle name="SAPBEXexcCritical5 4 2 5 2" xfId="24642" xr:uid="{00000000-0005-0000-0000-000038600000}"/>
    <cellStyle name="SAPBEXexcCritical5 4 2 6" xfId="24643" xr:uid="{00000000-0005-0000-0000-000039600000}"/>
    <cellStyle name="SAPBEXexcCritical5 4 2 6 2" xfId="24644" xr:uid="{00000000-0005-0000-0000-00003A600000}"/>
    <cellStyle name="SAPBEXexcCritical5 4 2 7" xfId="24645" xr:uid="{00000000-0005-0000-0000-00003B600000}"/>
    <cellStyle name="SAPBEXexcCritical5 4 2 7 2" xfId="24646" xr:uid="{00000000-0005-0000-0000-00003C600000}"/>
    <cellStyle name="SAPBEXexcCritical5 4 2 8" xfId="24647" xr:uid="{00000000-0005-0000-0000-00003D600000}"/>
    <cellStyle name="SAPBEXexcCritical5 4 2 8 2" xfId="24648" xr:uid="{00000000-0005-0000-0000-00003E600000}"/>
    <cellStyle name="SAPBEXexcCritical5 4 2 9" xfId="24649" xr:uid="{00000000-0005-0000-0000-00003F600000}"/>
    <cellStyle name="SAPBEXexcCritical5 4 2 9 2" xfId="24650" xr:uid="{00000000-0005-0000-0000-000040600000}"/>
    <cellStyle name="SAPBEXexcCritical5 4 3" xfId="24651" xr:uid="{00000000-0005-0000-0000-000041600000}"/>
    <cellStyle name="SAPBEXexcCritical5 4 3 2" xfId="24652" xr:uid="{00000000-0005-0000-0000-000042600000}"/>
    <cellStyle name="SAPBEXexcCritical5 4 3 2 2" xfId="24653" xr:uid="{00000000-0005-0000-0000-000043600000}"/>
    <cellStyle name="SAPBEXexcCritical5 4 3 2 2 2" xfId="24654" xr:uid="{00000000-0005-0000-0000-000044600000}"/>
    <cellStyle name="SAPBEXexcCritical5 4 3 2 2 2 2" xfId="24655" xr:uid="{00000000-0005-0000-0000-000045600000}"/>
    <cellStyle name="SAPBEXexcCritical5 4 3 2 2 3" xfId="24656" xr:uid="{00000000-0005-0000-0000-000046600000}"/>
    <cellStyle name="SAPBEXexcCritical5 4 3 2 2 3 2" xfId="24657" xr:uid="{00000000-0005-0000-0000-000047600000}"/>
    <cellStyle name="SAPBEXexcCritical5 4 3 2 2 4" xfId="24658" xr:uid="{00000000-0005-0000-0000-000048600000}"/>
    <cellStyle name="SAPBEXexcCritical5 4 3 2 2 4 2" xfId="24659" xr:uid="{00000000-0005-0000-0000-000049600000}"/>
    <cellStyle name="SAPBEXexcCritical5 4 3 2 2 5" xfId="24660" xr:uid="{00000000-0005-0000-0000-00004A600000}"/>
    <cellStyle name="SAPBEXexcCritical5 4 3 2 2 5 2" xfId="24661" xr:uid="{00000000-0005-0000-0000-00004B600000}"/>
    <cellStyle name="SAPBEXexcCritical5 4 3 2 2 6" xfId="24662" xr:uid="{00000000-0005-0000-0000-00004C600000}"/>
    <cellStyle name="SAPBEXexcCritical5 4 3 2 2 6 2" xfId="24663" xr:uid="{00000000-0005-0000-0000-00004D600000}"/>
    <cellStyle name="SAPBEXexcCritical5 4 3 2 2 7" xfId="24664" xr:uid="{00000000-0005-0000-0000-00004E600000}"/>
    <cellStyle name="SAPBEXexcCritical5 4 3 2 3" xfId="24665" xr:uid="{00000000-0005-0000-0000-00004F600000}"/>
    <cellStyle name="SAPBEXexcCritical5 4 3 2 3 2" xfId="24666" xr:uid="{00000000-0005-0000-0000-000050600000}"/>
    <cellStyle name="SAPBEXexcCritical5 4 3 2 4" xfId="24667" xr:uid="{00000000-0005-0000-0000-000051600000}"/>
    <cellStyle name="SAPBEXexcCritical5 4 3 2 4 2" xfId="24668" xr:uid="{00000000-0005-0000-0000-000052600000}"/>
    <cellStyle name="SAPBEXexcCritical5 4 3 2 5" xfId="24669" xr:uid="{00000000-0005-0000-0000-000053600000}"/>
    <cellStyle name="SAPBEXexcCritical5 4 3 2 5 2" xfId="24670" xr:uid="{00000000-0005-0000-0000-000054600000}"/>
    <cellStyle name="SAPBEXexcCritical5 4 3 2 6" xfId="24671" xr:uid="{00000000-0005-0000-0000-000055600000}"/>
    <cellStyle name="SAPBEXexcCritical5 4 3 2 6 2" xfId="24672" xr:uid="{00000000-0005-0000-0000-000056600000}"/>
    <cellStyle name="SAPBEXexcCritical5 4 3 2 7" xfId="24673" xr:uid="{00000000-0005-0000-0000-000057600000}"/>
    <cellStyle name="SAPBEXexcCritical5 4 3 2 7 2" xfId="24674" xr:uid="{00000000-0005-0000-0000-000058600000}"/>
    <cellStyle name="SAPBEXexcCritical5 4 3 2 8" xfId="24675" xr:uid="{00000000-0005-0000-0000-000059600000}"/>
    <cellStyle name="SAPBEXexcCritical5 4 3 3" xfId="24676" xr:uid="{00000000-0005-0000-0000-00005A600000}"/>
    <cellStyle name="SAPBEXexcCritical5 4 3 3 2" xfId="24677" xr:uid="{00000000-0005-0000-0000-00005B600000}"/>
    <cellStyle name="SAPBEXexcCritical5 4 3 3 2 2" xfId="24678" xr:uid="{00000000-0005-0000-0000-00005C600000}"/>
    <cellStyle name="SAPBEXexcCritical5 4 3 3 3" xfId="24679" xr:uid="{00000000-0005-0000-0000-00005D600000}"/>
    <cellStyle name="SAPBEXexcCritical5 4 3 3 3 2" xfId="24680" xr:uid="{00000000-0005-0000-0000-00005E600000}"/>
    <cellStyle name="SAPBEXexcCritical5 4 3 3 4" xfId="24681" xr:uid="{00000000-0005-0000-0000-00005F600000}"/>
    <cellStyle name="SAPBEXexcCritical5 4 3 3 4 2" xfId="24682" xr:uid="{00000000-0005-0000-0000-000060600000}"/>
    <cellStyle name="SAPBEXexcCritical5 4 3 3 5" xfId="24683" xr:uid="{00000000-0005-0000-0000-000061600000}"/>
    <cellStyle name="SAPBEXexcCritical5 4 3 3 5 2" xfId="24684" xr:uid="{00000000-0005-0000-0000-000062600000}"/>
    <cellStyle name="SAPBEXexcCritical5 4 3 3 6" xfId="24685" xr:uid="{00000000-0005-0000-0000-000063600000}"/>
    <cellStyle name="SAPBEXexcCritical5 4 3 3 6 2" xfId="24686" xr:uid="{00000000-0005-0000-0000-000064600000}"/>
    <cellStyle name="SAPBEXexcCritical5 4 3 3 7" xfId="24687" xr:uid="{00000000-0005-0000-0000-000065600000}"/>
    <cellStyle name="SAPBEXexcCritical5 4 3 4" xfId="24688" xr:uid="{00000000-0005-0000-0000-000066600000}"/>
    <cellStyle name="SAPBEXexcCritical5 4 3 4 2" xfId="24689" xr:uid="{00000000-0005-0000-0000-000067600000}"/>
    <cellStyle name="SAPBEXexcCritical5 4 3 5" xfId="24690" xr:uid="{00000000-0005-0000-0000-000068600000}"/>
    <cellStyle name="SAPBEXexcCritical5 4 3 5 2" xfId="24691" xr:uid="{00000000-0005-0000-0000-000069600000}"/>
    <cellStyle name="SAPBEXexcCritical5 4 3 6" xfId="24692" xr:uid="{00000000-0005-0000-0000-00006A600000}"/>
    <cellStyle name="SAPBEXexcCritical5 4 3 6 2" xfId="24693" xr:uid="{00000000-0005-0000-0000-00006B600000}"/>
    <cellStyle name="SAPBEXexcCritical5 4 3 7" xfId="24694" xr:uid="{00000000-0005-0000-0000-00006C600000}"/>
    <cellStyle name="SAPBEXexcCritical5 4 3 7 2" xfId="24695" xr:uid="{00000000-0005-0000-0000-00006D600000}"/>
    <cellStyle name="SAPBEXexcCritical5 4 3 8" xfId="24696" xr:uid="{00000000-0005-0000-0000-00006E600000}"/>
    <cellStyle name="SAPBEXexcCritical5 4 3 8 2" xfId="24697" xr:uid="{00000000-0005-0000-0000-00006F600000}"/>
    <cellStyle name="SAPBEXexcCritical5 4 3 9" xfId="24698" xr:uid="{00000000-0005-0000-0000-000070600000}"/>
    <cellStyle name="SAPBEXexcCritical5 4 4" xfId="24699" xr:uid="{00000000-0005-0000-0000-000071600000}"/>
    <cellStyle name="SAPBEXexcCritical5 4 4 2" xfId="24700" xr:uid="{00000000-0005-0000-0000-000072600000}"/>
    <cellStyle name="SAPBEXexcCritical5 4 4 2 2" xfId="24701" xr:uid="{00000000-0005-0000-0000-000073600000}"/>
    <cellStyle name="SAPBEXexcCritical5 4 4 2 2 2" xfId="24702" xr:uid="{00000000-0005-0000-0000-000074600000}"/>
    <cellStyle name="SAPBEXexcCritical5 4 4 2 3" xfId="24703" xr:uid="{00000000-0005-0000-0000-000075600000}"/>
    <cellStyle name="SAPBEXexcCritical5 4 4 2 3 2" xfId="24704" xr:uid="{00000000-0005-0000-0000-000076600000}"/>
    <cellStyle name="SAPBEXexcCritical5 4 4 2 4" xfId="24705" xr:uid="{00000000-0005-0000-0000-000077600000}"/>
    <cellStyle name="SAPBEXexcCritical5 4 4 2 4 2" xfId="24706" xr:uid="{00000000-0005-0000-0000-000078600000}"/>
    <cellStyle name="SAPBEXexcCritical5 4 4 2 5" xfId="24707" xr:uid="{00000000-0005-0000-0000-000079600000}"/>
    <cellStyle name="SAPBEXexcCritical5 4 4 2 5 2" xfId="24708" xr:uid="{00000000-0005-0000-0000-00007A600000}"/>
    <cellStyle name="SAPBEXexcCritical5 4 4 2 6" xfId="24709" xr:uid="{00000000-0005-0000-0000-00007B600000}"/>
    <cellStyle name="SAPBEXexcCritical5 4 4 2 6 2" xfId="24710" xr:uid="{00000000-0005-0000-0000-00007C600000}"/>
    <cellStyle name="SAPBEXexcCritical5 4 4 2 7" xfId="24711" xr:uid="{00000000-0005-0000-0000-00007D600000}"/>
    <cellStyle name="SAPBEXexcCritical5 4 4 3" xfId="24712" xr:uid="{00000000-0005-0000-0000-00007E600000}"/>
    <cellStyle name="SAPBEXexcCritical5 4 4 3 2" xfId="24713" xr:uid="{00000000-0005-0000-0000-00007F600000}"/>
    <cellStyle name="SAPBEXexcCritical5 4 4 4" xfId="24714" xr:uid="{00000000-0005-0000-0000-000080600000}"/>
    <cellStyle name="SAPBEXexcCritical5 4 4 4 2" xfId="24715" xr:uid="{00000000-0005-0000-0000-000081600000}"/>
    <cellStyle name="SAPBEXexcCritical5 4 4 5" xfId="24716" xr:uid="{00000000-0005-0000-0000-000082600000}"/>
    <cellStyle name="SAPBEXexcCritical5 4 4 5 2" xfId="24717" xr:uid="{00000000-0005-0000-0000-000083600000}"/>
    <cellStyle name="SAPBEXexcCritical5 4 4 6" xfId="24718" xr:uid="{00000000-0005-0000-0000-000084600000}"/>
    <cellStyle name="SAPBEXexcCritical5 4 4 6 2" xfId="24719" xr:uid="{00000000-0005-0000-0000-000085600000}"/>
    <cellStyle name="SAPBEXexcCritical5 4 4 7" xfId="24720" xr:uid="{00000000-0005-0000-0000-000086600000}"/>
    <cellStyle name="SAPBEXexcCritical5 4 4 7 2" xfId="24721" xr:uid="{00000000-0005-0000-0000-000087600000}"/>
    <cellStyle name="SAPBEXexcCritical5 4 4 8" xfId="24722" xr:uid="{00000000-0005-0000-0000-000088600000}"/>
    <cellStyle name="SAPBEXexcCritical5 4 5" xfId="24723" xr:uid="{00000000-0005-0000-0000-000089600000}"/>
    <cellStyle name="SAPBEXexcCritical5 4 5 2" xfId="24724" xr:uid="{00000000-0005-0000-0000-00008A600000}"/>
    <cellStyle name="SAPBEXexcCritical5 4 5 2 2" xfId="24725" xr:uid="{00000000-0005-0000-0000-00008B600000}"/>
    <cellStyle name="SAPBEXexcCritical5 4 5 3" xfId="24726" xr:uid="{00000000-0005-0000-0000-00008C600000}"/>
    <cellStyle name="SAPBEXexcCritical5 4 5 3 2" xfId="24727" xr:uid="{00000000-0005-0000-0000-00008D600000}"/>
    <cellStyle name="SAPBEXexcCritical5 4 5 4" xfId="24728" xr:uid="{00000000-0005-0000-0000-00008E600000}"/>
    <cellStyle name="SAPBEXexcCritical5 4 5 4 2" xfId="24729" xr:uid="{00000000-0005-0000-0000-00008F600000}"/>
    <cellStyle name="SAPBEXexcCritical5 4 5 5" xfId="24730" xr:uid="{00000000-0005-0000-0000-000090600000}"/>
    <cellStyle name="SAPBEXexcCritical5 4 5 5 2" xfId="24731" xr:uid="{00000000-0005-0000-0000-000091600000}"/>
    <cellStyle name="SAPBEXexcCritical5 4 5 6" xfId="24732" xr:uid="{00000000-0005-0000-0000-000092600000}"/>
    <cellStyle name="SAPBEXexcCritical5 4 5 6 2" xfId="24733" xr:uid="{00000000-0005-0000-0000-000093600000}"/>
    <cellStyle name="SAPBEXexcCritical5 4 5 7" xfId="24734" xr:uid="{00000000-0005-0000-0000-000094600000}"/>
    <cellStyle name="SAPBEXexcCritical5 4 6" xfId="24735" xr:uid="{00000000-0005-0000-0000-000095600000}"/>
    <cellStyle name="SAPBEXexcCritical5 4 6 2" xfId="24736" xr:uid="{00000000-0005-0000-0000-000096600000}"/>
    <cellStyle name="SAPBEXexcCritical5 4 7" xfId="24737" xr:uid="{00000000-0005-0000-0000-000097600000}"/>
    <cellStyle name="SAPBEXexcCritical5 4 7 2" xfId="24738" xr:uid="{00000000-0005-0000-0000-000098600000}"/>
    <cellStyle name="SAPBEXexcCritical5 4 8" xfId="24739" xr:uid="{00000000-0005-0000-0000-000099600000}"/>
    <cellStyle name="SAPBEXexcCritical5 4 8 2" xfId="24740" xr:uid="{00000000-0005-0000-0000-00009A600000}"/>
    <cellStyle name="SAPBEXexcCritical5 4 9" xfId="24741" xr:uid="{00000000-0005-0000-0000-00009B600000}"/>
    <cellStyle name="SAPBEXexcCritical5 4 9 2" xfId="24742" xr:uid="{00000000-0005-0000-0000-00009C600000}"/>
    <cellStyle name="SAPBEXexcCritical5 5" xfId="24743" xr:uid="{00000000-0005-0000-0000-00009D600000}"/>
    <cellStyle name="SAPBEXexcCritical5 5 10" xfId="24744" xr:uid="{00000000-0005-0000-0000-00009E600000}"/>
    <cellStyle name="SAPBEXexcCritical5 5 2" xfId="24745" xr:uid="{00000000-0005-0000-0000-00009F600000}"/>
    <cellStyle name="SAPBEXexcCritical5 5 2 2" xfId="24746" xr:uid="{00000000-0005-0000-0000-0000A0600000}"/>
    <cellStyle name="SAPBEXexcCritical5 5 2 2 2" xfId="24747" xr:uid="{00000000-0005-0000-0000-0000A1600000}"/>
    <cellStyle name="SAPBEXexcCritical5 5 2 2 2 2" xfId="24748" xr:uid="{00000000-0005-0000-0000-0000A2600000}"/>
    <cellStyle name="SAPBEXexcCritical5 5 2 2 2 2 2" xfId="24749" xr:uid="{00000000-0005-0000-0000-0000A3600000}"/>
    <cellStyle name="SAPBEXexcCritical5 5 2 2 2 3" xfId="24750" xr:uid="{00000000-0005-0000-0000-0000A4600000}"/>
    <cellStyle name="SAPBEXexcCritical5 5 2 2 2 3 2" xfId="24751" xr:uid="{00000000-0005-0000-0000-0000A5600000}"/>
    <cellStyle name="SAPBEXexcCritical5 5 2 2 2 4" xfId="24752" xr:uid="{00000000-0005-0000-0000-0000A6600000}"/>
    <cellStyle name="SAPBEXexcCritical5 5 2 2 2 4 2" xfId="24753" xr:uid="{00000000-0005-0000-0000-0000A7600000}"/>
    <cellStyle name="SAPBEXexcCritical5 5 2 2 2 5" xfId="24754" xr:uid="{00000000-0005-0000-0000-0000A8600000}"/>
    <cellStyle name="SAPBEXexcCritical5 5 2 2 2 5 2" xfId="24755" xr:uid="{00000000-0005-0000-0000-0000A9600000}"/>
    <cellStyle name="SAPBEXexcCritical5 5 2 2 2 6" xfId="24756" xr:uid="{00000000-0005-0000-0000-0000AA600000}"/>
    <cellStyle name="SAPBEXexcCritical5 5 2 2 2 6 2" xfId="24757" xr:uid="{00000000-0005-0000-0000-0000AB600000}"/>
    <cellStyle name="SAPBEXexcCritical5 5 2 2 2 7" xfId="24758" xr:uid="{00000000-0005-0000-0000-0000AC600000}"/>
    <cellStyle name="SAPBEXexcCritical5 5 2 2 3" xfId="24759" xr:uid="{00000000-0005-0000-0000-0000AD600000}"/>
    <cellStyle name="SAPBEXexcCritical5 5 2 2 3 2" xfId="24760" xr:uid="{00000000-0005-0000-0000-0000AE600000}"/>
    <cellStyle name="SAPBEXexcCritical5 5 2 2 4" xfId="24761" xr:uid="{00000000-0005-0000-0000-0000AF600000}"/>
    <cellStyle name="SAPBEXexcCritical5 5 2 2 4 2" xfId="24762" xr:uid="{00000000-0005-0000-0000-0000B0600000}"/>
    <cellStyle name="SAPBEXexcCritical5 5 2 2 5" xfId="24763" xr:uid="{00000000-0005-0000-0000-0000B1600000}"/>
    <cellStyle name="SAPBEXexcCritical5 5 2 2 5 2" xfId="24764" xr:uid="{00000000-0005-0000-0000-0000B2600000}"/>
    <cellStyle name="SAPBEXexcCritical5 5 2 2 6" xfId="24765" xr:uid="{00000000-0005-0000-0000-0000B3600000}"/>
    <cellStyle name="SAPBEXexcCritical5 5 2 2 6 2" xfId="24766" xr:uid="{00000000-0005-0000-0000-0000B4600000}"/>
    <cellStyle name="SAPBEXexcCritical5 5 2 2 7" xfId="24767" xr:uid="{00000000-0005-0000-0000-0000B5600000}"/>
    <cellStyle name="SAPBEXexcCritical5 5 2 2 7 2" xfId="24768" xr:uid="{00000000-0005-0000-0000-0000B6600000}"/>
    <cellStyle name="SAPBEXexcCritical5 5 2 2 8" xfId="24769" xr:uid="{00000000-0005-0000-0000-0000B7600000}"/>
    <cellStyle name="SAPBEXexcCritical5 5 2 3" xfId="24770" xr:uid="{00000000-0005-0000-0000-0000B8600000}"/>
    <cellStyle name="SAPBEXexcCritical5 5 2 3 2" xfId="24771" xr:uid="{00000000-0005-0000-0000-0000B9600000}"/>
    <cellStyle name="SAPBEXexcCritical5 5 2 3 2 2" xfId="24772" xr:uid="{00000000-0005-0000-0000-0000BA600000}"/>
    <cellStyle name="SAPBEXexcCritical5 5 2 3 3" xfId="24773" xr:uid="{00000000-0005-0000-0000-0000BB600000}"/>
    <cellStyle name="SAPBEXexcCritical5 5 2 3 3 2" xfId="24774" xr:uid="{00000000-0005-0000-0000-0000BC600000}"/>
    <cellStyle name="SAPBEXexcCritical5 5 2 3 4" xfId="24775" xr:uid="{00000000-0005-0000-0000-0000BD600000}"/>
    <cellStyle name="SAPBEXexcCritical5 5 2 3 4 2" xfId="24776" xr:uid="{00000000-0005-0000-0000-0000BE600000}"/>
    <cellStyle name="SAPBEXexcCritical5 5 2 3 5" xfId="24777" xr:uid="{00000000-0005-0000-0000-0000BF600000}"/>
    <cellStyle name="SAPBEXexcCritical5 5 2 3 5 2" xfId="24778" xr:uid="{00000000-0005-0000-0000-0000C0600000}"/>
    <cellStyle name="SAPBEXexcCritical5 5 2 3 6" xfId="24779" xr:uid="{00000000-0005-0000-0000-0000C1600000}"/>
    <cellStyle name="SAPBEXexcCritical5 5 2 3 6 2" xfId="24780" xr:uid="{00000000-0005-0000-0000-0000C2600000}"/>
    <cellStyle name="SAPBEXexcCritical5 5 2 3 7" xfId="24781" xr:uid="{00000000-0005-0000-0000-0000C3600000}"/>
    <cellStyle name="SAPBEXexcCritical5 5 2 4" xfId="24782" xr:uid="{00000000-0005-0000-0000-0000C4600000}"/>
    <cellStyle name="SAPBEXexcCritical5 5 2 4 2" xfId="24783" xr:uid="{00000000-0005-0000-0000-0000C5600000}"/>
    <cellStyle name="SAPBEXexcCritical5 5 2 5" xfId="24784" xr:uid="{00000000-0005-0000-0000-0000C6600000}"/>
    <cellStyle name="SAPBEXexcCritical5 5 2 5 2" xfId="24785" xr:uid="{00000000-0005-0000-0000-0000C7600000}"/>
    <cellStyle name="SAPBEXexcCritical5 5 2 6" xfId="24786" xr:uid="{00000000-0005-0000-0000-0000C8600000}"/>
    <cellStyle name="SAPBEXexcCritical5 5 2 6 2" xfId="24787" xr:uid="{00000000-0005-0000-0000-0000C9600000}"/>
    <cellStyle name="SAPBEXexcCritical5 5 2 7" xfId="24788" xr:uid="{00000000-0005-0000-0000-0000CA600000}"/>
    <cellStyle name="SAPBEXexcCritical5 5 2 7 2" xfId="24789" xr:uid="{00000000-0005-0000-0000-0000CB600000}"/>
    <cellStyle name="SAPBEXexcCritical5 5 2 8" xfId="24790" xr:uid="{00000000-0005-0000-0000-0000CC600000}"/>
    <cellStyle name="SAPBEXexcCritical5 5 2 8 2" xfId="24791" xr:uid="{00000000-0005-0000-0000-0000CD600000}"/>
    <cellStyle name="SAPBEXexcCritical5 5 2 9" xfId="24792" xr:uid="{00000000-0005-0000-0000-0000CE600000}"/>
    <cellStyle name="SAPBEXexcCritical5 5 3" xfId="24793" xr:uid="{00000000-0005-0000-0000-0000CF600000}"/>
    <cellStyle name="SAPBEXexcCritical5 5 3 2" xfId="24794" xr:uid="{00000000-0005-0000-0000-0000D0600000}"/>
    <cellStyle name="SAPBEXexcCritical5 5 3 2 2" xfId="24795" xr:uid="{00000000-0005-0000-0000-0000D1600000}"/>
    <cellStyle name="SAPBEXexcCritical5 5 3 2 2 2" xfId="24796" xr:uid="{00000000-0005-0000-0000-0000D2600000}"/>
    <cellStyle name="SAPBEXexcCritical5 5 3 2 3" xfId="24797" xr:uid="{00000000-0005-0000-0000-0000D3600000}"/>
    <cellStyle name="SAPBEXexcCritical5 5 3 2 3 2" xfId="24798" xr:uid="{00000000-0005-0000-0000-0000D4600000}"/>
    <cellStyle name="SAPBEXexcCritical5 5 3 2 4" xfId="24799" xr:uid="{00000000-0005-0000-0000-0000D5600000}"/>
    <cellStyle name="SAPBEXexcCritical5 5 3 2 4 2" xfId="24800" xr:uid="{00000000-0005-0000-0000-0000D6600000}"/>
    <cellStyle name="SAPBEXexcCritical5 5 3 2 5" xfId="24801" xr:uid="{00000000-0005-0000-0000-0000D7600000}"/>
    <cellStyle name="SAPBEXexcCritical5 5 3 2 5 2" xfId="24802" xr:uid="{00000000-0005-0000-0000-0000D8600000}"/>
    <cellStyle name="SAPBEXexcCritical5 5 3 2 6" xfId="24803" xr:uid="{00000000-0005-0000-0000-0000D9600000}"/>
    <cellStyle name="SAPBEXexcCritical5 5 3 2 6 2" xfId="24804" xr:uid="{00000000-0005-0000-0000-0000DA600000}"/>
    <cellStyle name="SAPBEXexcCritical5 5 3 2 7" xfId="24805" xr:uid="{00000000-0005-0000-0000-0000DB600000}"/>
    <cellStyle name="SAPBEXexcCritical5 5 3 3" xfId="24806" xr:uid="{00000000-0005-0000-0000-0000DC600000}"/>
    <cellStyle name="SAPBEXexcCritical5 5 3 3 2" xfId="24807" xr:uid="{00000000-0005-0000-0000-0000DD600000}"/>
    <cellStyle name="SAPBEXexcCritical5 5 3 4" xfId="24808" xr:uid="{00000000-0005-0000-0000-0000DE600000}"/>
    <cellStyle name="SAPBEXexcCritical5 5 3 4 2" xfId="24809" xr:uid="{00000000-0005-0000-0000-0000DF600000}"/>
    <cellStyle name="SAPBEXexcCritical5 5 3 5" xfId="24810" xr:uid="{00000000-0005-0000-0000-0000E0600000}"/>
    <cellStyle name="SAPBEXexcCritical5 5 3 5 2" xfId="24811" xr:uid="{00000000-0005-0000-0000-0000E1600000}"/>
    <cellStyle name="SAPBEXexcCritical5 5 3 6" xfId="24812" xr:uid="{00000000-0005-0000-0000-0000E2600000}"/>
    <cellStyle name="SAPBEXexcCritical5 5 3 6 2" xfId="24813" xr:uid="{00000000-0005-0000-0000-0000E3600000}"/>
    <cellStyle name="SAPBEXexcCritical5 5 3 7" xfId="24814" xr:uid="{00000000-0005-0000-0000-0000E4600000}"/>
    <cellStyle name="SAPBEXexcCritical5 5 3 7 2" xfId="24815" xr:uid="{00000000-0005-0000-0000-0000E5600000}"/>
    <cellStyle name="SAPBEXexcCritical5 5 3 8" xfId="24816" xr:uid="{00000000-0005-0000-0000-0000E6600000}"/>
    <cellStyle name="SAPBEXexcCritical5 5 4" xfId="24817" xr:uid="{00000000-0005-0000-0000-0000E7600000}"/>
    <cellStyle name="SAPBEXexcCritical5 5 4 2" xfId="24818" xr:uid="{00000000-0005-0000-0000-0000E8600000}"/>
    <cellStyle name="SAPBEXexcCritical5 5 4 2 2" xfId="24819" xr:uid="{00000000-0005-0000-0000-0000E9600000}"/>
    <cellStyle name="SAPBEXexcCritical5 5 4 3" xfId="24820" xr:uid="{00000000-0005-0000-0000-0000EA600000}"/>
    <cellStyle name="SAPBEXexcCritical5 5 4 3 2" xfId="24821" xr:uid="{00000000-0005-0000-0000-0000EB600000}"/>
    <cellStyle name="SAPBEXexcCritical5 5 4 4" xfId="24822" xr:uid="{00000000-0005-0000-0000-0000EC600000}"/>
    <cellStyle name="SAPBEXexcCritical5 5 4 4 2" xfId="24823" xr:uid="{00000000-0005-0000-0000-0000ED600000}"/>
    <cellStyle name="SAPBEXexcCritical5 5 4 5" xfId="24824" xr:uid="{00000000-0005-0000-0000-0000EE600000}"/>
    <cellStyle name="SAPBEXexcCritical5 5 4 5 2" xfId="24825" xr:uid="{00000000-0005-0000-0000-0000EF600000}"/>
    <cellStyle name="SAPBEXexcCritical5 5 4 6" xfId="24826" xr:uid="{00000000-0005-0000-0000-0000F0600000}"/>
    <cellStyle name="SAPBEXexcCritical5 5 4 6 2" xfId="24827" xr:uid="{00000000-0005-0000-0000-0000F1600000}"/>
    <cellStyle name="SAPBEXexcCritical5 5 4 7" xfId="24828" xr:uid="{00000000-0005-0000-0000-0000F2600000}"/>
    <cellStyle name="SAPBEXexcCritical5 5 5" xfId="24829" xr:uid="{00000000-0005-0000-0000-0000F3600000}"/>
    <cellStyle name="SAPBEXexcCritical5 5 5 2" xfId="24830" xr:uid="{00000000-0005-0000-0000-0000F4600000}"/>
    <cellStyle name="SAPBEXexcCritical5 5 6" xfId="24831" xr:uid="{00000000-0005-0000-0000-0000F5600000}"/>
    <cellStyle name="SAPBEXexcCritical5 5 6 2" xfId="24832" xr:uid="{00000000-0005-0000-0000-0000F6600000}"/>
    <cellStyle name="SAPBEXexcCritical5 5 7" xfId="24833" xr:uid="{00000000-0005-0000-0000-0000F7600000}"/>
    <cellStyle name="SAPBEXexcCritical5 5 7 2" xfId="24834" xr:uid="{00000000-0005-0000-0000-0000F8600000}"/>
    <cellStyle name="SAPBEXexcCritical5 5 8" xfId="24835" xr:uid="{00000000-0005-0000-0000-0000F9600000}"/>
    <cellStyle name="SAPBEXexcCritical5 5 8 2" xfId="24836" xr:uid="{00000000-0005-0000-0000-0000FA600000}"/>
    <cellStyle name="SAPBEXexcCritical5 5 9" xfId="24837" xr:uid="{00000000-0005-0000-0000-0000FB600000}"/>
    <cellStyle name="SAPBEXexcCritical5 5 9 2" xfId="24838" xr:uid="{00000000-0005-0000-0000-0000FC600000}"/>
    <cellStyle name="SAPBEXexcCritical5 6" xfId="24839" xr:uid="{00000000-0005-0000-0000-0000FD600000}"/>
    <cellStyle name="SAPBEXexcCritical5 6 10" xfId="24840" xr:uid="{00000000-0005-0000-0000-0000FE600000}"/>
    <cellStyle name="SAPBEXexcCritical5 6 2" xfId="24841" xr:uid="{00000000-0005-0000-0000-0000FF600000}"/>
    <cellStyle name="SAPBEXexcCritical5 6 2 2" xfId="24842" xr:uid="{00000000-0005-0000-0000-000000610000}"/>
    <cellStyle name="SAPBEXexcCritical5 6 2 2 2" xfId="24843" xr:uid="{00000000-0005-0000-0000-000001610000}"/>
    <cellStyle name="SAPBEXexcCritical5 6 2 2 2 2" xfId="24844" xr:uid="{00000000-0005-0000-0000-000002610000}"/>
    <cellStyle name="SAPBEXexcCritical5 6 2 2 2 2 2" xfId="24845" xr:uid="{00000000-0005-0000-0000-000003610000}"/>
    <cellStyle name="SAPBEXexcCritical5 6 2 2 2 3" xfId="24846" xr:uid="{00000000-0005-0000-0000-000004610000}"/>
    <cellStyle name="SAPBEXexcCritical5 6 2 2 2 3 2" xfId="24847" xr:uid="{00000000-0005-0000-0000-000005610000}"/>
    <cellStyle name="SAPBEXexcCritical5 6 2 2 2 4" xfId="24848" xr:uid="{00000000-0005-0000-0000-000006610000}"/>
    <cellStyle name="SAPBEXexcCritical5 6 2 2 2 4 2" xfId="24849" xr:uid="{00000000-0005-0000-0000-000007610000}"/>
    <cellStyle name="SAPBEXexcCritical5 6 2 2 2 5" xfId="24850" xr:uid="{00000000-0005-0000-0000-000008610000}"/>
    <cellStyle name="SAPBEXexcCritical5 6 2 2 2 5 2" xfId="24851" xr:uid="{00000000-0005-0000-0000-000009610000}"/>
    <cellStyle name="SAPBEXexcCritical5 6 2 2 2 6" xfId="24852" xr:uid="{00000000-0005-0000-0000-00000A610000}"/>
    <cellStyle name="SAPBEXexcCritical5 6 2 2 2 6 2" xfId="24853" xr:uid="{00000000-0005-0000-0000-00000B610000}"/>
    <cellStyle name="SAPBEXexcCritical5 6 2 2 2 7" xfId="24854" xr:uid="{00000000-0005-0000-0000-00000C610000}"/>
    <cellStyle name="SAPBEXexcCritical5 6 2 2 3" xfId="24855" xr:uid="{00000000-0005-0000-0000-00000D610000}"/>
    <cellStyle name="SAPBEXexcCritical5 6 2 2 3 2" xfId="24856" xr:uid="{00000000-0005-0000-0000-00000E610000}"/>
    <cellStyle name="SAPBEXexcCritical5 6 2 2 4" xfId="24857" xr:uid="{00000000-0005-0000-0000-00000F610000}"/>
    <cellStyle name="SAPBEXexcCritical5 6 2 2 4 2" xfId="24858" xr:uid="{00000000-0005-0000-0000-000010610000}"/>
    <cellStyle name="SAPBEXexcCritical5 6 2 2 5" xfId="24859" xr:uid="{00000000-0005-0000-0000-000011610000}"/>
    <cellStyle name="SAPBEXexcCritical5 6 2 2 5 2" xfId="24860" xr:uid="{00000000-0005-0000-0000-000012610000}"/>
    <cellStyle name="SAPBEXexcCritical5 6 2 2 6" xfId="24861" xr:uid="{00000000-0005-0000-0000-000013610000}"/>
    <cellStyle name="SAPBEXexcCritical5 6 2 2 6 2" xfId="24862" xr:uid="{00000000-0005-0000-0000-000014610000}"/>
    <cellStyle name="SAPBEXexcCritical5 6 2 2 7" xfId="24863" xr:uid="{00000000-0005-0000-0000-000015610000}"/>
    <cellStyle name="SAPBEXexcCritical5 6 2 2 7 2" xfId="24864" xr:uid="{00000000-0005-0000-0000-000016610000}"/>
    <cellStyle name="SAPBEXexcCritical5 6 2 2 8" xfId="24865" xr:uid="{00000000-0005-0000-0000-000017610000}"/>
    <cellStyle name="SAPBEXexcCritical5 6 2 3" xfId="24866" xr:uid="{00000000-0005-0000-0000-000018610000}"/>
    <cellStyle name="SAPBEXexcCritical5 6 2 3 2" xfId="24867" xr:uid="{00000000-0005-0000-0000-000019610000}"/>
    <cellStyle name="SAPBEXexcCritical5 6 2 3 2 2" xfId="24868" xr:uid="{00000000-0005-0000-0000-00001A610000}"/>
    <cellStyle name="SAPBEXexcCritical5 6 2 3 3" xfId="24869" xr:uid="{00000000-0005-0000-0000-00001B610000}"/>
    <cellStyle name="SAPBEXexcCritical5 6 2 3 3 2" xfId="24870" xr:uid="{00000000-0005-0000-0000-00001C610000}"/>
    <cellStyle name="SAPBEXexcCritical5 6 2 3 4" xfId="24871" xr:uid="{00000000-0005-0000-0000-00001D610000}"/>
    <cellStyle name="SAPBEXexcCritical5 6 2 3 4 2" xfId="24872" xr:uid="{00000000-0005-0000-0000-00001E610000}"/>
    <cellStyle name="SAPBEXexcCritical5 6 2 3 5" xfId="24873" xr:uid="{00000000-0005-0000-0000-00001F610000}"/>
    <cellStyle name="SAPBEXexcCritical5 6 2 3 5 2" xfId="24874" xr:uid="{00000000-0005-0000-0000-000020610000}"/>
    <cellStyle name="SAPBEXexcCritical5 6 2 3 6" xfId="24875" xr:uid="{00000000-0005-0000-0000-000021610000}"/>
    <cellStyle name="SAPBEXexcCritical5 6 2 3 6 2" xfId="24876" xr:uid="{00000000-0005-0000-0000-000022610000}"/>
    <cellStyle name="SAPBEXexcCritical5 6 2 3 7" xfId="24877" xr:uid="{00000000-0005-0000-0000-000023610000}"/>
    <cellStyle name="SAPBEXexcCritical5 6 2 4" xfId="24878" xr:uid="{00000000-0005-0000-0000-000024610000}"/>
    <cellStyle name="SAPBEXexcCritical5 6 2 4 2" xfId="24879" xr:uid="{00000000-0005-0000-0000-000025610000}"/>
    <cellStyle name="SAPBEXexcCritical5 6 2 5" xfId="24880" xr:uid="{00000000-0005-0000-0000-000026610000}"/>
    <cellStyle name="SAPBEXexcCritical5 6 2 5 2" xfId="24881" xr:uid="{00000000-0005-0000-0000-000027610000}"/>
    <cellStyle name="SAPBEXexcCritical5 6 2 6" xfId="24882" xr:uid="{00000000-0005-0000-0000-000028610000}"/>
    <cellStyle name="SAPBEXexcCritical5 6 2 6 2" xfId="24883" xr:uid="{00000000-0005-0000-0000-000029610000}"/>
    <cellStyle name="SAPBEXexcCritical5 6 2 7" xfId="24884" xr:uid="{00000000-0005-0000-0000-00002A610000}"/>
    <cellStyle name="SAPBEXexcCritical5 6 2 7 2" xfId="24885" xr:uid="{00000000-0005-0000-0000-00002B610000}"/>
    <cellStyle name="SAPBEXexcCritical5 6 2 8" xfId="24886" xr:uid="{00000000-0005-0000-0000-00002C610000}"/>
    <cellStyle name="SAPBEXexcCritical5 6 2 8 2" xfId="24887" xr:uid="{00000000-0005-0000-0000-00002D610000}"/>
    <cellStyle name="SAPBEXexcCritical5 6 2 9" xfId="24888" xr:uid="{00000000-0005-0000-0000-00002E610000}"/>
    <cellStyle name="SAPBEXexcCritical5 6 3" xfId="24889" xr:uid="{00000000-0005-0000-0000-00002F610000}"/>
    <cellStyle name="SAPBEXexcCritical5 6 3 2" xfId="24890" xr:uid="{00000000-0005-0000-0000-000030610000}"/>
    <cellStyle name="SAPBEXexcCritical5 6 3 2 2" xfId="24891" xr:uid="{00000000-0005-0000-0000-000031610000}"/>
    <cellStyle name="SAPBEXexcCritical5 6 3 2 2 2" xfId="24892" xr:uid="{00000000-0005-0000-0000-000032610000}"/>
    <cellStyle name="SAPBEXexcCritical5 6 3 2 3" xfId="24893" xr:uid="{00000000-0005-0000-0000-000033610000}"/>
    <cellStyle name="SAPBEXexcCritical5 6 3 2 3 2" xfId="24894" xr:uid="{00000000-0005-0000-0000-000034610000}"/>
    <cellStyle name="SAPBEXexcCritical5 6 3 2 4" xfId="24895" xr:uid="{00000000-0005-0000-0000-000035610000}"/>
    <cellStyle name="SAPBEXexcCritical5 6 3 2 4 2" xfId="24896" xr:uid="{00000000-0005-0000-0000-000036610000}"/>
    <cellStyle name="SAPBEXexcCritical5 6 3 2 5" xfId="24897" xr:uid="{00000000-0005-0000-0000-000037610000}"/>
    <cellStyle name="SAPBEXexcCritical5 6 3 2 5 2" xfId="24898" xr:uid="{00000000-0005-0000-0000-000038610000}"/>
    <cellStyle name="SAPBEXexcCritical5 6 3 2 6" xfId="24899" xr:uid="{00000000-0005-0000-0000-000039610000}"/>
    <cellStyle name="SAPBEXexcCritical5 6 3 2 6 2" xfId="24900" xr:uid="{00000000-0005-0000-0000-00003A610000}"/>
    <cellStyle name="SAPBEXexcCritical5 6 3 2 7" xfId="24901" xr:uid="{00000000-0005-0000-0000-00003B610000}"/>
    <cellStyle name="SAPBEXexcCritical5 6 3 3" xfId="24902" xr:uid="{00000000-0005-0000-0000-00003C610000}"/>
    <cellStyle name="SAPBEXexcCritical5 6 3 3 2" xfId="24903" xr:uid="{00000000-0005-0000-0000-00003D610000}"/>
    <cellStyle name="SAPBEXexcCritical5 6 3 4" xfId="24904" xr:uid="{00000000-0005-0000-0000-00003E610000}"/>
    <cellStyle name="SAPBEXexcCritical5 6 3 4 2" xfId="24905" xr:uid="{00000000-0005-0000-0000-00003F610000}"/>
    <cellStyle name="SAPBEXexcCritical5 6 3 5" xfId="24906" xr:uid="{00000000-0005-0000-0000-000040610000}"/>
    <cellStyle name="SAPBEXexcCritical5 6 3 5 2" xfId="24907" xr:uid="{00000000-0005-0000-0000-000041610000}"/>
    <cellStyle name="SAPBEXexcCritical5 6 3 6" xfId="24908" xr:uid="{00000000-0005-0000-0000-000042610000}"/>
    <cellStyle name="SAPBEXexcCritical5 6 3 6 2" xfId="24909" xr:uid="{00000000-0005-0000-0000-000043610000}"/>
    <cellStyle name="SAPBEXexcCritical5 6 3 7" xfId="24910" xr:uid="{00000000-0005-0000-0000-000044610000}"/>
    <cellStyle name="SAPBEXexcCritical5 6 3 7 2" xfId="24911" xr:uid="{00000000-0005-0000-0000-000045610000}"/>
    <cellStyle name="SAPBEXexcCritical5 6 3 8" xfId="24912" xr:uid="{00000000-0005-0000-0000-000046610000}"/>
    <cellStyle name="SAPBEXexcCritical5 6 4" xfId="24913" xr:uid="{00000000-0005-0000-0000-000047610000}"/>
    <cellStyle name="SAPBEXexcCritical5 6 4 2" xfId="24914" xr:uid="{00000000-0005-0000-0000-000048610000}"/>
    <cellStyle name="SAPBEXexcCritical5 6 4 2 2" xfId="24915" xr:uid="{00000000-0005-0000-0000-000049610000}"/>
    <cellStyle name="SAPBEXexcCritical5 6 4 3" xfId="24916" xr:uid="{00000000-0005-0000-0000-00004A610000}"/>
    <cellStyle name="SAPBEXexcCritical5 6 4 3 2" xfId="24917" xr:uid="{00000000-0005-0000-0000-00004B610000}"/>
    <cellStyle name="SAPBEXexcCritical5 6 4 4" xfId="24918" xr:uid="{00000000-0005-0000-0000-00004C610000}"/>
    <cellStyle name="SAPBEXexcCritical5 6 4 4 2" xfId="24919" xr:uid="{00000000-0005-0000-0000-00004D610000}"/>
    <cellStyle name="SAPBEXexcCritical5 6 4 5" xfId="24920" xr:uid="{00000000-0005-0000-0000-00004E610000}"/>
    <cellStyle name="SAPBEXexcCritical5 6 4 5 2" xfId="24921" xr:uid="{00000000-0005-0000-0000-00004F610000}"/>
    <cellStyle name="SAPBEXexcCritical5 6 4 6" xfId="24922" xr:uid="{00000000-0005-0000-0000-000050610000}"/>
    <cellStyle name="SAPBEXexcCritical5 6 4 6 2" xfId="24923" xr:uid="{00000000-0005-0000-0000-000051610000}"/>
    <cellStyle name="SAPBEXexcCritical5 6 4 7" xfId="24924" xr:uid="{00000000-0005-0000-0000-000052610000}"/>
    <cellStyle name="SAPBEXexcCritical5 6 5" xfId="24925" xr:uid="{00000000-0005-0000-0000-000053610000}"/>
    <cellStyle name="SAPBEXexcCritical5 6 5 2" xfId="24926" xr:uid="{00000000-0005-0000-0000-000054610000}"/>
    <cellStyle name="SAPBEXexcCritical5 6 6" xfId="24927" xr:uid="{00000000-0005-0000-0000-000055610000}"/>
    <cellStyle name="SAPBEXexcCritical5 6 6 2" xfId="24928" xr:uid="{00000000-0005-0000-0000-000056610000}"/>
    <cellStyle name="SAPBEXexcCritical5 6 7" xfId="24929" xr:uid="{00000000-0005-0000-0000-000057610000}"/>
    <cellStyle name="SAPBEXexcCritical5 6 7 2" xfId="24930" xr:uid="{00000000-0005-0000-0000-000058610000}"/>
    <cellStyle name="SAPBEXexcCritical5 6 8" xfId="24931" xr:uid="{00000000-0005-0000-0000-000059610000}"/>
    <cellStyle name="SAPBEXexcCritical5 6 8 2" xfId="24932" xr:uid="{00000000-0005-0000-0000-00005A610000}"/>
    <cellStyle name="SAPBEXexcCritical5 6 9" xfId="24933" xr:uid="{00000000-0005-0000-0000-00005B610000}"/>
    <cellStyle name="SAPBEXexcCritical5 6 9 2" xfId="24934" xr:uid="{00000000-0005-0000-0000-00005C610000}"/>
    <cellStyle name="SAPBEXexcCritical5 7" xfId="24935" xr:uid="{00000000-0005-0000-0000-00005D610000}"/>
    <cellStyle name="SAPBEXexcCritical5 7 10" xfId="24936" xr:uid="{00000000-0005-0000-0000-00005E610000}"/>
    <cellStyle name="SAPBEXexcCritical5 7 2" xfId="24937" xr:uid="{00000000-0005-0000-0000-00005F610000}"/>
    <cellStyle name="SAPBEXexcCritical5 7 2 2" xfId="24938" xr:uid="{00000000-0005-0000-0000-000060610000}"/>
    <cellStyle name="SAPBEXexcCritical5 7 2 2 2" xfId="24939" xr:uid="{00000000-0005-0000-0000-000061610000}"/>
    <cellStyle name="SAPBEXexcCritical5 7 2 2 2 2" xfId="24940" xr:uid="{00000000-0005-0000-0000-000062610000}"/>
    <cellStyle name="SAPBEXexcCritical5 7 2 2 2 2 2" xfId="24941" xr:uid="{00000000-0005-0000-0000-000063610000}"/>
    <cellStyle name="SAPBEXexcCritical5 7 2 2 2 3" xfId="24942" xr:uid="{00000000-0005-0000-0000-000064610000}"/>
    <cellStyle name="SAPBEXexcCritical5 7 2 2 2 3 2" xfId="24943" xr:uid="{00000000-0005-0000-0000-000065610000}"/>
    <cellStyle name="SAPBEXexcCritical5 7 2 2 2 4" xfId="24944" xr:uid="{00000000-0005-0000-0000-000066610000}"/>
    <cellStyle name="SAPBEXexcCritical5 7 2 2 2 4 2" xfId="24945" xr:uid="{00000000-0005-0000-0000-000067610000}"/>
    <cellStyle name="SAPBEXexcCritical5 7 2 2 2 5" xfId="24946" xr:uid="{00000000-0005-0000-0000-000068610000}"/>
    <cellStyle name="SAPBEXexcCritical5 7 2 2 2 5 2" xfId="24947" xr:uid="{00000000-0005-0000-0000-000069610000}"/>
    <cellStyle name="SAPBEXexcCritical5 7 2 2 2 6" xfId="24948" xr:uid="{00000000-0005-0000-0000-00006A610000}"/>
    <cellStyle name="SAPBEXexcCritical5 7 2 2 2 6 2" xfId="24949" xr:uid="{00000000-0005-0000-0000-00006B610000}"/>
    <cellStyle name="SAPBEXexcCritical5 7 2 2 2 7" xfId="24950" xr:uid="{00000000-0005-0000-0000-00006C610000}"/>
    <cellStyle name="SAPBEXexcCritical5 7 2 2 3" xfId="24951" xr:uid="{00000000-0005-0000-0000-00006D610000}"/>
    <cellStyle name="SAPBEXexcCritical5 7 2 2 3 2" xfId="24952" xr:uid="{00000000-0005-0000-0000-00006E610000}"/>
    <cellStyle name="SAPBEXexcCritical5 7 2 2 4" xfId="24953" xr:uid="{00000000-0005-0000-0000-00006F610000}"/>
    <cellStyle name="SAPBEXexcCritical5 7 2 2 4 2" xfId="24954" xr:uid="{00000000-0005-0000-0000-000070610000}"/>
    <cellStyle name="SAPBEXexcCritical5 7 2 2 5" xfId="24955" xr:uid="{00000000-0005-0000-0000-000071610000}"/>
    <cellStyle name="SAPBEXexcCritical5 7 2 2 5 2" xfId="24956" xr:uid="{00000000-0005-0000-0000-000072610000}"/>
    <cellStyle name="SAPBEXexcCritical5 7 2 2 6" xfId="24957" xr:uid="{00000000-0005-0000-0000-000073610000}"/>
    <cellStyle name="SAPBEXexcCritical5 7 2 2 6 2" xfId="24958" xr:uid="{00000000-0005-0000-0000-000074610000}"/>
    <cellStyle name="SAPBEXexcCritical5 7 2 2 7" xfId="24959" xr:uid="{00000000-0005-0000-0000-000075610000}"/>
    <cellStyle name="SAPBEXexcCritical5 7 2 2 7 2" xfId="24960" xr:uid="{00000000-0005-0000-0000-000076610000}"/>
    <cellStyle name="SAPBEXexcCritical5 7 2 2 8" xfId="24961" xr:uid="{00000000-0005-0000-0000-000077610000}"/>
    <cellStyle name="SAPBEXexcCritical5 7 2 3" xfId="24962" xr:uid="{00000000-0005-0000-0000-000078610000}"/>
    <cellStyle name="SAPBEXexcCritical5 7 2 3 2" xfId="24963" xr:uid="{00000000-0005-0000-0000-000079610000}"/>
    <cellStyle name="SAPBEXexcCritical5 7 2 3 2 2" xfId="24964" xr:uid="{00000000-0005-0000-0000-00007A610000}"/>
    <cellStyle name="SAPBEXexcCritical5 7 2 3 3" xfId="24965" xr:uid="{00000000-0005-0000-0000-00007B610000}"/>
    <cellStyle name="SAPBEXexcCritical5 7 2 3 3 2" xfId="24966" xr:uid="{00000000-0005-0000-0000-00007C610000}"/>
    <cellStyle name="SAPBEXexcCritical5 7 2 3 4" xfId="24967" xr:uid="{00000000-0005-0000-0000-00007D610000}"/>
    <cellStyle name="SAPBEXexcCritical5 7 2 3 4 2" xfId="24968" xr:uid="{00000000-0005-0000-0000-00007E610000}"/>
    <cellStyle name="SAPBEXexcCritical5 7 2 3 5" xfId="24969" xr:uid="{00000000-0005-0000-0000-00007F610000}"/>
    <cellStyle name="SAPBEXexcCritical5 7 2 3 5 2" xfId="24970" xr:uid="{00000000-0005-0000-0000-000080610000}"/>
    <cellStyle name="SAPBEXexcCritical5 7 2 3 6" xfId="24971" xr:uid="{00000000-0005-0000-0000-000081610000}"/>
    <cellStyle name="SAPBEXexcCritical5 7 2 3 6 2" xfId="24972" xr:uid="{00000000-0005-0000-0000-000082610000}"/>
    <cellStyle name="SAPBEXexcCritical5 7 2 3 7" xfId="24973" xr:uid="{00000000-0005-0000-0000-000083610000}"/>
    <cellStyle name="SAPBEXexcCritical5 7 2 4" xfId="24974" xr:uid="{00000000-0005-0000-0000-000084610000}"/>
    <cellStyle name="SAPBEXexcCritical5 7 2 4 2" xfId="24975" xr:uid="{00000000-0005-0000-0000-000085610000}"/>
    <cellStyle name="SAPBEXexcCritical5 7 2 5" xfId="24976" xr:uid="{00000000-0005-0000-0000-000086610000}"/>
    <cellStyle name="SAPBEXexcCritical5 7 2 5 2" xfId="24977" xr:uid="{00000000-0005-0000-0000-000087610000}"/>
    <cellStyle name="SAPBEXexcCritical5 7 2 6" xfId="24978" xr:uid="{00000000-0005-0000-0000-000088610000}"/>
    <cellStyle name="SAPBEXexcCritical5 7 2 6 2" xfId="24979" xr:uid="{00000000-0005-0000-0000-000089610000}"/>
    <cellStyle name="SAPBEXexcCritical5 7 2 7" xfId="24980" xr:uid="{00000000-0005-0000-0000-00008A610000}"/>
    <cellStyle name="SAPBEXexcCritical5 7 2 7 2" xfId="24981" xr:uid="{00000000-0005-0000-0000-00008B610000}"/>
    <cellStyle name="SAPBEXexcCritical5 7 2 8" xfId="24982" xr:uid="{00000000-0005-0000-0000-00008C610000}"/>
    <cellStyle name="SAPBEXexcCritical5 7 2 8 2" xfId="24983" xr:uid="{00000000-0005-0000-0000-00008D610000}"/>
    <cellStyle name="SAPBEXexcCritical5 7 2 9" xfId="24984" xr:uid="{00000000-0005-0000-0000-00008E610000}"/>
    <cellStyle name="SAPBEXexcCritical5 7 3" xfId="24985" xr:uid="{00000000-0005-0000-0000-00008F610000}"/>
    <cellStyle name="SAPBEXexcCritical5 7 3 2" xfId="24986" xr:uid="{00000000-0005-0000-0000-000090610000}"/>
    <cellStyle name="SAPBEXexcCritical5 7 3 2 2" xfId="24987" xr:uid="{00000000-0005-0000-0000-000091610000}"/>
    <cellStyle name="SAPBEXexcCritical5 7 3 2 2 2" xfId="24988" xr:uid="{00000000-0005-0000-0000-000092610000}"/>
    <cellStyle name="SAPBEXexcCritical5 7 3 2 3" xfId="24989" xr:uid="{00000000-0005-0000-0000-000093610000}"/>
    <cellStyle name="SAPBEXexcCritical5 7 3 2 3 2" xfId="24990" xr:uid="{00000000-0005-0000-0000-000094610000}"/>
    <cellStyle name="SAPBEXexcCritical5 7 3 2 4" xfId="24991" xr:uid="{00000000-0005-0000-0000-000095610000}"/>
    <cellStyle name="SAPBEXexcCritical5 7 3 2 4 2" xfId="24992" xr:uid="{00000000-0005-0000-0000-000096610000}"/>
    <cellStyle name="SAPBEXexcCritical5 7 3 2 5" xfId="24993" xr:uid="{00000000-0005-0000-0000-000097610000}"/>
    <cellStyle name="SAPBEXexcCritical5 7 3 2 5 2" xfId="24994" xr:uid="{00000000-0005-0000-0000-000098610000}"/>
    <cellStyle name="SAPBEXexcCritical5 7 3 2 6" xfId="24995" xr:uid="{00000000-0005-0000-0000-000099610000}"/>
    <cellStyle name="SAPBEXexcCritical5 7 3 2 6 2" xfId="24996" xr:uid="{00000000-0005-0000-0000-00009A610000}"/>
    <cellStyle name="SAPBEXexcCritical5 7 3 2 7" xfId="24997" xr:uid="{00000000-0005-0000-0000-00009B610000}"/>
    <cellStyle name="SAPBEXexcCritical5 7 3 3" xfId="24998" xr:uid="{00000000-0005-0000-0000-00009C610000}"/>
    <cellStyle name="SAPBEXexcCritical5 7 3 3 2" xfId="24999" xr:uid="{00000000-0005-0000-0000-00009D610000}"/>
    <cellStyle name="SAPBEXexcCritical5 7 3 4" xfId="25000" xr:uid="{00000000-0005-0000-0000-00009E610000}"/>
    <cellStyle name="SAPBEXexcCritical5 7 3 4 2" xfId="25001" xr:uid="{00000000-0005-0000-0000-00009F610000}"/>
    <cellStyle name="SAPBEXexcCritical5 7 3 5" xfId="25002" xr:uid="{00000000-0005-0000-0000-0000A0610000}"/>
    <cellStyle name="SAPBEXexcCritical5 7 3 5 2" xfId="25003" xr:uid="{00000000-0005-0000-0000-0000A1610000}"/>
    <cellStyle name="SAPBEXexcCritical5 7 3 6" xfId="25004" xr:uid="{00000000-0005-0000-0000-0000A2610000}"/>
    <cellStyle name="SAPBEXexcCritical5 7 3 6 2" xfId="25005" xr:uid="{00000000-0005-0000-0000-0000A3610000}"/>
    <cellStyle name="SAPBEXexcCritical5 7 3 7" xfId="25006" xr:uid="{00000000-0005-0000-0000-0000A4610000}"/>
    <cellStyle name="SAPBEXexcCritical5 7 3 7 2" xfId="25007" xr:uid="{00000000-0005-0000-0000-0000A5610000}"/>
    <cellStyle name="SAPBEXexcCritical5 7 3 8" xfId="25008" xr:uid="{00000000-0005-0000-0000-0000A6610000}"/>
    <cellStyle name="SAPBEXexcCritical5 7 4" xfId="25009" xr:uid="{00000000-0005-0000-0000-0000A7610000}"/>
    <cellStyle name="SAPBEXexcCritical5 7 4 2" xfId="25010" xr:uid="{00000000-0005-0000-0000-0000A8610000}"/>
    <cellStyle name="SAPBEXexcCritical5 7 4 2 2" xfId="25011" xr:uid="{00000000-0005-0000-0000-0000A9610000}"/>
    <cellStyle name="SAPBEXexcCritical5 7 4 3" xfId="25012" xr:uid="{00000000-0005-0000-0000-0000AA610000}"/>
    <cellStyle name="SAPBEXexcCritical5 7 4 3 2" xfId="25013" xr:uid="{00000000-0005-0000-0000-0000AB610000}"/>
    <cellStyle name="SAPBEXexcCritical5 7 4 4" xfId="25014" xr:uid="{00000000-0005-0000-0000-0000AC610000}"/>
    <cellStyle name="SAPBEXexcCritical5 7 4 4 2" xfId="25015" xr:uid="{00000000-0005-0000-0000-0000AD610000}"/>
    <cellStyle name="SAPBEXexcCritical5 7 4 5" xfId="25016" xr:uid="{00000000-0005-0000-0000-0000AE610000}"/>
    <cellStyle name="SAPBEXexcCritical5 7 4 5 2" xfId="25017" xr:uid="{00000000-0005-0000-0000-0000AF610000}"/>
    <cellStyle name="SAPBEXexcCritical5 7 4 6" xfId="25018" xr:uid="{00000000-0005-0000-0000-0000B0610000}"/>
    <cellStyle name="SAPBEXexcCritical5 7 4 6 2" xfId="25019" xr:uid="{00000000-0005-0000-0000-0000B1610000}"/>
    <cellStyle name="SAPBEXexcCritical5 7 4 7" xfId="25020" xr:uid="{00000000-0005-0000-0000-0000B2610000}"/>
    <cellStyle name="SAPBEXexcCritical5 7 5" xfId="25021" xr:uid="{00000000-0005-0000-0000-0000B3610000}"/>
    <cellStyle name="SAPBEXexcCritical5 7 5 2" xfId="25022" xr:uid="{00000000-0005-0000-0000-0000B4610000}"/>
    <cellStyle name="SAPBEXexcCritical5 7 6" xfId="25023" xr:uid="{00000000-0005-0000-0000-0000B5610000}"/>
    <cellStyle name="SAPBEXexcCritical5 7 6 2" xfId="25024" xr:uid="{00000000-0005-0000-0000-0000B6610000}"/>
    <cellStyle name="SAPBEXexcCritical5 7 7" xfId="25025" xr:uid="{00000000-0005-0000-0000-0000B7610000}"/>
    <cellStyle name="SAPBEXexcCritical5 7 7 2" xfId="25026" xr:uid="{00000000-0005-0000-0000-0000B8610000}"/>
    <cellStyle name="SAPBEXexcCritical5 7 8" xfId="25027" xr:uid="{00000000-0005-0000-0000-0000B9610000}"/>
    <cellStyle name="SAPBEXexcCritical5 7 8 2" xfId="25028" xr:uid="{00000000-0005-0000-0000-0000BA610000}"/>
    <cellStyle name="SAPBEXexcCritical5 7 9" xfId="25029" xr:uid="{00000000-0005-0000-0000-0000BB610000}"/>
    <cellStyle name="SAPBEXexcCritical5 7 9 2" xfId="25030" xr:uid="{00000000-0005-0000-0000-0000BC610000}"/>
    <cellStyle name="SAPBEXexcCritical5 8" xfId="25031" xr:uid="{00000000-0005-0000-0000-0000BD610000}"/>
    <cellStyle name="SAPBEXexcCritical5 8 2" xfId="25032" xr:uid="{00000000-0005-0000-0000-0000BE610000}"/>
    <cellStyle name="SAPBEXexcCritical5 8 2 2" xfId="25033" xr:uid="{00000000-0005-0000-0000-0000BF610000}"/>
    <cellStyle name="SAPBEXexcCritical5 8 2 2 2" xfId="25034" xr:uid="{00000000-0005-0000-0000-0000C0610000}"/>
    <cellStyle name="SAPBEXexcCritical5 8 2 2 2 2" xfId="25035" xr:uid="{00000000-0005-0000-0000-0000C1610000}"/>
    <cellStyle name="SAPBEXexcCritical5 8 2 2 3" xfId="25036" xr:uid="{00000000-0005-0000-0000-0000C2610000}"/>
    <cellStyle name="SAPBEXexcCritical5 8 2 2 3 2" xfId="25037" xr:uid="{00000000-0005-0000-0000-0000C3610000}"/>
    <cellStyle name="SAPBEXexcCritical5 8 2 2 4" xfId="25038" xr:uid="{00000000-0005-0000-0000-0000C4610000}"/>
    <cellStyle name="SAPBEXexcCritical5 8 2 2 4 2" xfId="25039" xr:uid="{00000000-0005-0000-0000-0000C5610000}"/>
    <cellStyle name="SAPBEXexcCritical5 8 2 2 5" xfId="25040" xr:uid="{00000000-0005-0000-0000-0000C6610000}"/>
    <cellStyle name="SAPBEXexcCritical5 8 2 2 5 2" xfId="25041" xr:uid="{00000000-0005-0000-0000-0000C7610000}"/>
    <cellStyle name="SAPBEXexcCritical5 8 2 2 6" xfId="25042" xr:uid="{00000000-0005-0000-0000-0000C8610000}"/>
    <cellStyle name="SAPBEXexcCritical5 8 2 2 6 2" xfId="25043" xr:uid="{00000000-0005-0000-0000-0000C9610000}"/>
    <cellStyle name="SAPBEXexcCritical5 8 2 2 7" xfId="25044" xr:uid="{00000000-0005-0000-0000-0000CA610000}"/>
    <cellStyle name="SAPBEXexcCritical5 8 2 3" xfId="25045" xr:uid="{00000000-0005-0000-0000-0000CB610000}"/>
    <cellStyle name="SAPBEXexcCritical5 8 2 3 2" xfId="25046" xr:uid="{00000000-0005-0000-0000-0000CC610000}"/>
    <cellStyle name="SAPBEXexcCritical5 8 2 4" xfId="25047" xr:uid="{00000000-0005-0000-0000-0000CD610000}"/>
    <cellStyle name="SAPBEXexcCritical5 8 2 4 2" xfId="25048" xr:uid="{00000000-0005-0000-0000-0000CE610000}"/>
    <cellStyle name="SAPBEXexcCritical5 8 2 5" xfId="25049" xr:uid="{00000000-0005-0000-0000-0000CF610000}"/>
    <cellStyle name="SAPBEXexcCritical5 8 2 5 2" xfId="25050" xr:uid="{00000000-0005-0000-0000-0000D0610000}"/>
    <cellStyle name="SAPBEXexcCritical5 8 2 6" xfId="25051" xr:uid="{00000000-0005-0000-0000-0000D1610000}"/>
    <cellStyle name="SAPBEXexcCritical5 8 2 6 2" xfId="25052" xr:uid="{00000000-0005-0000-0000-0000D2610000}"/>
    <cellStyle name="SAPBEXexcCritical5 8 2 7" xfId="25053" xr:uid="{00000000-0005-0000-0000-0000D3610000}"/>
    <cellStyle name="SAPBEXexcCritical5 8 2 7 2" xfId="25054" xr:uid="{00000000-0005-0000-0000-0000D4610000}"/>
    <cellStyle name="SAPBEXexcCritical5 8 2 8" xfId="25055" xr:uid="{00000000-0005-0000-0000-0000D5610000}"/>
    <cellStyle name="SAPBEXexcCritical5 8 3" xfId="25056" xr:uid="{00000000-0005-0000-0000-0000D6610000}"/>
    <cellStyle name="SAPBEXexcCritical5 8 3 2" xfId="25057" xr:uid="{00000000-0005-0000-0000-0000D7610000}"/>
    <cellStyle name="SAPBEXexcCritical5 8 3 2 2" xfId="25058" xr:uid="{00000000-0005-0000-0000-0000D8610000}"/>
    <cellStyle name="SAPBEXexcCritical5 8 3 3" xfId="25059" xr:uid="{00000000-0005-0000-0000-0000D9610000}"/>
    <cellStyle name="SAPBEXexcCritical5 8 3 3 2" xfId="25060" xr:uid="{00000000-0005-0000-0000-0000DA610000}"/>
    <cellStyle name="SAPBEXexcCritical5 8 3 4" xfId="25061" xr:uid="{00000000-0005-0000-0000-0000DB610000}"/>
    <cellStyle name="SAPBEXexcCritical5 8 3 4 2" xfId="25062" xr:uid="{00000000-0005-0000-0000-0000DC610000}"/>
    <cellStyle name="SAPBEXexcCritical5 8 3 5" xfId="25063" xr:uid="{00000000-0005-0000-0000-0000DD610000}"/>
    <cellStyle name="SAPBEXexcCritical5 8 3 5 2" xfId="25064" xr:uid="{00000000-0005-0000-0000-0000DE610000}"/>
    <cellStyle name="SAPBEXexcCritical5 8 3 6" xfId="25065" xr:uid="{00000000-0005-0000-0000-0000DF610000}"/>
    <cellStyle name="SAPBEXexcCritical5 8 3 6 2" xfId="25066" xr:uid="{00000000-0005-0000-0000-0000E0610000}"/>
    <cellStyle name="SAPBEXexcCritical5 8 3 7" xfId="25067" xr:uid="{00000000-0005-0000-0000-0000E1610000}"/>
    <cellStyle name="SAPBEXexcCritical5 8 4" xfId="25068" xr:uid="{00000000-0005-0000-0000-0000E2610000}"/>
    <cellStyle name="SAPBEXexcCritical5 8 4 2" xfId="25069" xr:uid="{00000000-0005-0000-0000-0000E3610000}"/>
    <cellStyle name="SAPBEXexcCritical5 8 5" xfId="25070" xr:uid="{00000000-0005-0000-0000-0000E4610000}"/>
    <cellStyle name="SAPBEXexcCritical5 8 5 2" xfId="25071" xr:uid="{00000000-0005-0000-0000-0000E5610000}"/>
    <cellStyle name="SAPBEXexcCritical5 8 6" xfId="25072" xr:uid="{00000000-0005-0000-0000-0000E6610000}"/>
    <cellStyle name="SAPBEXexcCritical5 8 6 2" xfId="25073" xr:uid="{00000000-0005-0000-0000-0000E7610000}"/>
    <cellStyle name="SAPBEXexcCritical5 8 7" xfId="25074" xr:uid="{00000000-0005-0000-0000-0000E8610000}"/>
    <cellStyle name="SAPBEXexcCritical5 8 7 2" xfId="25075" xr:uid="{00000000-0005-0000-0000-0000E9610000}"/>
    <cellStyle name="SAPBEXexcCritical5 8 8" xfId="25076" xr:uid="{00000000-0005-0000-0000-0000EA610000}"/>
    <cellStyle name="SAPBEXexcCritical5 8 8 2" xfId="25077" xr:uid="{00000000-0005-0000-0000-0000EB610000}"/>
    <cellStyle name="SAPBEXexcCritical5 8 9" xfId="25078" xr:uid="{00000000-0005-0000-0000-0000EC610000}"/>
    <cellStyle name="SAPBEXexcCritical5 9" xfId="25079" xr:uid="{00000000-0005-0000-0000-0000ED610000}"/>
    <cellStyle name="SAPBEXexcCritical5 9 2" xfId="25080" xr:uid="{00000000-0005-0000-0000-0000EE610000}"/>
    <cellStyle name="SAPBEXexcCritical5 9 2 2" xfId="25081" xr:uid="{00000000-0005-0000-0000-0000EF610000}"/>
    <cellStyle name="SAPBEXexcCritical5 9 2 2 2" xfId="25082" xr:uid="{00000000-0005-0000-0000-0000F0610000}"/>
    <cellStyle name="SAPBEXexcCritical5 9 2 3" xfId="25083" xr:uid="{00000000-0005-0000-0000-0000F1610000}"/>
    <cellStyle name="SAPBEXexcCritical5 9 2 3 2" xfId="25084" xr:uid="{00000000-0005-0000-0000-0000F2610000}"/>
    <cellStyle name="SAPBEXexcCritical5 9 2 4" xfId="25085" xr:uid="{00000000-0005-0000-0000-0000F3610000}"/>
    <cellStyle name="SAPBEXexcCritical5 9 2 4 2" xfId="25086" xr:uid="{00000000-0005-0000-0000-0000F4610000}"/>
    <cellStyle name="SAPBEXexcCritical5 9 2 5" xfId="25087" xr:uid="{00000000-0005-0000-0000-0000F5610000}"/>
    <cellStyle name="SAPBEXexcCritical5 9 2 5 2" xfId="25088" xr:uid="{00000000-0005-0000-0000-0000F6610000}"/>
    <cellStyle name="SAPBEXexcCritical5 9 2 6" xfId="25089" xr:uid="{00000000-0005-0000-0000-0000F7610000}"/>
    <cellStyle name="SAPBEXexcCritical5 9 2 6 2" xfId="25090" xr:uid="{00000000-0005-0000-0000-0000F8610000}"/>
    <cellStyle name="SAPBEXexcCritical5 9 2 7" xfId="25091" xr:uid="{00000000-0005-0000-0000-0000F9610000}"/>
    <cellStyle name="SAPBEXexcCritical5 9 3" xfId="25092" xr:uid="{00000000-0005-0000-0000-0000FA610000}"/>
    <cellStyle name="SAPBEXexcCritical5 9 3 2" xfId="25093" xr:uid="{00000000-0005-0000-0000-0000FB610000}"/>
    <cellStyle name="SAPBEXexcCritical5 9 4" xfId="25094" xr:uid="{00000000-0005-0000-0000-0000FC610000}"/>
    <cellStyle name="SAPBEXexcCritical5 9 4 2" xfId="25095" xr:uid="{00000000-0005-0000-0000-0000FD610000}"/>
    <cellStyle name="SAPBEXexcCritical5 9 5" xfId="25096" xr:uid="{00000000-0005-0000-0000-0000FE610000}"/>
    <cellStyle name="SAPBEXexcCritical5 9 5 2" xfId="25097" xr:uid="{00000000-0005-0000-0000-0000FF610000}"/>
    <cellStyle name="SAPBEXexcCritical5 9 6" xfId="25098" xr:uid="{00000000-0005-0000-0000-000000620000}"/>
    <cellStyle name="SAPBEXexcCritical5 9 6 2" xfId="25099" xr:uid="{00000000-0005-0000-0000-000001620000}"/>
    <cellStyle name="SAPBEXexcCritical5 9 7" xfId="25100" xr:uid="{00000000-0005-0000-0000-000002620000}"/>
    <cellStyle name="SAPBEXexcCritical5 9 7 2" xfId="25101" xr:uid="{00000000-0005-0000-0000-000003620000}"/>
    <cellStyle name="SAPBEXexcCritical5 9 8" xfId="25102" xr:uid="{00000000-0005-0000-0000-000004620000}"/>
    <cellStyle name="SAPBEXexcCritical6" xfId="25103" xr:uid="{00000000-0005-0000-0000-000005620000}"/>
    <cellStyle name="SAPBEXexcCritical6 10" xfId="25104" xr:uid="{00000000-0005-0000-0000-000006620000}"/>
    <cellStyle name="SAPBEXexcCritical6 10 2" xfId="25105" xr:uid="{00000000-0005-0000-0000-000007620000}"/>
    <cellStyle name="SAPBEXexcCritical6 10 2 2" xfId="25106" xr:uid="{00000000-0005-0000-0000-000008620000}"/>
    <cellStyle name="SAPBEXexcCritical6 10 3" xfId="25107" xr:uid="{00000000-0005-0000-0000-000009620000}"/>
    <cellStyle name="SAPBEXexcCritical6 10 3 2" xfId="25108" xr:uid="{00000000-0005-0000-0000-00000A620000}"/>
    <cellStyle name="SAPBEXexcCritical6 10 4" xfId="25109" xr:uid="{00000000-0005-0000-0000-00000B620000}"/>
    <cellStyle name="SAPBEXexcCritical6 10 4 2" xfId="25110" xr:uid="{00000000-0005-0000-0000-00000C620000}"/>
    <cellStyle name="SAPBEXexcCritical6 10 5" xfId="25111" xr:uid="{00000000-0005-0000-0000-00000D620000}"/>
    <cellStyle name="SAPBEXexcCritical6 10 5 2" xfId="25112" xr:uid="{00000000-0005-0000-0000-00000E620000}"/>
    <cellStyle name="SAPBEXexcCritical6 10 6" xfId="25113" xr:uid="{00000000-0005-0000-0000-00000F620000}"/>
    <cellStyle name="SAPBEXexcCritical6 10 6 2" xfId="25114" xr:uid="{00000000-0005-0000-0000-000010620000}"/>
    <cellStyle name="SAPBEXexcCritical6 10 7" xfId="25115" xr:uid="{00000000-0005-0000-0000-000011620000}"/>
    <cellStyle name="SAPBEXexcCritical6 11" xfId="25116" xr:uid="{00000000-0005-0000-0000-000012620000}"/>
    <cellStyle name="SAPBEXexcCritical6 11 2" xfId="25117" xr:uid="{00000000-0005-0000-0000-000013620000}"/>
    <cellStyle name="SAPBEXexcCritical6 12" xfId="25118" xr:uid="{00000000-0005-0000-0000-000014620000}"/>
    <cellStyle name="SAPBEXexcCritical6 12 2" xfId="25119" xr:uid="{00000000-0005-0000-0000-000015620000}"/>
    <cellStyle name="SAPBEXexcCritical6 13" xfId="25120" xr:uid="{00000000-0005-0000-0000-000016620000}"/>
    <cellStyle name="SAPBEXexcCritical6 13 2" xfId="25121" xr:uid="{00000000-0005-0000-0000-000017620000}"/>
    <cellStyle name="SAPBEXexcCritical6 14" xfId="25122" xr:uid="{00000000-0005-0000-0000-000018620000}"/>
    <cellStyle name="SAPBEXexcCritical6 14 2" xfId="25123" xr:uid="{00000000-0005-0000-0000-000019620000}"/>
    <cellStyle name="SAPBEXexcCritical6 15" xfId="25124" xr:uid="{00000000-0005-0000-0000-00001A620000}"/>
    <cellStyle name="SAPBEXexcCritical6 15 2" xfId="25125" xr:uid="{00000000-0005-0000-0000-00001B620000}"/>
    <cellStyle name="SAPBEXexcCritical6 16" xfId="25126" xr:uid="{00000000-0005-0000-0000-00001C620000}"/>
    <cellStyle name="SAPBEXexcCritical6 2" xfId="25127" xr:uid="{00000000-0005-0000-0000-00001D620000}"/>
    <cellStyle name="SAPBEXexcCritical6 2 10" xfId="25128" xr:uid="{00000000-0005-0000-0000-00001E620000}"/>
    <cellStyle name="SAPBEXexcCritical6 2 10 2" xfId="25129" xr:uid="{00000000-0005-0000-0000-00001F620000}"/>
    <cellStyle name="SAPBEXexcCritical6 2 11" xfId="25130" xr:uid="{00000000-0005-0000-0000-000020620000}"/>
    <cellStyle name="SAPBEXexcCritical6 2 11 2" xfId="25131" xr:uid="{00000000-0005-0000-0000-000021620000}"/>
    <cellStyle name="SAPBEXexcCritical6 2 12" xfId="25132" xr:uid="{00000000-0005-0000-0000-000022620000}"/>
    <cellStyle name="SAPBEXexcCritical6 2 2" xfId="25133" xr:uid="{00000000-0005-0000-0000-000023620000}"/>
    <cellStyle name="SAPBEXexcCritical6 2 2 10" xfId="25134" xr:uid="{00000000-0005-0000-0000-000024620000}"/>
    <cellStyle name="SAPBEXexcCritical6 2 2 10 2" xfId="25135" xr:uid="{00000000-0005-0000-0000-000025620000}"/>
    <cellStyle name="SAPBEXexcCritical6 2 2 11" xfId="25136" xr:uid="{00000000-0005-0000-0000-000026620000}"/>
    <cellStyle name="SAPBEXexcCritical6 2 2 2" xfId="25137" xr:uid="{00000000-0005-0000-0000-000027620000}"/>
    <cellStyle name="SAPBEXexcCritical6 2 2 2 10" xfId="25138" xr:uid="{00000000-0005-0000-0000-000028620000}"/>
    <cellStyle name="SAPBEXexcCritical6 2 2 2 2" xfId="25139" xr:uid="{00000000-0005-0000-0000-000029620000}"/>
    <cellStyle name="SAPBEXexcCritical6 2 2 2 2 2" xfId="25140" xr:uid="{00000000-0005-0000-0000-00002A620000}"/>
    <cellStyle name="SAPBEXexcCritical6 2 2 2 2 2 2" xfId="25141" xr:uid="{00000000-0005-0000-0000-00002B620000}"/>
    <cellStyle name="SAPBEXexcCritical6 2 2 2 2 2 2 2" xfId="25142" xr:uid="{00000000-0005-0000-0000-00002C620000}"/>
    <cellStyle name="SAPBEXexcCritical6 2 2 2 2 2 2 2 2" xfId="25143" xr:uid="{00000000-0005-0000-0000-00002D620000}"/>
    <cellStyle name="SAPBEXexcCritical6 2 2 2 2 2 2 3" xfId="25144" xr:uid="{00000000-0005-0000-0000-00002E620000}"/>
    <cellStyle name="SAPBEXexcCritical6 2 2 2 2 2 2 3 2" xfId="25145" xr:uid="{00000000-0005-0000-0000-00002F620000}"/>
    <cellStyle name="SAPBEXexcCritical6 2 2 2 2 2 2 4" xfId="25146" xr:uid="{00000000-0005-0000-0000-000030620000}"/>
    <cellStyle name="SAPBEXexcCritical6 2 2 2 2 2 2 4 2" xfId="25147" xr:uid="{00000000-0005-0000-0000-000031620000}"/>
    <cellStyle name="SAPBEXexcCritical6 2 2 2 2 2 2 5" xfId="25148" xr:uid="{00000000-0005-0000-0000-000032620000}"/>
    <cellStyle name="SAPBEXexcCritical6 2 2 2 2 2 2 5 2" xfId="25149" xr:uid="{00000000-0005-0000-0000-000033620000}"/>
    <cellStyle name="SAPBEXexcCritical6 2 2 2 2 2 2 6" xfId="25150" xr:uid="{00000000-0005-0000-0000-000034620000}"/>
    <cellStyle name="SAPBEXexcCritical6 2 2 2 2 2 2 6 2" xfId="25151" xr:uid="{00000000-0005-0000-0000-000035620000}"/>
    <cellStyle name="SAPBEXexcCritical6 2 2 2 2 2 2 7" xfId="25152" xr:uid="{00000000-0005-0000-0000-000036620000}"/>
    <cellStyle name="SAPBEXexcCritical6 2 2 2 2 2 3" xfId="25153" xr:uid="{00000000-0005-0000-0000-000037620000}"/>
    <cellStyle name="SAPBEXexcCritical6 2 2 2 2 2 3 2" xfId="25154" xr:uid="{00000000-0005-0000-0000-000038620000}"/>
    <cellStyle name="SAPBEXexcCritical6 2 2 2 2 2 4" xfId="25155" xr:uid="{00000000-0005-0000-0000-000039620000}"/>
    <cellStyle name="SAPBEXexcCritical6 2 2 2 2 2 4 2" xfId="25156" xr:uid="{00000000-0005-0000-0000-00003A620000}"/>
    <cellStyle name="SAPBEXexcCritical6 2 2 2 2 2 5" xfId="25157" xr:uid="{00000000-0005-0000-0000-00003B620000}"/>
    <cellStyle name="SAPBEXexcCritical6 2 2 2 2 2 5 2" xfId="25158" xr:uid="{00000000-0005-0000-0000-00003C620000}"/>
    <cellStyle name="SAPBEXexcCritical6 2 2 2 2 2 6" xfId="25159" xr:uid="{00000000-0005-0000-0000-00003D620000}"/>
    <cellStyle name="SAPBEXexcCritical6 2 2 2 2 2 6 2" xfId="25160" xr:uid="{00000000-0005-0000-0000-00003E620000}"/>
    <cellStyle name="SAPBEXexcCritical6 2 2 2 2 2 7" xfId="25161" xr:uid="{00000000-0005-0000-0000-00003F620000}"/>
    <cellStyle name="SAPBEXexcCritical6 2 2 2 2 2 7 2" xfId="25162" xr:uid="{00000000-0005-0000-0000-000040620000}"/>
    <cellStyle name="SAPBEXexcCritical6 2 2 2 2 2 8" xfId="25163" xr:uid="{00000000-0005-0000-0000-000041620000}"/>
    <cellStyle name="SAPBEXexcCritical6 2 2 2 2 3" xfId="25164" xr:uid="{00000000-0005-0000-0000-000042620000}"/>
    <cellStyle name="SAPBEXexcCritical6 2 2 2 2 3 2" xfId="25165" xr:uid="{00000000-0005-0000-0000-000043620000}"/>
    <cellStyle name="SAPBEXexcCritical6 2 2 2 2 3 2 2" xfId="25166" xr:uid="{00000000-0005-0000-0000-000044620000}"/>
    <cellStyle name="SAPBEXexcCritical6 2 2 2 2 3 3" xfId="25167" xr:uid="{00000000-0005-0000-0000-000045620000}"/>
    <cellStyle name="SAPBEXexcCritical6 2 2 2 2 3 3 2" xfId="25168" xr:uid="{00000000-0005-0000-0000-000046620000}"/>
    <cellStyle name="SAPBEXexcCritical6 2 2 2 2 3 4" xfId="25169" xr:uid="{00000000-0005-0000-0000-000047620000}"/>
    <cellStyle name="SAPBEXexcCritical6 2 2 2 2 3 4 2" xfId="25170" xr:uid="{00000000-0005-0000-0000-000048620000}"/>
    <cellStyle name="SAPBEXexcCritical6 2 2 2 2 3 5" xfId="25171" xr:uid="{00000000-0005-0000-0000-000049620000}"/>
    <cellStyle name="SAPBEXexcCritical6 2 2 2 2 3 5 2" xfId="25172" xr:uid="{00000000-0005-0000-0000-00004A620000}"/>
    <cellStyle name="SAPBEXexcCritical6 2 2 2 2 3 6" xfId="25173" xr:uid="{00000000-0005-0000-0000-00004B620000}"/>
    <cellStyle name="SAPBEXexcCritical6 2 2 2 2 3 6 2" xfId="25174" xr:uid="{00000000-0005-0000-0000-00004C620000}"/>
    <cellStyle name="SAPBEXexcCritical6 2 2 2 2 3 7" xfId="25175" xr:uid="{00000000-0005-0000-0000-00004D620000}"/>
    <cellStyle name="SAPBEXexcCritical6 2 2 2 2 4" xfId="25176" xr:uid="{00000000-0005-0000-0000-00004E620000}"/>
    <cellStyle name="SAPBEXexcCritical6 2 2 2 2 4 2" xfId="25177" xr:uid="{00000000-0005-0000-0000-00004F620000}"/>
    <cellStyle name="SAPBEXexcCritical6 2 2 2 2 5" xfId="25178" xr:uid="{00000000-0005-0000-0000-000050620000}"/>
    <cellStyle name="SAPBEXexcCritical6 2 2 2 2 5 2" xfId="25179" xr:uid="{00000000-0005-0000-0000-000051620000}"/>
    <cellStyle name="SAPBEXexcCritical6 2 2 2 2 6" xfId="25180" xr:uid="{00000000-0005-0000-0000-000052620000}"/>
    <cellStyle name="SAPBEXexcCritical6 2 2 2 2 6 2" xfId="25181" xr:uid="{00000000-0005-0000-0000-000053620000}"/>
    <cellStyle name="SAPBEXexcCritical6 2 2 2 2 7" xfId="25182" xr:uid="{00000000-0005-0000-0000-000054620000}"/>
    <cellStyle name="SAPBEXexcCritical6 2 2 2 2 7 2" xfId="25183" xr:uid="{00000000-0005-0000-0000-000055620000}"/>
    <cellStyle name="SAPBEXexcCritical6 2 2 2 2 8" xfId="25184" xr:uid="{00000000-0005-0000-0000-000056620000}"/>
    <cellStyle name="SAPBEXexcCritical6 2 2 2 2 8 2" xfId="25185" xr:uid="{00000000-0005-0000-0000-000057620000}"/>
    <cellStyle name="SAPBEXexcCritical6 2 2 2 2 9" xfId="25186" xr:uid="{00000000-0005-0000-0000-000058620000}"/>
    <cellStyle name="SAPBEXexcCritical6 2 2 2 3" xfId="25187" xr:uid="{00000000-0005-0000-0000-000059620000}"/>
    <cellStyle name="SAPBEXexcCritical6 2 2 2 3 2" xfId="25188" xr:uid="{00000000-0005-0000-0000-00005A620000}"/>
    <cellStyle name="SAPBEXexcCritical6 2 2 2 3 2 2" xfId="25189" xr:uid="{00000000-0005-0000-0000-00005B620000}"/>
    <cellStyle name="SAPBEXexcCritical6 2 2 2 3 2 2 2" xfId="25190" xr:uid="{00000000-0005-0000-0000-00005C620000}"/>
    <cellStyle name="SAPBEXexcCritical6 2 2 2 3 2 3" xfId="25191" xr:uid="{00000000-0005-0000-0000-00005D620000}"/>
    <cellStyle name="SAPBEXexcCritical6 2 2 2 3 2 3 2" xfId="25192" xr:uid="{00000000-0005-0000-0000-00005E620000}"/>
    <cellStyle name="SAPBEXexcCritical6 2 2 2 3 2 4" xfId="25193" xr:uid="{00000000-0005-0000-0000-00005F620000}"/>
    <cellStyle name="SAPBEXexcCritical6 2 2 2 3 2 4 2" xfId="25194" xr:uid="{00000000-0005-0000-0000-000060620000}"/>
    <cellStyle name="SAPBEXexcCritical6 2 2 2 3 2 5" xfId="25195" xr:uid="{00000000-0005-0000-0000-000061620000}"/>
    <cellStyle name="SAPBEXexcCritical6 2 2 2 3 2 5 2" xfId="25196" xr:uid="{00000000-0005-0000-0000-000062620000}"/>
    <cellStyle name="SAPBEXexcCritical6 2 2 2 3 2 6" xfId="25197" xr:uid="{00000000-0005-0000-0000-000063620000}"/>
    <cellStyle name="SAPBEXexcCritical6 2 2 2 3 2 6 2" xfId="25198" xr:uid="{00000000-0005-0000-0000-000064620000}"/>
    <cellStyle name="SAPBEXexcCritical6 2 2 2 3 2 7" xfId="25199" xr:uid="{00000000-0005-0000-0000-000065620000}"/>
    <cellStyle name="SAPBEXexcCritical6 2 2 2 3 3" xfId="25200" xr:uid="{00000000-0005-0000-0000-000066620000}"/>
    <cellStyle name="SAPBEXexcCritical6 2 2 2 3 3 2" xfId="25201" xr:uid="{00000000-0005-0000-0000-000067620000}"/>
    <cellStyle name="SAPBEXexcCritical6 2 2 2 3 4" xfId="25202" xr:uid="{00000000-0005-0000-0000-000068620000}"/>
    <cellStyle name="SAPBEXexcCritical6 2 2 2 3 4 2" xfId="25203" xr:uid="{00000000-0005-0000-0000-000069620000}"/>
    <cellStyle name="SAPBEXexcCritical6 2 2 2 3 5" xfId="25204" xr:uid="{00000000-0005-0000-0000-00006A620000}"/>
    <cellStyle name="SAPBEXexcCritical6 2 2 2 3 5 2" xfId="25205" xr:uid="{00000000-0005-0000-0000-00006B620000}"/>
    <cellStyle name="SAPBEXexcCritical6 2 2 2 3 6" xfId="25206" xr:uid="{00000000-0005-0000-0000-00006C620000}"/>
    <cellStyle name="SAPBEXexcCritical6 2 2 2 3 6 2" xfId="25207" xr:uid="{00000000-0005-0000-0000-00006D620000}"/>
    <cellStyle name="SAPBEXexcCritical6 2 2 2 3 7" xfId="25208" xr:uid="{00000000-0005-0000-0000-00006E620000}"/>
    <cellStyle name="SAPBEXexcCritical6 2 2 2 3 7 2" xfId="25209" xr:uid="{00000000-0005-0000-0000-00006F620000}"/>
    <cellStyle name="SAPBEXexcCritical6 2 2 2 3 8" xfId="25210" xr:uid="{00000000-0005-0000-0000-000070620000}"/>
    <cellStyle name="SAPBEXexcCritical6 2 2 2 4" xfId="25211" xr:uid="{00000000-0005-0000-0000-000071620000}"/>
    <cellStyle name="SAPBEXexcCritical6 2 2 2 4 2" xfId="25212" xr:uid="{00000000-0005-0000-0000-000072620000}"/>
    <cellStyle name="SAPBEXexcCritical6 2 2 2 4 2 2" xfId="25213" xr:uid="{00000000-0005-0000-0000-000073620000}"/>
    <cellStyle name="SAPBEXexcCritical6 2 2 2 4 3" xfId="25214" xr:uid="{00000000-0005-0000-0000-000074620000}"/>
    <cellStyle name="SAPBEXexcCritical6 2 2 2 4 3 2" xfId="25215" xr:uid="{00000000-0005-0000-0000-000075620000}"/>
    <cellStyle name="SAPBEXexcCritical6 2 2 2 4 4" xfId="25216" xr:uid="{00000000-0005-0000-0000-000076620000}"/>
    <cellStyle name="SAPBEXexcCritical6 2 2 2 4 4 2" xfId="25217" xr:uid="{00000000-0005-0000-0000-000077620000}"/>
    <cellStyle name="SAPBEXexcCritical6 2 2 2 4 5" xfId="25218" xr:uid="{00000000-0005-0000-0000-000078620000}"/>
    <cellStyle name="SAPBEXexcCritical6 2 2 2 4 5 2" xfId="25219" xr:uid="{00000000-0005-0000-0000-000079620000}"/>
    <cellStyle name="SAPBEXexcCritical6 2 2 2 4 6" xfId="25220" xr:uid="{00000000-0005-0000-0000-00007A620000}"/>
    <cellStyle name="SAPBEXexcCritical6 2 2 2 4 6 2" xfId="25221" xr:uid="{00000000-0005-0000-0000-00007B620000}"/>
    <cellStyle name="SAPBEXexcCritical6 2 2 2 4 7" xfId="25222" xr:uid="{00000000-0005-0000-0000-00007C620000}"/>
    <cellStyle name="SAPBEXexcCritical6 2 2 2 5" xfId="25223" xr:uid="{00000000-0005-0000-0000-00007D620000}"/>
    <cellStyle name="SAPBEXexcCritical6 2 2 2 5 2" xfId="25224" xr:uid="{00000000-0005-0000-0000-00007E620000}"/>
    <cellStyle name="SAPBEXexcCritical6 2 2 2 6" xfId="25225" xr:uid="{00000000-0005-0000-0000-00007F620000}"/>
    <cellStyle name="SAPBEXexcCritical6 2 2 2 6 2" xfId="25226" xr:uid="{00000000-0005-0000-0000-000080620000}"/>
    <cellStyle name="SAPBEXexcCritical6 2 2 2 7" xfId="25227" xr:uid="{00000000-0005-0000-0000-000081620000}"/>
    <cellStyle name="SAPBEXexcCritical6 2 2 2 7 2" xfId="25228" xr:uid="{00000000-0005-0000-0000-000082620000}"/>
    <cellStyle name="SAPBEXexcCritical6 2 2 2 8" xfId="25229" xr:uid="{00000000-0005-0000-0000-000083620000}"/>
    <cellStyle name="SAPBEXexcCritical6 2 2 2 8 2" xfId="25230" xr:uid="{00000000-0005-0000-0000-000084620000}"/>
    <cellStyle name="SAPBEXexcCritical6 2 2 2 9" xfId="25231" xr:uid="{00000000-0005-0000-0000-000085620000}"/>
    <cellStyle name="SAPBEXexcCritical6 2 2 2 9 2" xfId="25232" xr:uid="{00000000-0005-0000-0000-000086620000}"/>
    <cellStyle name="SAPBEXexcCritical6 2 2 3" xfId="25233" xr:uid="{00000000-0005-0000-0000-000087620000}"/>
    <cellStyle name="SAPBEXexcCritical6 2 2 3 2" xfId="25234" xr:uid="{00000000-0005-0000-0000-000088620000}"/>
    <cellStyle name="SAPBEXexcCritical6 2 2 3 2 2" xfId="25235" xr:uid="{00000000-0005-0000-0000-000089620000}"/>
    <cellStyle name="SAPBEXexcCritical6 2 2 3 2 2 2" xfId="25236" xr:uid="{00000000-0005-0000-0000-00008A620000}"/>
    <cellStyle name="SAPBEXexcCritical6 2 2 3 2 2 2 2" xfId="25237" xr:uid="{00000000-0005-0000-0000-00008B620000}"/>
    <cellStyle name="SAPBEXexcCritical6 2 2 3 2 2 3" xfId="25238" xr:uid="{00000000-0005-0000-0000-00008C620000}"/>
    <cellStyle name="SAPBEXexcCritical6 2 2 3 2 2 3 2" xfId="25239" xr:uid="{00000000-0005-0000-0000-00008D620000}"/>
    <cellStyle name="SAPBEXexcCritical6 2 2 3 2 2 4" xfId="25240" xr:uid="{00000000-0005-0000-0000-00008E620000}"/>
    <cellStyle name="SAPBEXexcCritical6 2 2 3 2 2 4 2" xfId="25241" xr:uid="{00000000-0005-0000-0000-00008F620000}"/>
    <cellStyle name="SAPBEXexcCritical6 2 2 3 2 2 5" xfId="25242" xr:uid="{00000000-0005-0000-0000-000090620000}"/>
    <cellStyle name="SAPBEXexcCritical6 2 2 3 2 2 5 2" xfId="25243" xr:uid="{00000000-0005-0000-0000-000091620000}"/>
    <cellStyle name="SAPBEXexcCritical6 2 2 3 2 2 6" xfId="25244" xr:uid="{00000000-0005-0000-0000-000092620000}"/>
    <cellStyle name="SAPBEXexcCritical6 2 2 3 2 2 6 2" xfId="25245" xr:uid="{00000000-0005-0000-0000-000093620000}"/>
    <cellStyle name="SAPBEXexcCritical6 2 2 3 2 2 7" xfId="25246" xr:uid="{00000000-0005-0000-0000-000094620000}"/>
    <cellStyle name="SAPBEXexcCritical6 2 2 3 2 3" xfId="25247" xr:uid="{00000000-0005-0000-0000-000095620000}"/>
    <cellStyle name="SAPBEXexcCritical6 2 2 3 2 3 2" xfId="25248" xr:uid="{00000000-0005-0000-0000-000096620000}"/>
    <cellStyle name="SAPBEXexcCritical6 2 2 3 2 4" xfId="25249" xr:uid="{00000000-0005-0000-0000-000097620000}"/>
    <cellStyle name="SAPBEXexcCritical6 2 2 3 2 4 2" xfId="25250" xr:uid="{00000000-0005-0000-0000-000098620000}"/>
    <cellStyle name="SAPBEXexcCritical6 2 2 3 2 5" xfId="25251" xr:uid="{00000000-0005-0000-0000-000099620000}"/>
    <cellStyle name="SAPBEXexcCritical6 2 2 3 2 5 2" xfId="25252" xr:uid="{00000000-0005-0000-0000-00009A620000}"/>
    <cellStyle name="SAPBEXexcCritical6 2 2 3 2 6" xfId="25253" xr:uid="{00000000-0005-0000-0000-00009B620000}"/>
    <cellStyle name="SAPBEXexcCritical6 2 2 3 2 6 2" xfId="25254" xr:uid="{00000000-0005-0000-0000-00009C620000}"/>
    <cellStyle name="SAPBEXexcCritical6 2 2 3 2 7" xfId="25255" xr:uid="{00000000-0005-0000-0000-00009D620000}"/>
    <cellStyle name="SAPBEXexcCritical6 2 2 3 2 7 2" xfId="25256" xr:uid="{00000000-0005-0000-0000-00009E620000}"/>
    <cellStyle name="SAPBEXexcCritical6 2 2 3 2 8" xfId="25257" xr:uid="{00000000-0005-0000-0000-00009F620000}"/>
    <cellStyle name="SAPBEXexcCritical6 2 2 3 3" xfId="25258" xr:uid="{00000000-0005-0000-0000-0000A0620000}"/>
    <cellStyle name="SAPBEXexcCritical6 2 2 3 3 2" xfId="25259" xr:uid="{00000000-0005-0000-0000-0000A1620000}"/>
    <cellStyle name="SAPBEXexcCritical6 2 2 3 3 2 2" xfId="25260" xr:uid="{00000000-0005-0000-0000-0000A2620000}"/>
    <cellStyle name="SAPBEXexcCritical6 2 2 3 3 3" xfId="25261" xr:uid="{00000000-0005-0000-0000-0000A3620000}"/>
    <cellStyle name="SAPBEXexcCritical6 2 2 3 3 3 2" xfId="25262" xr:uid="{00000000-0005-0000-0000-0000A4620000}"/>
    <cellStyle name="SAPBEXexcCritical6 2 2 3 3 4" xfId="25263" xr:uid="{00000000-0005-0000-0000-0000A5620000}"/>
    <cellStyle name="SAPBEXexcCritical6 2 2 3 3 4 2" xfId="25264" xr:uid="{00000000-0005-0000-0000-0000A6620000}"/>
    <cellStyle name="SAPBEXexcCritical6 2 2 3 3 5" xfId="25265" xr:uid="{00000000-0005-0000-0000-0000A7620000}"/>
    <cellStyle name="SAPBEXexcCritical6 2 2 3 3 5 2" xfId="25266" xr:uid="{00000000-0005-0000-0000-0000A8620000}"/>
    <cellStyle name="SAPBEXexcCritical6 2 2 3 3 6" xfId="25267" xr:uid="{00000000-0005-0000-0000-0000A9620000}"/>
    <cellStyle name="SAPBEXexcCritical6 2 2 3 3 6 2" xfId="25268" xr:uid="{00000000-0005-0000-0000-0000AA620000}"/>
    <cellStyle name="SAPBEXexcCritical6 2 2 3 3 7" xfId="25269" xr:uid="{00000000-0005-0000-0000-0000AB620000}"/>
    <cellStyle name="SAPBEXexcCritical6 2 2 3 4" xfId="25270" xr:uid="{00000000-0005-0000-0000-0000AC620000}"/>
    <cellStyle name="SAPBEXexcCritical6 2 2 3 4 2" xfId="25271" xr:uid="{00000000-0005-0000-0000-0000AD620000}"/>
    <cellStyle name="SAPBEXexcCritical6 2 2 3 5" xfId="25272" xr:uid="{00000000-0005-0000-0000-0000AE620000}"/>
    <cellStyle name="SAPBEXexcCritical6 2 2 3 5 2" xfId="25273" xr:uid="{00000000-0005-0000-0000-0000AF620000}"/>
    <cellStyle name="SAPBEXexcCritical6 2 2 3 6" xfId="25274" xr:uid="{00000000-0005-0000-0000-0000B0620000}"/>
    <cellStyle name="SAPBEXexcCritical6 2 2 3 6 2" xfId="25275" xr:uid="{00000000-0005-0000-0000-0000B1620000}"/>
    <cellStyle name="SAPBEXexcCritical6 2 2 3 7" xfId="25276" xr:uid="{00000000-0005-0000-0000-0000B2620000}"/>
    <cellStyle name="SAPBEXexcCritical6 2 2 3 7 2" xfId="25277" xr:uid="{00000000-0005-0000-0000-0000B3620000}"/>
    <cellStyle name="SAPBEXexcCritical6 2 2 3 8" xfId="25278" xr:uid="{00000000-0005-0000-0000-0000B4620000}"/>
    <cellStyle name="SAPBEXexcCritical6 2 2 3 8 2" xfId="25279" xr:uid="{00000000-0005-0000-0000-0000B5620000}"/>
    <cellStyle name="SAPBEXexcCritical6 2 2 3 9" xfId="25280" xr:uid="{00000000-0005-0000-0000-0000B6620000}"/>
    <cellStyle name="SAPBEXexcCritical6 2 2 4" xfId="25281" xr:uid="{00000000-0005-0000-0000-0000B7620000}"/>
    <cellStyle name="SAPBEXexcCritical6 2 2 4 2" xfId="25282" xr:uid="{00000000-0005-0000-0000-0000B8620000}"/>
    <cellStyle name="SAPBEXexcCritical6 2 2 4 2 2" xfId="25283" xr:uid="{00000000-0005-0000-0000-0000B9620000}"/>
    <cellStyle name="SAPBEXexcCritical6 2 2 4 2 2 2" xfId="25284" xr:uid="{00000000-0005-0000-0000-0000BA620000}"/>
    <cellStyle name="SAPBEXexcCritical6 2 2 4 2 3" xfId="25285" xr:uid="{00000000-0005-0000-0000-0000BB620000}"/>
    <cellStyle name="SAPBEXexcCritical6 2 2 4 2 3 2" xfId="25286" xr:uid="{00000000-0005-0000-0000-0000BC620000}"/>
    <cellStyle name="SAPBEXexcCritical6 2 2 4 2 4" xfId="25287" xr:uid="{00000000-0005-0000-0000-0000BD620000}"/>
    <cellStyle name="SAPBEXexcCritical6 2 2 4 2 4 2" xfId="25288" xr:uid="{00000000-0005-0000-0000-0000BE620000}"/>
    <cellStyle name="SAPBEXexcCritical6 2 2 4 2 5" xfId="25289" xr:uid="{00000000-0005-0000-0000-0000BF620000}"/>
    <cellStyle name="SAPBEXexcCritical6 2 2 4 2 5 2" xfId="25290" xr:uid="{00000000-0005-0000-0000-0000C0620000}"/>
    <cellStyle name="SAPBEXexcCritical6 2 2 4 2 6" xfId="25291" xr:uid="{00000000-0005-0000-0000-0000C1620000}"/>
    <cellStyle name="SAPBEXexcCritical6 2 2 4 2 6 2" xfId="25292" xr:uid="{00000000-0005-0000-0000-0000C2620000}"/>
    <cellStyle name="SAPBEXexcCritical6 2 2 4 2 7" xfId="25293" xr:uid="{00000000-0005-0000-0000-0000C3620000}"/>
    <cellStyle name="SAPBEXexcCritical6 2 2 4 3" xfId="25294" xr:uid="{00000000-0005-0000-0000-0000C4620000}"/>
    <cellStyle name="SAPBEXexcCritical6 2 2 4 3 2" xfId="25295" xr:uid="{00000000-0005-0000-0000-0000C5620000}"/>
    <cellStyle name="SAPBEXexcCritical6 2 2 4 4" xfId="25296" xr:uid="{00000000-0005-0000-0000-0000C6620000}"/>
    <cellStyle name="SAPBEXexcCritical6 2 2 4 4 2" xfId="25297" xr:uid="{00000000-0005-0000-0000-0000C7620000}"/>
    <cellStyle name="SAPBEXexcCritical6 2 2 4 5" xfId="25298" xr:uid="{00000000-0005-0000-0000-0000C8620000}"/>
    <cellStyle name="SAPBEXexcCritical6 2 2 4 5 2" xfId="25299" xr:uid="{00000000-0005-0000-0000-0000C9620000}"/>
    <cellStyle name="SAPBEXexcCritical6 2 2 4 6" xfId="25300" xr:uid="{00000000-0005-0000-0000-0000CA620000}"/>
    <cellStyle name="SAPBEXexcCritical6 2 2 4 6 2" xfId="25301" xr:uid="{00000000-0005-0000-0000-0000CB620000}"/>
    <cellStyle name="SAPBEXexcCritical6 2 2 4 7" xfId="25302" xr:uid="{00000000-0005-0000-0000-0000CC620000}"/>
    <cellStyle name="SAPBEXexcCritical6 2 2 4 7 2" xfId="25303" xr:uid="{00000000-0005-0000-0000-0000CD620000}"/>
    <cellStyle name="SAPBEXexcCritical6 2 2 4 8" xfId="25304" xr:uid="{00000000-0005-0000-0000-0000CE620000}"/>
    <cellStyle name="SAPBEXexcCritical6 2 2 5" xfId="25305" xr:uid="{00000000-0005-0000-0000-0000CF620000}"/>
    <cellStyle name="SAPBEXexcCritical6 2 2 5 2" xfId="25306" xr:uid="{00000000-0005-0000-0000-0000D0620000}"/>
    <cellStyle name="SAPBEXexcCritical6 2 2 5 2 2" xfId="25307" xr:uid="{00000000-0005-0000-0000-0000D1620000}"/>
    <cellStyle name="SAPBEXexcCritical6 2 2 5 3" xfId="25308" xr:uid="{00000000-0005-0000-0000-0000D2620000}"/>
    <cellStyle name="SAPBEXexcCritical6 2 2 5 3 2" xfId="25309" xr:uid="{00000000-0005-0000-0000-0000D3620000}"/>
    <cellStyle name="SAPBEXexcCritical6 2 2 5 4" xfId="25310" xr:uid="{00000000-0005-0000-0000-0000D4620000}"/>
    <cellStyle name="SAPBEXexcCritical6 2 2 5 4 2" xfId="25311" xr:uid="{00000000-0005-0000-0000-0000D5620000}"/>
    <cellStyle name="SAPBEXexcCritical6 2 2 5 5" xfId="25312" xr:uid="{00000000-0005-0000-0000-0000D6620000}"/>
    <cellStyle name="SAPBEXexcCritical6 2 2 5 5 2" xfId="25313" xr:uid="{00000000-0005-0000-0000-0000D7620000}"/>
    <cellStyle name="SAPBEXexcCritical6 2 2 5 6" xfId="25314" xr:uid="{00000000-0005-0000-0000-0000D8620000}"/>
    <cellStyle name="SAPBEXexcCritical6 2 2 5 6 2" xfId="25315" xr:uid="{00000000-0005-0000-0000-0000D9620000}"/>
    <cellStyle name="SAPBEXexcCritical6 2 2 5 7" xfId="25316" xr:uid="{00000000-0005-0000-0000-0000DA620000}"/>
    <cellStyle name="SAPBEXexcCritical6 2 2 6" xfId="25317" xr:uid="{00000000-0005-0000-0000-0000DB620000}"/>
    <cellStyle name="SAPBEXexcCritical6 2 2 6 2" xfId="25318" xr:uid="{00000000-0005-0000-0000-0000DC620000}"/>
    <cellStyle name="SAPBEXexcCritical6 2 2 7" xfId="25319" xr:uid="{00000000-0005-0000-0000-0000DD620000}"/>
    <cellStyle name="SAPBEXexcCritical6 2 2 7 2" xfId="25320" xr:uid="{00000000-0005-0000-0000-0000DE620000}"/>
    <cellStyle name="SAPBEXexcCritical6 2 2 8" xfId="25321" xr:uid="{00000000-0005-0000-0000-0000DF620000}"/>
    <cellStyle name="SAPBEXexcCritical6 2 2 8 2" xfId="25322" xr:uid="{00000000-0005-0000-0000-0000E0620000}"/>
    <cellStyle name="SAPBEXexcCritical6 2 2 9" xfId="25323" xr:uid="{00000000-0005-0000-0000-0000E1620000}"/>
    <cellStyle name="SAPBEXexcCritical6 2 2 9 2" xfId="25324" xr:uid="{00000000-0005-0000-0000-0000E2620000}"/>
    <cellStyle name="SAPBEXexcCritical6 2 3" xfId="25325" xr:uid="{00000000-0005-0000-0000-0000E3620000}"/>
    <cellStyle name="SAPBEXexcCritical6 2 3 10" xfId="25326" xr:uid="{00000000-0005-0000-0000-0000E4620000}"/>
    <cellStyle name="SAPBEXexcCritical6 2 3 2" xfId="25327" xr:uid="{00000000-0005-0000-0000-0000E5620000}"/>
    <cellStyle name="SAPBEXexcCritical6 2 3 2 2" xfId="25328" xr:uid="{00000000-0005-0000-0000-0000E6620000}"/>
    <cellStyle name="SAPBEXexcCritical6 2 3 2 2 2" xfId="25329" xr:uid="{00000000-0005-0000-0000-0000E7620000}"/>
    <cellStyle name="SAPBEXexcCritical6 2 3 2 2 2 2" xfId="25330" xr:uid="{00000000-0005-0000-0000-0000E8620000}"/>
    <cellStyle name="SAPBEXexcCritical6 2 3 2 2 2 2 2" xfId="25331" xr:uid="{00000000-0005-0000-0000-0000E9620000}"/>
    <cellStyle name="SAPBEXexcCritical6 2 3 2 2 2 3" xfId="25332" xr:uid="{00000000-0005-0000-0000-0000EA620000}"/>
    <cellStyle name="SAPBEXexcCritical6 2 3 2 2 2 3 2" xfId="25333" xr:uid="{00000000-0005-0000-0000-0000EB620000}"/>
    <cellStyle name="SAPBEXexcCritical6 2 3 2 2 2 4" xfId="25334" xr:uid="{00000000-0005-0000-0000-0000EC620000}"/>
    <cellStyle name="SAPBEXexcCritical6 2 3 2 2 2 4 2" xfId="25335" xr:uid="{00000000-0005-0000-0000-0000ED620000}"/>
    <cellStyle name="SAPBEXexcCritical6 2 3 2 2 2 5" xfId="25336" xr:uid="{00000000-0005-0000-0000-0000EE620000}"/>
    <cellStyle name="SAPBEXexcCritical6 2 3 2 2 2 5 2" xfId="25337" xr:uid="{00000000-0005-0000-0000-0000EF620000}"/>
    <cellStyle name="SAPBEXexcCritical6 2 3 2 2 2 6" xfId="25338" xr:uid="{00000000-0005-0000-0000-0000F0620000}"/>
    <cellStyle name="SAPBEXexcCritical6 2 3 2 2 2 6 2" xfId="25339" xr:uid="{00000000-0005-0000-0000-0000F1620000}"/>
    <cellStyle name="SAPBEXexcCritical6 2 3 2 2 2 7" xfId="25340" xr:uid="{00000000-0005-0000-0000-0000F2620000}"/>
    <cellStyle name="SAPBEXexcCritical6 2 3 2 2 3" xfId="25341" xr:uid="{00000000-0005-0000-0000-0000F3620000}"/>
    <cellStyle name="SAPBEXexcCritical6 2 3 2 2 3 2" xfId="25342" xr:uid="{00000000-0005-0000-0000-0000F4620000}"/>
    <cellStyle name="SAPBEXexcCritical6 2 3 2 2 4" xfId="25343" xr:uid="{00000000-0005-0000-0000-0000F5620000}"/>
    <cellStyle name="SAPBEXexcCritical6 2 3 2 2 4 2" xfId="25344" xr:uid="{00000000-0005-0000-0000-0000F6620000}"/>
    <cellStyle name="SAPBEXexcCritical6 2 3 2 2 5" xfId="25345" xr:uid="{00000000-0005-0000-0000-0000F7620000}"/>
    <cellStyle name="SAPBEXexcCritical6 2 3 2 2 5 2" xfId="25346" xr:uid="{00000000-0005-0000-0000-0000F8620000}"/>
    <cellStyle name="SAPBEXexcCritical6 2 3 2 2 6" xfId="25347" xr:uid="{00000000-0005-0000-0000-0000F9620000}"/>
    <cellStyle name="SAPBEXexcCritical6 2 3 2 2 6 2" xfId="25348" xr:uid="{00000000-0005-0000-0000-0000FA620000}"/>
    <cellStyle name="SAPBEXexcCritical6 2 3 2 2 7" xfId="25349" xr:uid="{00000000-0005-0000-0000-0000FB620000}"/>
    <cellStyle name="SAPBEXexcCritical6 2 3 2 2 7 2" xfId="25350" xr:uid="{00000000-0005-0000-0000-0000FC620000}"/>
    <cellStyle name="SAPBEXexcCritical6 2 3 2 2 8" xfId="25351" xr:uid="{00000000-0005-0000-0000-0000FD620000}"/>
    <cellStyle name="SAPBEXexcCritical6 2 3 2 3" xfId="25352" xr:uid="{00000000-0005-0000-0000-0000FE620000}"/>
    <cellStyle name="SAPBEXexcCritical6 2 3 2 3 2" xfId="25353" xr:uid="{00000000-0005-0000-0000-0000FF620000}"/>
    <cellStyle name="SAPBEXexcCritical6 2 3 2 3 2 2" xfId="25354" xr:uid="{00000000-0005-0000-0000-000000630000}"/>
    <cellStyle name="SAPBEXexcCritical6 2 3 2 3 3" xfId="25355" xr:uid="{00000000-0005-0000-0000-000001630000}"/>
    <cellStyle name="SAPBEXexcCritical6 2 3 2 3 3 2" xfId="25356" xr:uid="{00000000-0005-0000-0000-000002630000}"/>
    <cellStyle name="SAPBEXexcCritical6 2 3 2 3 4" xfId="25357" xr:uid="{00000000-0005-0000-0000-000003630000}"/>
    <cellStyle name="SAPBEXexcCritical6 2 3 2 3 4 2" xfId="25358" xr:uid="{00000000-0005-0000-0000-000004630000}"/>
    <cellStyle name="SAPBEXexcCritical6 2 3 2 3 5" xfId="25359" xr:uid="{00000000-0005-0000-0000-000005630000}"/>
    <cellStyle name="SAPBEXexcCritical6 2 3 2 3 5 2" xfId="25360" xr:uid="{00000000-0005-0000-0000-000006630000}"/>
    <cellStyle name="SAPBEXexcCritical6 2 3 2 3 6" xfId="25361" xr:uid="{00000000-0005-0000-0000-000007630000}"/>
    <cellStyle name="SAPBEXexcCritical6 2 3 2 3 6 2" xfId="25362" xr:uid="{00000000-0005-0000-0000-000008630000}"/>
    <cellStyle name="SAPBEXexcCritical6 2 3 2 3 7" xfId="25363" xr:uid="{00000000-0005-0000-0000-000009630000}"/>
    <cellStyle name="SAPBEXexcCritical6 2 3 2 4" xfId="25364" xr:uid="{00000000-0005-0000-0000-00000A630000}"/>
    <cellStyle name="SAPBEXexcCritical6 2 3 2 4 2" xfId="25365" xr:uid="{00000000-0005-0000-0000-00000B630000}"/>
    <cellStyle name="SAPBEXexcCritical6 2 3 2 5" xfId="25366" xr:uid="{00000000-0005-0000-0000-00000C630000}"/>
    <cellStyle name="SAPBEXexcCritical6 2 3 2 5 2" xfId="25367" xr:uid="{00000000-0005-0000-0000-00000D630000}"/>
    <cellStyle name="SAPBEXexcCritical6 2 3 2 6" xfId="25368" xr:uid="{00000000-0005-0000-0000-00000E630000}"/>
    <cellStyle name="SAPBEXexcCritical6 2 3 2 6 2" xfId="25369" xr:uid="{00000000-0005-0000-0000-00000F630000}"/>
    <cellStyle name="SAPBEXexcCritical6 2 3 2 7" xfId="25370" xr:uid="{00000000-0005-0000-0000-000010630000}"/>
    <cellStyle name="SAPBEXexcCritical6 2 3 2 7 2" xfId="25371" xr:uid="{00000000-0005-0000-0000-000011630000}"/>
    <cellStyle name="SAPBEXexcCritical6 2 3 2 8" xfId="25372" xr:uid="{00000000-0005-0000-0000-000012630000}"/>
    <cellStyle name="SAPBEXexcCritical6 2 3 2 8 2" xfId="25373" xr:uid="{00000000-0005-0000-0000-000013630000}"/>
    <cellStyle name="SAPBEXexcCritical6 2 3 2 9" xfId="25374" xr:uid="{00000000-0005-0000-0000-000014630000}"/>
    <cellStyle name="SAPBEXexcCritical6 2 3 3" xfId="25375" xr:uid="{00000000-0005-0000-0000-000015630000}"/>
    <cellStyle name="SAPBEXexcCritical6 2 3 3 2" xfId="25376" xr:uid="{00000000-0005-0000-0000-000016630000}"/>
    <cellStyle name="SAPBEXexcCritical6 2 3 3 2 2" xfId="25377" xr:uid="{00000000-0005-0000-0000-000017630000}"/>
    <cellStyle name="SAPBEXexcCritical6 2 3 3 2 2 2" xfId="25378" xr:uid="{00000000-0005-0000-0000-000018630000}"/>
    <cellStyle name="SAPBEXexcCritical6 2 3 3 2 3" xfId="25379" xr:uid="{00000000-0005-0000-0000-000019630000}"/>
    <cellStyle name="SAPBEXexcCritical6 2 3 3 2 3 2" xfId="25380" xr:uid="{00000000-0005-0000-0000-00001A630000}"/>
    <cellStyle name="SAPBEXexcCritical6 2 3 3 2 4" xfId="25381" xr:uid="{00000000-0005-0000-0000-00001B630000}"/>
    <cellStyle name="SAPBEXexcCritical6 2 3 3 2 4 2" xfId="25382" xr:uid="{00000000-0005-0000-0000-00001C630000}"/>
    <cellStyle name="SAPBEXexcCritical6 2 3 3 2 5" xfId="25383" xr:uid="{00000000-0005-0000-0000-00001D630000}"/>
    <cellStyle name="SAPBEXexcCritical6 2 3 3 2 5 2" xfId="25384" xr:uid="{00000000-0005-0000-0000-00001E630000}"/>
    <cellStyle name="SAPBEXexcCritical6 2 3 3 2 6" xfId="25385" xr:uid="{00000000-0005-0000-0000-00001F630000}"/>
    <cellStyle name="SAPBEXexcCritical6 2 3 3 2 6 2" xfId="25386" xr:uid="{00000000-0005-0000-0000-000020630000}"/>
    <cellStyle name="SAPBEXexcCritical6 2 3 3 2 7" xfId="25387" xr:uid="{00000000-0005-0000-0000-000021630000}"/>
    <cellStyle name="SAPBEXexcCritical6 2 3 3 3" xfId="25388" xr:uid="{00000000-0005-0000-0000-000022630000}"/>
    <cellStyle name="SAPBEXexcCritical6 2 3 3 3 2" xfId="25389" xr:uid="{00000000-0005-0000-0000-000023630000}"/>
    <cellStyle name="SAPBEXexcCritical6 2 3 3 4" xfId="25390" xr:uid="{00000000-0005-0000-0000-000024630000}"/>
    <cellStyle name="SAPBEXexcCritical6 2 3 3 4 2" xfId="25391" xr:uid="{00000000-0005-0000-0000-000025630000}"/>
    <cellStyle name="SAPBEXexcCritical6 2 3 3 5" xfId="25392" xr:uid="{00000000-0005-0000-0000-000026630000}"/>
    <cellStyle name="SAPBEXexcCritical6 2 3 3 5 2" xfId="25393" xr:uid="{00000000-0005-0000-0000-000027630000}"/>
    <cellStyle name="SAPBEXexcCritical6 2 3 3 6" xfId="25394" xr:uid="{00000000-0005-0000-0000-000028630000}"/>
    <cellStyle name="SAPBEXexcCritical6 2 3 3 6 2" xfId="25395" xr:uid="{00000000-0005-0000-0000-000029630000}"/>
    <cellStyle name="SAPBEXexcCritical6 2 3 3 7" xfId="25396" xr:uid="{00000000-0005-0000-0000-00002A630000}"/>
    <cellStyle name="SAPBEXexcCritical6 2 3 3 7 2" xfId="25397" xr:uid="{00000000-0005-0000-0000-00002B630000}"/>
    <cellStyle name="SAPBEXexcCritical6 2 3 3 8" xfId="25398" xr:uid="{00000000-0005-0000-0000-00002C630000}"/>
    <cellStyle name="SAPBEXexcCritical6 2 3 4" xfId="25399" xr:uid="{00000000-0005-0000-0000-00002D630000}"/>
    <cellStyle name="SAPBEXexcCritical6 2 3 4 2" xfId="25400" xr:uid="{00000000-0005-0000-0000-00002E630000}"/>
    <cellStyle name="SAPBEXexcCritical6 2 3 4 2 2" xfId="25401" xr:uid="{00000000-0005-0000-0000-00002F630000}"/>
    <cellStyle name="SAPBEXexcCritical6 2 3 4 3" xfId="25402" xr:uid="{00000000-0005-0000-0000-000030630000}"/>
    <cellStyle name="SAPBEXexcCritical6 2 3 4 3 2" xfId="25403" xr:uid="{00000000-0005-0000-0000-000031630000}"/>
    <cellStyle name="SAPBEXexcCritical6 2 3 4 4" xfId="25404" xr:uid="{00000000-0005-0000-0000-000032630000}"/>
    <cellStyle name="SAPBEXexcCritical6 2 3 4 4 2" xfId="25405" xr:uid="{00000000-0005-0000-0000-000033630000}"/>
    <cellStyle name="SAPBEXexcCritical6 2 3 4 5" xfId="25406" xr:uid="{00000000-0005-0000-0000-000034630000}"/>
    <cellStyle name="SAPBEXexcCritical6 2 3 4 5 2" xfId="25407" xr:uid="{00000000-0005-0000-0000-000035630000}"/>
    <cellStyle name="SAPBEXexcCritical6 2 3 4 6" xfId="25408" xr:uid="{00000000-0005-0000-0000-000036630000}"/>
    <cellStyle name="SAPBEXexcCritical6 2 3 4 6 2" xfId="25409" xr:uid="{00000000-0005-0000-0000-000037630000}"/>
    <cellStyle name="SAPBEXexcCritical6 2 3 4 7" xfId="25410" xr:uid="{00000000-0005-0000-0000-000038630000}"/>
    <cellStyle name="SAPBEXexcCritical6 2 3 5" xfId="25411" xr:uid="{00000000-0005-0000-0000-000039630000}"/>
    <cellStyle name="SAPBEXexcCritical6 2 3 5 2" xfId="25412" xr:uid="{00000000-0005-0000-0000-00003A630000}"/>
    <cellStyle name="SAPBEXexcCritical6 2 3 6" xfId="25413" xr:uid="{00000000-0005-0000-0000-00003B630000}"/>
    <cellStyle name="SAPBEXexcCritical6 2 3 6 2" xfId="25414" xr:uid="{00000000-0005-0000-0000-00003C630000}"/>
    <cellStyle name="SAPBEXexcCritical6 2 3 7" xfId="25415" xr:uid="{00000000-0005-0000-0000-00003D630000}"/>
    <cellStyle name="SAPBEXexcCritical6 2 3 7 2" xfId="25416" xr:uid="{00000000-0005-0000-0000-00003E630000}"/>
    <cellStyle name="SAPBEXexcCritical6 2 3 8" xfId="25417" xr:uid="{00000000-0005-0000-0000-00003F630000}"/>
    <cellStyle name="SAPBEXexcCritical6 2 3 8 2" xfId="25418" xr:uid="{00000000-0005-0000-0000-000040630000}"/>
    <cellStyle name="SAPBEXexcCritical6 2 3 9" xfId="25419" xr:uid="{00000000-0005-0000-0000-000041630000}"/>
    <cellStyle name="SAPBEXexcCritical6 2 3 9 2" xfId="25420" xr:uid="{00000000-0005-0000-0000-000042630000}"/>
    <cellStyle name="SAPBEXexcCritical6 2 4" xfId="25421" xr:uid="{00000000-0005-0000-0000-000043630000}"/>
    <cellStyle name="SAPBEXexcCritical6 2 4 2" xfId="25422" xr:uid="{00000000-0005-0000-0000-000044630000}"/>
    <cellStyle name="SAPBEXexcCritical6 2 4 2 2" xfId="25423" xr:uid="{00000000-0005-0000-0000-000045630000}"/>
    <cellStyle name="SAPBEXexcCritical6 2 4 2 2 2" xfId="25424" xr:uid="{00000000-0005-0000-0000-000046630000}"/>
    <cellStyle name="SAPBEXexcCritical6 2 4 2 2 2 2" xfId="25425" xr:uid="{00000000-0005-0000-0000-000047630000}"/>
    <cellStyle name="SAPBEXexcCritical6 2 4 2 2 3" xfId="25426" xr:uid="{00000000-0005-0000-0000-000048630000}"/>
    <cellStyle name="SAPBEXexcCritical6 2 4 2 2 3 2" xfId="25427" xr:uid="{00000000-0005-0000-0000-000049630000}"/>
    <cellStyle name="SAPBEXexcCritical6 2 4 2 2 4" xfId="25428" xr:uid="{00000000-0005-0000-0000-00004A630000}"/>
    <cellStyle name="SAPBEXexcCritical6 2 4 2 2 4 2" xfId="25429" xr:uid="{00000000-0005-0000-0000-00004B630000}"/>
    <cellStyle name="SAPBEXexcCritical6 2 4 2 2 5" xfId="25430" xr:uid="{00000000-0005-0000-0000-00004C630000}"/>
    <cellStyle name="SAPBEXexcCritical6 2 4 2 2 5 2" xfId="25431" xr:uid="{00000000-0005-0000-0000-00004D630000}"/>
    <cellStyle name="SAPBEXexcCritical6 2 4 2 2 6" xfId="25432" xr:uid="{00000000-0005-0000-0000-00004E630000}"/>
    <cellStyle name="SAPBEXexcCritical6 2 4 2 2 6 2" xfId="25433" xr:uid="{00000000-0005-0000-0000-00004F630000}"/>
    <cellStyle name="SAPBEXexcCritical6 2 4 2 2 7" xfId="25434" xr:uid="{00000000-0005-0000-0000-000050630000}"/>
    <cellStyle name="SAPBEXexcCritical6 2 4 2 3" xfId="25435" xr:uid="{00000000-0005-0000-0000-000051630000}"/>
    <cellStyle name="SAPBEXexcCritical6 2 4 2 3 2" xfId="25436" xr:uid="{00000000-0005-0000-0000-000052630000}"/>
    <cellStyle name="SAPBEXexcCritical6 2 4 2 4" xfId="25437" xr:uid="{00000000-0005-0000-0000-000053630000}"/>
    <cellStyle name="SAPBEXexcCritical6 2 4 2 4 2" xfId="25438" xr:uid="{00000000-0005-0000-0000-000054630000}"/>
    <cellStyle name="SAPBEXexcCritical6 2 4 2 5" xfId="25439" xr:uid="{00000000-0005-0000-0000-000055630000}"/>
    <cellStyle name="SAPBEXexcCritical6 2 4 2 5 2" xfId="25440" xr:uid="{00000000-0005-0000-0000-000056630000}"/>
    <cellStyle name="SAPBEXexcCritical6 2 4 2 6" xfId="25441" xr:uid="{00000000-0005-0000-0000-000057630000}"/>
    <cellStyle name="SAPBEXexcCritical6 2 4 2 6 2" xfId="25442" xr:uid="{00000000-0005-0000-0000-000058630000}"/>
    <cellStyle name="SAPBEXexcCritical6 2 4 2 7" xfId="25443" xr:uid="{00000000-0005-0000-0000-000059630000}"/>
    <cellStyle name="SAPBEXexcCritical6 2 4 2 7 2" xfId="25444" xr:uid="{00000000-0005-0000-0000-00005A630000}"/>
    <cellStyle name="SAPBEXexcCritical6 2 4 2 8" xfId="25445" xr:uid="{00000000-0005-0000-0000-00005B630000}"/>
    <cellStyle name="SAPBEXexcCritical6 2 4 3" xfId="25446" xr:uid="{00000000-0005-0000-0000-00005C630000}"/>
    <cellStyle name="SAPBEXexcCritical6 2 4 3 2" xfId="25447" xr:uid="{00000000-0005-0000-0000-00005D630000}"/>
    <cellStyle name="SAPBEXexcCritical6 2 4 3 2 2" xfId="25448" xr:uid="{00000000-0005-0000-0000-00005E630000}"/>
    <cellStyle name="SAPBEXexcCritical6 2 4 3 3" xfId="25449" xr:uid="{00000000-0005-0000-0000-00005F630000}"/>
    <cellStyle name="SAPBEXexcCritical6 2 4 3 3 2" xfId="25450" xr:uid="{00000000-0005-0000-0000-000060630000}"/>
    <cellStyle name="SAPBEXexcCritical6 2 4 3 4" xfId="25451" xr:uid="{00000000-0005-0000-0000-000061630000}"/>
    <cellStyle name="SAPBEXexcCritical6 2 4 3 4 2" xfId="25452" xr:uid="{00000000-0005-0000-0000-000062630000}"/>
    <cellStyle name="SAPBEXexcCritical6 2 4 3 5" xfId="25453" xr:uid="{00000000-0005-0000-0000-000063630000}"/>
    <cellStyle name="SAPBEXexcCritical6 2 4 3 5 2" xfId="25454" xr:uid="{00000000-0005-0000-0000-000064630000}"/>
    <cellStyle name="SAPBEXexcCritical6 2 4 3 6" xfId="25455" xr:uid="{00000000-0005-0000-0000-000065630000}"/>
    <cellStyle name="SAPBEXexcCritical6 2 4 3 6 2" xfId="25456" xr:uid="{00000000-0005-0000-0000-000066630000}"/>
    <cellStyle name="SAPBEXexcCritical6 2 4 3 7" xfId="25457" xr:uid="{00000000-0005-0000-0000-000067630000}"/>
    <cellStyle name="SAPBEXexcCritical6 2 4 4" xfId="25458" xr:uid="{00000000-0005-0000-0000-000068630000}"/>
    <cellStyle name="SAPBEXexcCritical6 2 4 4 2" xfId="25459" xr:uid="{00000000-0005-0000-0000-000069630000}"/>
    <cellStyle name="SAPBEXexcCritical6 2 4 5" xfId="25460" xr:uid="{00000000-0005-0000-0000-00006A630000}"/>
    <cellStyle name="SAPBEXexcCritical6 2 4 5 2" xfId="25461" xr:uid="{00000000-0005-0000-0000-00006B630000}"/>
    <cellStyle name="SAPBEXexcCritical6 2 4 6" xfId="25462" xr:uid="{00000000-0005-0000-0000-00006C630000}"/>
    <cellStyle name="SAPBEXexcCritical6 2 4 6 2" xfId="25463" xr:uid="{00000000-0005-0000-0000-00006D630000}"/>
    <cellStyle name="SAPBEXexcCritical6 2 4 7" xfId="25464" xr:uid="{00000000-0005-0000-0000-00006E630000}"/>
    <cellStyle name="SAPBEXexcCritical6 2 4 7 2" xfId="25465" xr:uid="{00000000-0005-0000-0000-00006F630000}"/>
    <cellStyle name="SAPBEXexcCritical6 2 4 8" xfId="25466" xr:uid="{00000000-0005-0000-0000-000070630000}"/>
    <cellStyle name="SAPBEXexcCritical6 2 4 8 2" xfId="25467" xr:uid="{00000000-0005-0000-0000-000071630000}"/>
    <cellStyle name="SAPBEXexcCritical6 2 4 9" xfId="25468" xr:uid="{00000000-0005-0000-0000-000072630000}"/>
    <cellStyle name="SAPBEXexcCritical6 2 5" xfId="25469" xr:uid="{00000000-0005-0000-0000-000073630000}"/>
    <cellStyle name="SAPBEXexcCritical6 2 5 2" xfId="25470" xr:uid="{00000000-0005-0000-0000-000074630000}"/>
    <cellStyle name="SAPBEXexcCritical6 2 5 2 2" xfId="25471" xr:uid="{00000000-0005-0000-0000-000075630000}"/>
    <cellStyle name="SAPBEXexcCritical6 2 5 2 2 2" xfId="25472" xr:uid="{00000000-0005-0000-0000-000076630000}"/>
    <cellStyle name="SAPBEXexcCritical6 2 5 2 3" xfId="25473" xr:uid="{00000000-0005-0000-0000-000077630000}"/>
    <cellStyle name="SAPBEXexcCritical6 2 5 2 3 2" xfId="25474" xr:uid="{00000000-0005-0000-0000-000078630000}"/>
    <cellStyle name="SAPBEXexcCritical6 2 5 2 4" xfId="25475" xr:uid="{00000000-0005-0000-0000-000079630000}"/>
    <cellStyle name="SAPBEXexcCritical6 2 5 2 4 2" xfId="25476" xr:uid="{00000000-0005-0000-0000-00007A630000}"/>
    <cellStyle name="SAPBEXexcCritical6 2 5 2 5" xfId="25477" xr:uid="{00000000-0005-0000-0000-00007B630000}"/>
    <cellStyle name="SAPBEXexcCritical6 2 5 2 5 2" xfId="25478" xr:uid="{00000000-0005-0000-0000-00007C630000}"/>
    <cellStyle name="SAPBEXexcCritical6 2 5 2 6" xfId="25479" xr:uid="{00000000-0005-0000-0000-00007D630000}"/>
    <cellStyle name="SAPBEXexcCritical6 2 5 2 6 2" xfId="25480" xr:uid="{00000000-0005-0000-0000-00007E630000}"/>
    <cellStyle name="SAPBEXexcCritical6 2 5 2 7" xfId="25481" xr:uid="{00000000-0005-0000-0000-00007F630000}"/>
    <cellStyle name="SAPBEXexcCritical6 2 5 3" xfId="25482" xr:uid="{00000000-0005-0000-0000-000080630000}"/>
    <cellStyle name="SAPBEXexcCritical6 2 5 3 2" xfId="25483" xr:uid="{00000000-0005-0000-0000-000081630000}"/>
    <cellStyle name="SAPBEXexcCritical6 2 5 4" xfId="25484" xr:uid="{00000000-0005-0000-0000-000082630000}"/>
    <cellStyle name="SAPBEXexcCritical6 2 5 4 2" xfId="25485" xr:uid="{00000000-0005-0000-0000-000083630000}"/>
    <cellStyle name="SAPBEXexcCritical6 2 5 5" xfId="25486" xr:uid="{00000000-0005-0000-0000-000084630000}"/>
    <cellStyle name="SAPBEXexcCritical6 2 5 5 2" xfId="25487" xr:uid="{00000000-0005-0000-0000-000085630000}"/>
    <cellStyle name="SAPBEXexcCritical6 2 5 6" xfId="25488" xr:uid="{00000000-0005-0000-0000-000086630000}"/>
    <cellStyle name="SAPBEXexcCritical6 2 5 6 2" xfId="25489" xr:uid="{00000000-0005-0000-0000-000087630000}"/>
    <cellStyle name="SAPBEXexcCritical6 2 5 7" xfId="25490" xr:uid="{00000000-0005-0000-0000-000088630000}"/>
    <cellStyle name="SAPBEXexcCritical6 2 5 7 2" xfId="25491" xr:uid="{00000000-0005-0000-0000-000089630000}"/>
    <cellStyle name="SAPBEXexcCritical6 2 5 8" xfId="25492" xr:uid="{00000000-0005-0000-0000-00008A630000}"/>
    <cellStyle name="SAPBEXexcCritical6 2 6" xfId="25493" xr:uid="{00000000-0005-0000-0000-00008B630000}"/>
    <cellStyle name="SAPBEXexcCritical6 2 6 2" xfId="25494" xr:uid="{00000000-0005-0000-0000-00008C630000}"/>
    <cellStyle name="SAPBEXexcCritical6 2 6 2 2" xfId="25495" xr:uid="{00000000-0005-0000-0000-00008D630000}"/>
    <cellStyle name="SAPBEXexcCritical6 2 6 3" xfId="25496" xr:uid="{00000000-0005-0000-0000-00008E630000}"/>
    <cellStyle name="SAPBEXexcCritical6 2 6 3 2" xfId="25497" xr:uid="{00000000-0005-0000-0000-00008F630000}"/>
    <cellStyle name="SAPBEXexcCritical6 2 6 4" xfId="25498" xr:uid="{00000000-0005-0000-0000-000090630000}"/>
    <cellStyle name="SAPBEXexcCritical6 2 6 4 2" xfId="25499" xr:uid="{00000000-0005-0000-0000-000091630000}"/>
    <cellStyle name="SAPBEXexcCritical6 2 6 5" xfId="25500" xr:uid="{00000000-0005-0000-0000-000092630000}"/>
    <cellStyle name="SAPBEXexcCritical6 2 6 5 2" xfId="25501" xr:uid="{00000000-0005-0000-0000-000093630000}"/>
    <cellStyle name="SAPBEXexcCritical6 2 6 6" xfId="25502" xr:uid="{00000000-0005-0000-0000-000094630000}"/>
    <cellStyle name="SAPBEXexcCritical6 2 6 6 2" xfId="25503" xr:uid="{00000000-0005-0000-0000-000095630000}"/>
    <cellStyle name="SAPBEXexcCritical6 2 6 7" xfId="25504" xr:uid="{00000000-0005-0000-0000-000096630000}"/>
    <cellStyle name="SAPBEXexcCritical6 2 7" xfId="25505" xr:uid="{00000000-0005-0000-0000-000097630000}"/>
    <cellStyle name="SAPBEXexcCritical6 2 7 2" xfId="25506" xr:uid="{00000000-0005-0000-0000-000098630000}"/>
    <cellStyle name="SAPBEXexcCritical6 2 8" xfId="25507" xr:uid="{00000000-0005-0000-0000-000099630000}"/>
    <cellStyle name="SAPBEXexcCritical6 2 8 2" xfId="25508" xr:uid="{00000000-0005-0000-0000-00009A630000}"/>
    <cellStyle name="SAPBEXexcCritical6 2 9" xfId="25509" xr:uid="{00000000-0005-0000-0000-00009B630000}"/>
    <cellStyle name="SAPBEXexcCritical6 2 9 2" xfId="25510" xr:uid="{00000000-0005-0000-0000-00009C630000}"/>
    <cellStyle name="SAPBEXexcCritical6 3" xfId="25511" xr:uid="{00000000-0005-0000-0000-00009D630000}"/>
    <cellStyle name="SAPBEXexcCritical6 3 10" xfId="25512" xr:uid="{00000000-0005-0000-0000-00009E630000}"/>
    <cellStyle name="SAPBEXexcCritical6 3 10 2" xfId="25513" xr:uid="{00000000-0005-0000-0000-00009F630000}"/>
    <cellStyle name="SAPBEXexcCritical6 3 11" xfId="25514" xr:uid="{00000000-0005-0000-0000-0000A0630000}"/>
    <cellStyle name="SAPBEXexcCritical6 3 11 2" xfId="25515" xr:uid="{00000000-0005-0000-0000-0000A1630000}"/>
    <cellStyle name="SAPBEXexcCritical6 3 12" xfId="25516" xr:uid="{00000000-0005-0000-0000-0000A2630000}"/>
    <cellStyle name="SAPBEXexcCritical6 3 2" xfId="25517" xr:uid="{00000000-0005-0000-0000-0000A3630000}"/>
    <cellStyle name="SAPBEXexcCritical6 3 2 10" xfId="25518" xr:uid="{00000000-0005-0000-0000-0000A4630000}"/>
    <cellStyle name="SAPBEXexcCritical6 3 2 10 2" xfId="25519" xr:uid="{00000000-0005-0000-0000-0000A5630000}"/>
    <cellStyle name="SAPBEXexcCritical6 3 2 11" xfId="25520" xr:uid="{00000000-0005-0000-0000-0000A6630000}"/>
    <cellStyle name="SAPBEXexcCritical6 3 2 2" xfId="25521" xr:uid="{00000000-0005-0000-0000-0000A7630000}"/>
    <cellStyle name="SAPBEXexcCritical6 3 2 2 10" xfId="25522" xr:uid="{00000000-0005-0000-0000-0000A8630000}"/>
    <cellStyle name="SAPBEXexcCritical6 3 2 2 2" xfId="25523" xr:uid="{00000000-0005-0000-0000-0000A9630000}"/>
    <cellStyle name="SAPBEXexcCritical6 3 2 2 2 2" xfId="25524" xr:uid="{00000000-0005-0000-0000-0000AA630000}"/>
    <cellStyle name="SAPBEXexcCritical6 3 2 2 2 2 2" xfId="25525" xr:uid="{00000000-0005-0000-0000-0000AB630000}"/>
    <cellStyle name="SAPBEXexcCritical6 3 2 2 2 2 2 2" xfId="25526" xr:uid="{00000000-0005-0000-0000-0000AC630000}"/>
    <cellStyle name="SAPBEXexcCritical6 3 2 2 2 2 2 2 2" xfId="25527" xr:uid="{00000000-0005-0000-0000-0000AD630000}"/>
    <cellStyle name="SAPBEXexcCritical6 3 2 2 2 2 2 3" xfId="25528" xr:uid="{00000000-0005-0000-0000-0000AE630000}"/>
    <cellStyle name="SAPBEXexcCritical6 3 2 2 2 2 2 3 2" xfId="25529" xr:uid="{00000000-0005-0000-0000-0000AF630000}"/>
    <cellStyle name="SAPBEXexcCritical6 3 2 2 2 2 2 4" xfId="25530" xr:uid="{00000000-0005-0000-0000-0000B0630000}"/>
    <cellStyle name="SAPBEXexcCritical6 3 2 2 2 2 2 4 2" xfId="25531" xr:uid="{00000000-0005-0000-0000-0000B1630000}"/>
    <cellStyle name="SAPBEXexcCritical6 3 2 2 2 2 2 5" xfId="25532" xr:uid="{00000000-0005-0000-0000-0000B2630000}"/>
    <cellStyle name="SAPBEXexcCritical6 3 2 2 2 2 2 5 2" xfId="25533" xr:uid="{00000000-0005-0000-0000-0000B3630000}"/>
    <cellStyle name="SAPBEXexcCritical6 3 2 2 2 2 2 6" xfId="25534" xr:uid="{00000000-0005-0000-0000-0000B4630000}"/>
    <cellStyle name="SAPBEXexcCritical6 3 2 2 2 2 2 6 2" xfId="25535" xr:uid="{00000000-0005-0000-0000-0000B5630000}"/>
    <cellStyle name="SAPBEXexcCritical6 3 2 2 2 2 2 7" xfId="25536" xr:uid="{00000000-0005-0000-0000-0000B6630000}"/>
    <cellStyle name="SAPBEXexcCritical6 3 2 2 2 2 3" xfId="25537" xr:uid="{00000000-0005-0000-0000-0000B7630000}"/>
    <cellStyle name="SAPBEXexcCritical6 3 2 2 2 2 3 2" xfId="25538" xr:uid="{00000000-0005-0000-0000-0000B8630000}"/>
    <cellStyle name="SAPBEXexcCritical6 3 2 2 2 2 4" xfId="25539" xr:uid="{00000000-0005-0000-0000-0000B9630000}"/>
    <cellStyle name="SAPBEXexcCritical6 3 2 2 2 2 4 2" xfId="25540" xr:uid="{00000000-0005-0000-0000-0000BA630000}"/>
    <cellStyle name="SAPBEXexcCritical6 3 2 2 2 2 5" xfId="25541" xr:uid="{00000000-0005-0000-0000-0000BB630000}"/>
    <cellStyle name="SAPBEXexcCritical6 3 2 2 2 2 5 2" xfId="25542" xr:uid="{00000000-0005-0000-0000-0000BC630000}"/>
    <cellStyle name="SAPBEXexcCritical6 3 2 2 2 2 6" xfId="25543" xr:uid="{00000000-0005-0000-0000-0000BD630000}"/>
    <cellStyle name="SAPBEXexcCritical6 3 2 2 2 2 6 2" xfId="25544" xr:uid="{00000000-0005-0000-0000-0000BE630000}"/>
    <cellStyle name="SAPBEXexcCritical6 3 2 2 2 2 7" xfId="25545" xr:uid="{00000000-0005-0000-0000-0000BF630000}"/>
    <cellStyle name="SAPBEXexcCritical6 3 2 2 2 2 7 2" xfId="25546" xr:uid="{00000000-0005-0000-0000-0000C0630000}"/>
    <cellStyle name="SAPBEXexcCritical6 3 2 2 2 2 8" xfId="25547" xr:uid="{00000000-0005-0000-0000-0000C1630000}"/>
    <cellStyle name="SAPBEXexcCritical6 3 2 2 2 3" xfId="25548" xr:uid="{00000000-0005-0000-0000-0000C2630000}"/>
    <cellStyle name="SAPBEXexcCritical6 3 2 2 2 3 2" xfId="25549" xr:uid="{00000000-0005-0000-0000-0000C3630000}"/>
    <cellStyle name="SAPBEXexcCritical6 3 2 2 2 3 2 2" xfId="25550" xr:uid="{00000000-0005-0000-0000-0000C4630000}"/>
    <cellStyle name="SAPBEXexcCritical6 3 2 2 2 3 3" xfId="25551" xr:uid="{00000000-0005-0000-0000-0000C5630000}"/>
    <cellStyle name="SAPBEXexcCritical6 3 2 2 2 3 3 2" xfId="25552" xr:uid="{00000000-0005-0000-0000-0000C6630000}"/>
    <cellStyle name="SAPBEXexcCritical6 3 2 2 2 3 4" xfId="25553" xr:uid="{00000000-0005-0000-0000-0000C7630000}"/>
    <cellStyle name="SAPBEXexcCritical6 3 2 2 2 3 4 2" xfId="25554" xr:uid="{00000000-0005-0000-0000-0000C8630000}"/>
    <cellStyle name="SAPBEXexcCritical6 3 2 2 2 3 5" xfId="25555" xr:uid="{00000000-0005-0000-0000-0000C9630000}"/>
    <cellStyle name="SAPBEXexcCritical6 3 2 2 2 3 5 2" xfId="25556" xr:uid="{00000000-0005-0000-0000-0000CA630000}"/>
    <cellStyle name="SAPBEXexcCritical6 3 2 2 2 3 6" xfId="25557" xr:uid="{00000000-0005-0000-0000-0000CB630000}"/>
    <cellStyle name="SAPBEXexcCritical6 3 2 2 2 3 6 2" xfId="25558" xr:uid="{00000000-0005-0000-0000-0000CC630000}"/>
    <cellStyle name="SAPBEXexcCritical6 3 2 2 2 3 7" xfId="25559" xr:uid="{00000000-0005-0000-0000-0000CD630000}"/>
    <cellStyle name="SAPBEXexcCritical6 3 2 2 2 4" xfId="25560" xr:uid="{00000000-0005-0000-0000-0000CE630000}"/>
    <cellStyle name="SAPBEXexcCritical6 3 2 2 2 4 2" xfId="25561" xr:uid="{00000000-0005-0000-0000-0000CF630000}"/>
    <cellStyle name="SAPBEXexcCritical6 3 2 2 2 5" xfId="25562" xr:uid="{00000000-0005-0000-0000-0000D0630000}"/>
    <cellStyle name="SAPBEXexcCritical6 3 2 2 2 5 2" xfId="25563" xr:uid="{00000000-0005-0000-0000-0000D1630000}"/>
    <cellStyle name="SAPBEXexcCritical6 3 2 2 2 6" xfId="25564" xr:uid="{00000000-0005-0000-0000-0000D2630000}"/>
    <cellStyle name="SAPBEXexcCritical6 3 2 2 2 6 2" xfId="25565" xr:uid="{00000000-0005-0000-0000-0000D3630000}"/>
    <cellStyle name="SAPBEXexcCritical6 3 2 2 2 7" xfId="25566" xr:uid="{00000000-0005-0000-0000-0000D4630000}"/>
    <cellStyle name="SAPBEXexcCritical6 3 2 2 2 7 2" xfId="25567" xr:uid="{00000000-0005-0000-0000-0000D5630000}"/>
    <cellStyle name="SAPBEXexcCritical6 3 2 2 2 8" xfId="25568" xr:uid="{00000000-0005-0000-0000-0000D6630000}"/>
    <cellStyle name="SAPBEXexcCritical6 3 2 2 2 8 2" xfId="25569" xr:uid="{00000000-0005-0000-0000-0000D7630000}"/>
    <cellStyle name="SAPBEXexcCritical6 3 2 2 2 9" xfId="25570" xr:uid="{00000000-0005-0000-0000-0000D8630000}"/>
    <cellStyle name="SAPBEXexcCritical6 3 2 2 3" xfId="25571" xr:uid="{00000000-0005-0000-0000-0000D9630000}"/>
    <cellStyle name="SAPBEXexcCritical6 3 2 2 3 2" xfId="25572" xr:uid="{00000000-0005-0000-0000-0000DA630000}"/>
    <cellStyle name="SAPBEXexcCritical6 3 2 2 3 2 2" xfId="25573" xr:uid="{00000000-0005-0000-0000-0000DB630000}"/>
    <cellStyle name="SAPBEXexcCritical6 3 2 2 3 2 2 2" xfId="25574" xr:uid="{00000000-0005-0000-0000-0000DC630000}"/>
    <cellStyle name="SAPBEXexcCritical6 3 2 2 3 2 3" xfId="25575" xr:uid="{00000000-0005-0000-0000-0000DD630000}"/>
    <cellStyle name="SAPBEXexcCritical6 3 2 2 3 2 3 2" xfId="25576" xr:uid="{00000000-0005-0000-0000-0000DE630000}"/>
    <cellStyle name="SAPBEXexcCritical6 3 2 2 3 2 4" xfId="25577" xr:uid="{00000000-0005-0000-0000-0000DF630000}"/>
    <cellStyle name="SAPBEXexcCritical6 3 2 2 3 2 4 2" xfId="25578" xr:uid="{00000000-0005-0000-0000-0000E0630000}"/>
    <cellStyle name="SAPBEXexcCritical6 3 2 2 3 2 5" xfId="25579" xr:uid="{00000000-0005-0000-0000-0000E1630000}"/>
    <cellStyle name="SAPBEXexcCritical6 3 2 2 3 2 5 2" xfId="25580" xr:uid="{00000000-0005-0000-0000-0000E2630000}"/>
    <cellStyle name="SAPBEXexcCritical6 3 2 2 3 2 6" xfId="25581" xr:uid="{00000000-0005-0000-0000-0000E3630000}"/>
    <cellStyle name="SAPBEXexcCritical6 3 2 2 3 2 6 2" xfId="25582" xr:uid="{00000000-0005-0000-0000-0000E4630000}"/>
    <cellStyle name="SAPBEXexcCritical6 3 2 2 3 2 7" xfId="25583" xr:uid="{00000000-0005-0000-0000-0000E5630000}"/>
    <cellStyle name="SAPBEXexcCritical6 3 2 2 3 3" xfId="25584" xr:uid="{00000000-0005-0000-0000-0000E6630000}"/>
    <cellStyle name="SAPBEXexcCritical6 3 2 2 3 3 2" xfId="25585" xr:uid="{00000000-0005-0000-0000-0000E7630000}"/>
    <cellStyle name="SAPBEXexcCritical6 3 2 2 3 4" xfId="25586" xr:uid="{00000000-0005-0000-0000-0000E8630000}"/>
    <cellStyle name="SAPBEXexcCritical6 3 2 2 3 4 2" xfId="25587" xr:uid="{00000000-0005-0000-0000-0000E9630000}"/>
    <cellStyle name="SAPBEXexcCritical6 3 2 2 3 5" xfId="25588" xr:uid="{00000000-0005-0000-0000-0000EA630000}"/>
    <cellStyle name="SAPBEXexcCritical6 3 2 2 3 5 2" xfId="25589" xr:uid="{00000000-0005-0000-0000-0000EB630000}"/>
    <cellStyle name="SAPBEXexcCritical6 3 2 2 3 6" xfId="25590" xr:uid="{00000000-0005-0000-0000-0000EC630000}"/>
    <cellStyle name="SAPBEXexcCritical6 3 2 2 3 6 2" xfId="25591" xr:uid="{00000000-0005-0000-0000-0000ED630000}"/>
    <cellStyle name="SAPBEXexcCritical6 3 2 2 3 7" xfId="25592" xr:uid="{00000000-0005-0000-0000-0000EE630000}"/>
    <cellStyle name="SAPBEXexcCritical6 3 2 2 3 7 2" xfId="25593" xr:uid="{00000000-0005-0000-0000-0000EF630000}"/>
    <cellStyle name="SAPBEXexcCritical6 3 2 2 3 8" xfId="25594" xr:uid="{00000000-0005-0000-0000-0000F0630000}"/>
    <cellStyle name="SAPBEXexcCritical6 3 2 2 4" xfId="25595" xr:uid="{00000000-0005-0000-0000-0000F1630000}"/>
    <cellStyle name="SAPBEXexcCritical6 3 2 2 4 2" xfId="25596" xr:uid="{00000000-0005-0000-0000-0000F2630000}"/>
    <cellStyle name="SAPBEXexcCritical6 3 2 2 4 2 2" xfId="25597" xr:uid="{00000000-0005-0000-0000-0000F3630000}"/>
    <cellStyle name="SAPBEXexcCritical6 3 2 2 4 3" xfId="25598" xr:uid="{00000000-0005-0000-0000-0000F4630000}"/>
    <cellStyle name="SAPBEXexcCritical6 3 2 2 4 3 2" xfId="25599" xr:uid="{00000000-0005-0000-0000-0000F5630000}"/>
    <cellStyle name="SAPBEXexcCritical6 3 2 2 4 4" xfId="25600" xr:uid="{00000000-0005-0000-0000-0000F6630000}"/>
    <cellStyle name="SAPBEXexcCritical6 3 2 2 4 4 2" xfId="25601" xr:uid="{00000000-0005-0000-0000-0000F7630000}"/>
    <cellStyle name="SAPBEXexcCritical6 3 2 2 4 5" xfId="25602" xr:uid="{00000000-0005-0000-0000-0000F8630000}"/>
    <cellStyle name="SAPBEXexcCritical6 3 2 2 4 5 2" xfId="25603" xr:uid="{00000000-0005-0000-0000-0000F9630000}"/>
    <cellStyle name="SAPBEXexcCritical6 3 2 2 4 6" xfId="25604" xr:uid="{00000000-0005-0000-0000-0000FA630000}"/>
    <cellStyle name="SAPBEXexcCritical6 3 2 2 4 6 2" xfId="25605" xr:uid="{00000000-0005-0000-0000-0000FB630000}"/>
    <cellStyle name="SAPBEXexcCritical6 3 2 2 4 7" xfId="25606" xr:uid="{00000000-0005-0000-0000-0000FC630000}"/>
    <cellStyle name="SAPBEXexcCritical6 3 2 2 5" xfId="25607" xr:uid="{00000000-0005-0000-0000-0000FD630000}"/>
    <cellStyle name="SAPBEXexcCritical6 3 2 2 5 2" xfId="25608" xr:uid="{00000000-0005-0000-0000-0000FE630000}"/>
    <cellStyle name="SAPBEXexcCritical6 3 2 2 6" xfId="25609" xr:uid="{00000000-0005-0000-0000-0000FF630000}"/>
    <cellStyle name="SAPBEXexcCritical6 3 2 2 6 2" xfId="25610" xr:uid="{00000000-0005-0000-0000-000000640000}"/>
    <cellStyle name="SAPBEXexcCritical6 3 2 2 7" xfId="25611" xr:uid="{00000000-0005-0000-0000-000001640000}"/>
    <cellStyle name="SAPBEXexcCritical6 3 2 2 7 2" xfId="25612" xr:uid="{00000000-0005-0000-0000-000002640000}"/>
    <cellStyle name="SAPBEXexcCritical6 3 2 2 8" xfId="25613" xr:uid="{00000000-0005-0000-0000-000003640000}"/>
    <cellStyle name="SAPBEXexcCritical6 3 2 2 8 2" xfId="25614" xr:uid="{00000000-0005-0000-0000-000004640000}"/>
    <cellStyle name="SAPBEXexcCritical6 3 2 2 9" xfId="25615" xr:uid="{00000000-0005-0000-0000-000005640000}"/>
    <cellStyle name="SAPBEXexcCritical6 3 2 2 9 2" xfId="25616" xr:uid="{00000000-0005-0000-0000-000006640000}"/>
    <cellStyle name="SAPBEXexcCritical6 3 2 3" xfId="25617" xr:uid="{00000000-0005-0000-0000-000007640000}"/>
    <cellStyle name="SAPBEXexcCritical6 3 2 3 2" xfId="25618" xr:uid="{00000000-0005-0000-0000-000008640000}"/>
    <cellStyle name="SAPBEXexcCritical6 3 2 3 2 2" xfId="25619" xr:uid="{00000000-0005-0000-0000-000009640000}"/>
    <cellStyle name="SAPBEXexcCritical6 3 2 3 2 2 2" xfId="25620" xr:uid="{00000000-0005-0000-0000-00000A640000}"/>
    <cellStyle name="SAPBEXexcCritical6 3 2 3 2 2 2 2" xfId="25621" xr:uid="{00000000-0005-0000-0000-00000B640000}"/>
    <cellStyle name="SAPBEXexcCritical6 3 2 3 2 2 3" xfId="25622" xr:uid="{00000000-0005-0000-0000-00000C640000}"/>
    <cellStyle name="SAPBEXexcCritical6 3 2 3 2 2 3 2" xfId="25623" xr:uid="{00000000-0005-0000-0000-00000D640000}"/>
    <cellStyle name="SAPBEXexcCritical6 3 2 3 2 2 4" xfId="25624" xr:uid="{00000000-0005-0000-0000-00000E640000}"/>
    <cellStyle name="SAPBEXexcCritical6 3 2 3 2 2 4 2" xfId="25625" xr:uid="{00000000-0005-0000-0000-00000F640000}"/>
    <cellStyle name="SAPBEXexcCritical6 3 2 3 2 2 5" xfId="25626" xr:uid="{00000000-0005-0000-0000-000010640000}"/>
    <cellStyle name="SAPBEXexcCritical6 3 2 3 2 2 5 2" xfId="25627" xr:uid="{00000000-0005-0000-0000-000011640000}"/>
    <cellStyle name="SAPBEXexcCritical6 3 2 3 2 2 6" xfId="25628" xr:uid="{00000000-0005-0000-0000-000012640000}"/>
    <cellStyle name="SAPBEXexcCritical6 3 2 3 2 2 6 2" xfId="25629" xr:uid="{00000000-0005-0000-0000-000013640000}"/>
    <cellStyle name="SAPBEXexcCritical6 3 2 3 2 2 7" xfId="25630" xr:uid="{00000000-0005-0000-0000-000014640000}"/>
    <cellStyle name="SAPBEXexcCritical6 3 2 3 2 3" xfId="25631" xr:uid="{00000000-0005-0000-0000-000015640000}"/>
    <cellStyle name="SAPBEXexcCritical6 3 2 3 2 3 2" xfId="25632" xr:uid="{00000000-0005-0000-0000-000016640000}"/>
    <cellStyle name="SAPBEXexcCritical6 3 2 3 2 4" xfId="25633" xr:uid="{00000000-0005-0000-0000-000017640000}"/>
    <cellStyle name="SAPBEXexcCritical6 3 2 3 2 4 2" xfId="25634" xr:uid="{00000000-0005-0000-0000-000018640000}"/>
    <cellStyle name="SAPBEXexcCritical6 3 2 3 2 5" xfId="25635" xr:uid="{00000000-0005-0000-0000-000019640000}"/>
    <cellStyle name="SAPBEXexcCritical6 3 2 3 2 5 2" xfId="25636" xr:uid="{00000000-0005-0000-0000-00001A640000}"/>
    <cellStyle name="SAPBEXexcCritical6 3 2 3 2 6" xfId="25637" xr:uid="{00000000-0005-0000-0000-00001B640000}"/>
    <cellStyle name="SAPBEXexcCritical6 3 2 3 2 6 2" xfId="25638" xr:uid="{00000000-0005-0000-0000-00001C640000}"/>
    <cellStyle name="SAPBEXexcCritical6 3 2 3 2 7" xfId="25639" xr:uid="{00000000-0005-0000-0000-00001D640000}"/>
    <cellStyle name="SAPBEXexcCritical6 3 2 3 2 7 2" xfId="25640" xr:uid="{00000000-0005-0000-0000-00001E640000}"/>
    <cellStyle name="SAPBEXexcCritical6 3 2 3 2 8" xfId="25641" xr:uid="{00000000-0005-0000-0000-00001F640000}"/>
    <cellStyle name="SAPBEXexcCritical6 3 2 3 3" xfId="25642" xr:uid="{00000000-0005-0000-0000-000020640000}"/>
    <cellStyle name="SAPBEXexcCritical6 3 2 3 3 2" xfId="25643" xr:uid="{00000000-0005-0000-0000-000021640000}"/>
    <cellStyle name="SAPBEXexcCritical6 3 2 3 3 2 2" xfId="25644" xr:uid="{00000000-0005-0000-0000-000022640000}"/>
    <cellStyle name="SAPBEXexcCritical6 3 2 3 3 3" xfId="25645" xr:uid="{00000000-0005-0000-0000-000023640000}"/>
    <cellStyle name="SAPBEXexcCritical6 3 2 3 3 3 2" xfId="25646" xr:uid="{00000000-0005-0000-0000-000024640000}"/>
    <cellStyle name="SAPBEXexcCritical6 3 2 3 3 4" xfId="25647" xr:uid="{00000000-0005-0000-0000-000025640000}"/>
    <cellStyle name="SAPBEXexcCritical6 3 2 3 3 4 2" xfId="25648" xr:uid="{00000000-0005-0000-0000-000026640000}"/>
    <cellStyle name="SAPBEXexcCritical6 3 2 3 3 5" xfId="25649" xr:uid="{00000000-0005-0000-0000-000027640000}"/>
    <cellStyle name="SAPBEXexcCritical6 3 2 3 3 5 2" xfId="25650" xr:uid="{00000000-0005-0000-0000-000028640000}"/>
    <cellStyle name="SAPBEXexcCritical6 3 2 3 3 6" xfId="25651" xr:uid="{00000000-0005-0000-0000-000029640000}"/>
    <cellStyle name="SAPBEXexcCritical6 3 2 3 3 6 2" xfId="25652" xr:uid="{00000000-0005-0000-0000-00002A640000}"/>
    <cellStyle name="SAPBEXexcCritical6 3 2 3 3 7" xfId="25653" xr:uid="{00000000-0005-0000-0000-00002B640000}"/>
    <cellStyle name="SAPBEXexcCritical6 3 2 3 4" xfId="25654" xr:uid="{00000000-0005-0000-0000-00002C640000}"/>
    <cellStyle name="SAPBEXexcCritical6 3 2 3 4 2" xfId="25655" xr:uid="{00000000-0005-0000-0000-00002D640000}"/>
    <cellStyle name="SAPBEXexcCritical6 3 2 3 5" xfId="25656" xr:uid="{00000000-0005-0000-0000-00002E640000}"/>
    <cellStyle name="SAPBEXexcCritical6 3 2 3 5 2" xfId="25657" xr:uid="{00000000-0005-0000-0000-00002F640000}"/>
    <cellStyle name="SAPBEXexcCritical6 3 2 3 6" xfId="25658" xr:uid="{00000000-0005-0000-0000-000030640000}"/>
    <cellStyle name="SAPBEXexcCritical6 3 2 3 6 2" xfId="25659" xr:uid="{00000000-0005-0000-0000-000031640000}"/>
    <cellStyle name="SAPBEXexcCritical6 3 2 3 7" xfId="25660" xr:uid="{00000000-0005-0000-0000-000032640000}"/>
    <cellStyle name="SAPBEXexcCritical6 3 2 3 7 2" xfId="25661" xr:uid="{00000000-0005-0000-0000-000033640000}"/>
    <cellStyle name="SAPBEXexcCritical6 3 2 3 8" xfId="25662" xr:uid="{00000000-0005-0000-0000-000034640000}"/>
    <cellStyle name="SAPBEXexcCritical6 3 2 3 8 2" xfId="25663" xr:uid="{00000000-0005-0000-0000-000035640000}"/>
    <cellStyle name="SAPBEXexcCritical6 3 2 3 9" xfId="25664" xr:uid="{00000000-0005-0000-0000-000036640000}"/>
    <cellStyle name="SAPBEXexcCritical6 3 2 4" xfId="25665" xr:uid="{00000000-0005-0000-0000-000037640000}"/>
    <cellStyle name="SAPBEXexcCritical6 3 2 4 2" xfId="25666" xr:uid="{00000000-0005-0000-0000-000038640000}"/>
    <cellStyle name="SAPBEXexcCritical6 3 2 4 2 2" xfId="25667" xr:uid="{00000000-0005-0000-0000-000039640000}"/>
    <cellStyle name="SAPBEXexcCritical6 3 2 4 2 2 2" xfId="25668" xr:uid="{00000000-0005-0000-0000-00003A640000}"/>
    <cellStyle name="SAPBEXexcCritical6 3 2 4 2 3" xfId="25669" xr:uid="{00000000-0005-0000-0000-00003B640000}"/>
    <cellStyle name="SAPBEXexcCritical6 3 2 4 2 3 2" xfId="25670" xr:uid="{00000000-0005-0000-0000-00003C640000}"/>
    <cellStyle name="SAPBEXexcCritical6 3 2 4 2 4" xfId="25671" xr:uid="{00000000-0005-0000-0000-00003D640000}"/>
    <cellStyle name="SAPBEXexcCritical6 3 2 4 2 4 2" xfId="25672" xr:uid="{00000000-0005-0000-0000-00003E640000}"/>
    <cellStyle name="SAPBEXexcCritical6 3 2 4 2 5" xfId="25673" xr:uid="{00000000-0005-0000-0000-00003F640000}"/>
    <cellStyle name="SAPBEXexcCritical6 3 2 4 2 5 2" xfId="25674" xr:uid="{00000000-0005-0000-0000-000040640000}"/>
    <cellStyle name="SAPBEXexcCritical6 3 2 4 2 6" xfId="25675" xr:uid="{00000000-0005-0000-0000-000041640000}"/>
    <cellStyle name="SAPBEXexcCritical6 3 2 4 2 6 2" xfId="25676" xr:uid="{00000000-0005-0000-0000-000042640000}"/>
    <cellStyle name="SAPBEXexcCritical6 3 2 4 2 7" xfId="25677" xr:uid="{00000000-0005-0000-0000-000043640000}"/>
    <cellStyle name="SAPBEXexcCritical6 3 2 4 3" xfId="25678" xr:uid="{00000000-0005-0000-0000-000044640000}"/>
    <cellStyle name="SAPBEXexcCritical6 3 2 4 3 2" xfId="25679" xr:uid="{00000000-0005-0000-0000-000045640000}"/>
    <cellStyle name="SAPBEXexcCritical6 3 2 4 4" xfId="25680" xr:uid="{00000000-0005-0000-0000-000046640000}"/>
    <cellStyle name="SAPBEXexcCritical6 3 2 4 4 2" xfId="25681" xr:uid="{00000000-0005-0000-0000-000047640000}"/>
    <cellStyle name="SAPBEXexcCritical6 3 2 4 5" xfId="25682" xr:uid="{00000000-0005-0000-0000-000048640000}"/>
    <cellStyle name="SAPBEXexcCritical6 3 2 4 5 2" xfId="25683" xr:uid="{00000000-0005-0000-0000-000049640000}"/>
    <cellStyle name="SAPBEXexcCritical6 3 2 4 6" xfId="25684" xr:uid="{00000000-0005-0000-0000-00004A640000}"/>
    <cellStyle name="SAPBEXexcCritical6 3 2 4 6 2" xfId="25685" xr:uid="{00000000-0005-0000-0000-00004B640000}"/>
    <cellStyle name="SAPBEXexcCritical6 3 2 4 7" xfId="25686" xr:uid="{00000000-0005-0000-0000-00004C640000}"/>
    <cellStyle name="SAPBEXexcCritical6 3 2 4 7 2" xfId="25687" xr:uid="{00000000-0005-0000-0000-00004D640000}"/>
    <cellStyle name="SAPBEXexcCritical6 3 2 4 8" xfId="25688" xr:uid="{00000000-0005-0000-0000-00004E640000}"/>
    <cellStyle name="SAPBEXexcCritical6 3 2 5" xfId="25689" xr:uid="{00000000-0005-0000-0000-00004F640000}"/>
    <cellStyle name="SAPBEXexcCritical6 3 2 5 2" xfId="25690" xr:uid="{00000000-0005-0000-0000-000050640000}"/>
    <cellStyle name="SAPBEXexcCritical6 3 2 5 2 2" xfId="25691" xr:uid="{00000000-0005-0000-0000-000051640000}"/>
    <cellStyle name="SAPBEXexcCritical6 3 2 5 3" xfId="25692" xr:uid="{00000000-0005-0000-0000-000052640000}"/>
    <cellStyle name="SAPBEXexcCritical6 3 2 5 3 2" xfId="25693" xr:uid="{00000000-0005-0000-0000-000053640000}"/>
    <cellStyle name="SAPBEXexcCritical6 3 2 5 4" xfId="25694" xr:uid="{00000000-0005-0000-0000-000054640000}"/>
    <cellStyle name="SAPBEXexcCritical6 3 2 5 4 2" xfId="25695" xr:uid="{00000000-0005-0000-0000-000055640000}"/>
    <cellStyle name="SAPBEXexcCritical6 3 2 5 5" xfId="25696" xr:uid="{00000000-0005-0000-0000-000056640000}"/>
    <cellStyle name="SAPBEXexcCritical6 3 2 5 5 2" xfId="25697" xr:uid="{00000000-0005-0000-0000-000057640000}"/>
    <cellStyle name="SAPBEXexcCritical6 3 2 5 6" xfId="25698" xr:uid="{00000000-0005-0000-0000-000058640000}"/>
    <cellStyle name="SAPBEXexcCritical6 3 2 5 6 2" xfId="25699" xr:uid="{00000000-0005-0000-0000-000059640000}"/>
    <cellStyle name="SAPBEXexcCritical6 3 2 5 7" xfId="25700" xr:uid="{00000000-0005-0000-0000-00005A640000}"/>
    <cellStyle name="SAPBEXexcCritical6 3 2 6" xfId="25701" xr:uid="{00000000-0005-0000-0000-00005B640000}"/>
    <cellStyle name="SAPBEXexcCritical6 3 2 6 2" xfId="25702" xr:uid="{00000000-0005-0000-0000-00005C640000}"/>
    <cellStyle name="SAPBEXexcCritical6 3 2 7" xfId="25703" xr:uid="{00000000-0005-0000-0000-00005D640000}"/>
    <cellStyle name="SAPBEXexcCritical6 3 2 7 2" xfId="25704" xr:uid="{00000000-0005-0000-0000-00005E640000}"/>
    <cellStyle name="SAPBEXexcCritical6 3 2 8" xfId="25705" xr:uid="{00000000-0005-0000-0000-00005F640000}"/>
    <cellStyle name="SAPBEXexcCritical6 3 2 8 2" xfId="25706" xr:uid="{00000000-0005-0000-0000-000060640000}"/>
    <cellStyle name="SAPBEXexcCritical6 3 2 9" xfId="25707" xr:uid="{00000000-0005-0000-0000-000061640000}"/>
    <cellStyle name="SAPBEXexcCritical6 3 2 9 2" xfId="25708" xr:uid="{00000000-0005-0000-0000-000062640000}"/>
    <cellStyle name="SAPBEXexcCritical6 3 3" xfId="25709" xr:uid="{00000000-0005-0000-0000-000063640000}"/>
    <cellStyle name="SAPBEXexcCritical6 3 3 10" xfId="25710" xr:uid="{00000000-0005-0000-0000-000064640000}"/>
    <cellStyle name="SAPBEXexcCritical6 3 3 2" xfId="25711" xr:uid="{00000000-0005-0000-0000-000065640000}"/>
    <cellStyle name="SAPBEXexcCritical6 3 3 2 2" xfId="25712" xr:uid="{00000000-0005-0000-0000-000066640000}"/>
    <cellStyle name="SAPBEXexcCritical6 3 3 2 2 2" xfId="25713" xr:uid="{00000000-0005-0000-0000-000067640000}"/>
    <cellStyle name="SAPBEXexcCritical6 3 3 2 2 2 2" xfId="25714" xr:uid="{00000000-0005-0000-0000-000068640000}"/>
    <cellStyle name="SAPBEXexcCritical6 3 3 2 2 2 2 2" xfId="25715" xr:uid="{00000000-0005-0000-0000-000069640000}"/>
    <cellStyle name="SAPBEXexcCritical6 3 3 2 2 2 3" xfId="25716" xr:uid="{00000000-0005-0000-0000-00006A640000}"/>
    <cellStyle name="SAPBEXexcCritical6 3 3 2 2 2 3 2" xfId="25717" xr:uid="{00000000-0005-0000-0000-00006B640000}"/>
    <cellStyle name="SAPBEXexcCritical6 3 3 2 2 2 4" xfId="25718" xr:uid="{00000000-0005-0000-0000-00006C640000}"/>
    <cellStyle name="SAPBEXexcCritical6 3 3 2 2 2 4 2" xfId="25719" xr:uid="{00000000-0005-0000-0000-00006D640000}"/>
    <cellStyle name="SAPBEXexcCritical6 3 3 2 2 2 5" xfId="25720" xr:uid="{00000000-0005-0000-0000-00006E640000}"/>
    <cellStyle name="SAPBEXexcCritical6 3 3 2 2 2 5 2" xfId="25721" xr:uid="{00000000-0005-0000-0000-00006F640000}"/>
    <cellStyle name="SAPBEXexcCritical6 3 3 2 2 2 6" xfId="25722" xr:uid="{00000000-0005-0000-0000-000070640000}"/>
    <cellStyle name="SAPBEXexcCritical6 3 3 2 2 2 6 2" xfId="25723" xr:uid="{00000000-0005-0000-0000-000071640000}"/>
    <cellStyle name="SAPBEXexcCritical6 3 3 2 2 2 7" xfId="25724" xr:uid="{00000000-0005-0000-0000-000072640000}"/>
    <cellStyle name="SAPBEXexcCritical6 3 3 2 2 3" xfId="25725" xr:uid="{00000000-0005-0000-0000-000073640000}"/>
    <cellStyle name="SAPBEXexcCritical6 3 3 2 2 3 2" xfId="25726" xr:uid="{00000000-0005-0000-0000-000074640000}"/>
    <cellStyle name="SAPBEXexcCritical6 3 3 2 2 4" xfId="25727" xr:uid="{00000000-0005-0000-0000-000075640000}"/>
    <cellStyle name="SAPBEXexcCritical6 3 3 2 2 4 2" xfId="25728" xr:uid="{00000000-0005-0000-0000-000076640000}"/>
    <cellStyle name="SAPBEXexcCritical6 3 3 2 2 5" xfId="25729" xr:uid="{00000000-0005-0000-0000-000077640000}"/>
    <cellStyle name="SAPBEXexcCritical6 3 3 2 2 5 2" xfId="25730" xr:uid="{00000000-0005-0000-0000-000078640000}"/>
    <cellStyle name="SAPBEXexcCritical6 3 3 2 2 6" xfId="25731" xr:uid="{00000000-0005-0000-0000-000079640000}"/>
    <cellStyle name="SAPBEXexcCritical6 3 3 2 2 6 2" xfId="25732" xr:uid="{00000000-0005-0000-0000-00007A640000}"/>
    <cellStyle name="SAPBEXexcCritical6 3 3 2 2 7" xfId="25733" xr:uid="{00000000-0005-0000-0000-00007B640000}"/>
    <cellStyle name="SAPBEXexcCritical6 3 3 2 2 7 2" xfId="25734" xr:uid="{00000000-0005-0000-0000-00007C640000}"/>
    <cellStyle name="SAPBEXexcCritical6 3 3 2 2 8" xfId="25735" xr:uid="{00000000-0005-0000-0000-00007D640000}"/>
    <cellStyle name="SAPBEXexcCritical6 3 3 2 3" xfId="25736" xr:uid="{00000000-0005-0000-0000-00007E640000}"/>
    <cellStyle name="SAPBEXexcCritical6 3 3 2 3 2" xfId="25737" xr:uid="{00000000-0005-0000-0000-00007F640000}"/>
    <cellStyle name="SAPBEXexcCritical6 3 3 2 3 2 2" xfId="25738" xr:uid="{00000000-0005-0000-0000-000080640000}"/>
    <cellStyle name="SAPBEXexcCritical6 3 3 2 3 3" xfId="25739" xr:uid="{00000000-0005-0000-0000-000081640000}"/>
    <cellStyle name="SAPBEXexcCritical6 3 3 2 3 3 2" xfId="25740" xr:uid="{00000000-0005-0000-0000-000082640000}"/>
    <cellStyle name="SAPBEXexcCritical6 3 3 2 3 4" xfId="25741" xr:uid="{00000000-0005-0000-0000-000083640000}"/>
    <cellStyle name="SAPBEXexcCritical6 3 3 2 3 4 2" xfId="25742" xr:uid="{00000000-0005-0000-0000-000084640000}"/>
    <cellStyle name="SAPBEXexcCritical6 3 3 2 3 5" xfId="25743" xr:uid="{00000000-0005-0000-0000-000085640000}"/>
    <cellStyle name="SAPBEXexcCritical6 3 3 2 3 5 2" xfId="25744" xr:uid="{00000000-0005-0000-0000-000086640000}"/>
    <cellStyle name="SAPBEXexcCritical6 3 3 2 3 6" xfId="25745" xr:uid="{00000000-0005-0000-0000-000087640000}"/>
    <cellStyle name="SAPBEXexcCritical6 3 3 2 3 6 2" xfId="25746" xr:uid="{00000000-0005-0000-0000-000088640000}"/>
    <cellStyle name="SAPBEXexcCritical6 3 3 2 3 7" xfId="25747" xr:uid="{00000000-0005-0000-0000-000089640000}"/>
    <cellStyle name="SAPBEXexcCritical6 3 3 2 4" xfId="25748" xr:uid="{00000000-0005-0000-0000-00008A640000}"/>
    <cellStyle name="SAPBEXexcCritical6 3 3 2 4 2" xfId="25749" xr:uid="{00000000-0005-0000-0000-00008B640000}"/>
    <cellStyle name="SAPBEXexcCritical6 3 3 2 5" xfId="25750" xr:uid="{00000000-0005-0000-0000-00008C640000}"/>
    <cellStyle name="SAPBEXexcCritical6 3 3 2 5 2" xfId="25751" xr:uid="{00000000-0005-0000-0000-00008D640000}"/>
    <cellStyle name="SAPBEXexcCritical6 3 3 2 6" xfId="25752" xr:uid="{00000000-0005-0000-0000-00008E640000}"/>
    <cellStyle name="SAPBEXexcCritical6 3 3 2 6 2" xfId="25753" xr:uid="{00000000-0005-0000-0000-00008F640000}"/>
    <cellStyle name="SAPBEXexcCritical6 3 3 2 7" xfId="25754" xr:uid="{00000000-0005-0000-0000-000090640000}"/>
    <cellStyle name="SAPBEXexcCritical6 3 3 2 7 2" xfId="25755" xr:uid="{00000000-0005-0000-0000-000091640000}"/>
    <cellStyle name="SAPBEXexcCritical6 3 3 2 8" xfId="25756" xr:uid="{00000000-0005-0000-0000-000092640000}"/>
    <cellStyle name="SAPBEXexcCritical6 3 3 2 8 2" xfId="25757" xr:uid="{00000000-0005-0000-0000-000093640000}"/>
    <cellStyle name="SAPBEXexcCritical6 3 3 2 9" xfId="25758" xr:uid="{00000000-0005-0000-0000-000094640000}"/>
    <cellStyle name="SAPBEXexcCritical6 3 3 3" xfId="25759" xr:uid="{00000000-0005-0000-0000-000095640000}"/>
    <cellStyle name="SAPBEXexcCritical6 3 3 3 2" xfId="25760" xr:uid="{00000000-0005-0000-0000-000096640000}"/>
    <cellStyle name="SAPBEXexcCritical6 3 3 3 2 2" xfId="25761" xr:uid="{00000000-0005-0000-0000-000097640000}"/>
    <cellStyle name="SAPBEXexcCritical6 3 3 3 2 2 2" xfId="25762" xr:uid="{00000000-0005-0000-0000-000098640000}"/>
    <cellStyle name="SAPBEXexcCritical6 3 3 3 2 3" xfId="25763" xr:uid="{00000000-0005-0000-0000-000099640000}"/>
    <cellStyle name="SAPBEXexcCritical6 3 3 3 2 3 2" xfId="25764" xr:uid="{00000000-0005-0000-0000-00009A640000}"/>
    <cellStyle name="SAPBEXexcCritical6 3 3 3 2 4" xfId="25765" xr:uid="{00000000-0005-0000-0000-00009B640000}"/>
    <cellStyle name="SAPBEXexcCritical6 3 3 3 2 4 2" xfId="25766" xr:uid="{00000000-0005-0000-0000-00009C640000}"/>
    <cellStyle name="SAPBEXexcCritical6 3 3 3 2 5" xfId="25767" xr:uid="{00000000-0005-0000-0000-00009D640000}"/>
    <cellStyle name="SAPBEXexcCritical6 3 3 3 2 5 2" xfId="25768" xr:uid="{00000000-0005-0000-0000-00009E640000}"/>
    <cellStyle name="SAPBEXexcCritical6 3 3 3 2 6" xfId="25769" xr:uid="{00000000-0005-0000-0000-00009F640000}"/>
    <cellStyle name="SAPBEXexcCritical6 3 3 3 2 6 2" xfId="25770" xr:uid="{00000000-0005-0000-0000-0000A0640000}"/>
    <cellStyle name="SAPBEXexcCritical6 3 3 3 2 7" xfId="25771" xr:uid="{00000000-0005-0000-0000-0000A1640000}"/>
    <cellStyle name="SAPBEXexcCritical6 3 3 3 3" xfId="25772" xr:uid="{00000000-0005-0000-0000-0000A2640000}"/>
    <cellStyle name="SAPBEXexcCritical6 3 3 3 3 2" xfId="25773" xr:uid="{00000000-0005-0000-0000-0000A3640000}"/>
    <cellStyle name="SAPBEXexcCritical6 3 3 3 4" xfId="25774" xr:uid="{00000000-0005-0000-0000-0000A4640000}"/>
    <cellStyle name="SAPBEXexcCritical6 3 3 3 4 2" xfId="25775" xr:uid="{00000000-0005-0000-0000-0000A5640000}"/>
    <cellStyle name="SAPBEXexcCritical6 3 3 3 5" xfId="25776" xr:uid="{00000000-0005-0000-0000-0000A6640000}"/>
    <cellStyle name="SAPBEXexcCritical6 3 3 3 5 2" xfId="25777" xr:uid="{00000000-0005-0000-0000-0000A7640000}"/>
    <cellStyle name="SAPBEXexcCritical6 3 3 3 6" xfId="25778" xr:uid="{00000000-0005-0000-0000-0000A8640000}"/>
    <cellStyle name="SAPBEXexcCritical6 3 3 3 6 2" xfId="25779" xr:uid="{00000000-0005-0000-0000-0000A9640000}"/>
    <cellStyle name="SAPBEXexcCritical6 3 3 3 7" xfId="25780" xr:uid="{00000000-0005-0000-0000-0000AA640000}"/>
    <cellStyle name="SAPBEXexcCritical6 3 3 3 7 2" xfId="25781" xr:uid="{00000000-0005-0000-0000-0000AB640000}"/>
    <cellStyle name="SAPBEXexcCritical6 3 3 3 8" xfId="25782" xr:uid="{00000000-0005-0000-0000-0000AC640000}"/>
    <cellStyle name="SAPBEXexcCritical6 3 3 4" xfId="25783" xr:uid="{00000000-0005-0000-0000-0000AD640000}"/>
    <cellStyle name="SAPBEXexcCritical6 3 3 4 2" xfId="25784" xr:uid="{00000000-0005-0000-0000-0000AE640000}"/>
    <cellStyle name="SAPBEXexcCritical6 3 3 4 2 2" xfId="25785" xr:uid="{00000000-0005-0000-0000-0000AF640000}"/>
    <cellStyle name="SAPBEXexcCritical6 3 3 4 3" xfId="25786" xr:uid="{00000000-0005-0000-0000-0000B0640000}"/>
    <cellStyle name="SAPBEXexcCritical6 3 3 4 3 2" xfId="25787" xr:uid="{00000000-0005-0000-0000-0000B1640000}"/>
    <cellStyle name="SAPBEXexcCritical6 3 3 4 4" xfId="25788" xr:uid="{00000000-0005-0000-0000-0000B2640000}"/>
    <cellStyle name="SAPBEXexcCritical6 3 3 4 4 2" xfId="25789" xr:uid="{00000000-0005-0000-0000-0000B3640000}"/>
    <cellStyle name="SAPBEXexcCritical6 3 3 4 5" xfId="25790" xr:uid="{00000000-0005-0000-0000-0000B4640000}"/>
    <cellStyle name="SAPBEXexcCritical6 3 3 4 5 2" xfId="25791" xr:uid="{00000000-0005-0000-0000-0000B5640000}"/>
    <cellStyle name="SAPBEXexcCritical6 3 3 4 6" xfId="25792" xr:uid="{00000000-0005-0000-0000-0000B6640000}"/>
    <cellStyle name="SAPBEXexcCritical6 3 3 4 6 2" xfId="25793" xr:uid="{00000000-0005-0000-0000-0000B7640000}"/>
    <cellStyle name="SAPBEXexcCritical6 3 3 4 7" xfId="25794" xr:uid="{00000000-0005-0000-0000-0000B8640000}"/>
    <cellStyle name="SAPBEXexcCritical6 3 3 5" xfId="25795" xr:uid="{00000000-0005-0000-0000-0000B9640000}"/>
    <cellStyle name="SAPBEXexcCritical6 3 3 5 2" xfId="25796" xr:uid="{00000000-0005-0000-0000-0000BA640000}"/>
    <cellStyle name="SAPBEXexcCritical6 3 3 6" xfId="25797" xr:uid="{00000000-0005-0000-0000-0000BB640000}"/>
    <cellStyle name="SAPBEXexcCritical6 3 3 6 2" xfId="25798" xr:uid="{00000000-0005-0000-0000-0000BC640000}"/>
    <cellStyle name="SAPBEXexcCritical6 3 3 7" xfId="25799" xr:uid="{00000000-0005-0000-0000-0000BD640000}"/>
    <cellStyle name="SAPBEXexcCritical6 3 3 7 2" xfId="25800" xr:uid="{00000000-0005-0000-0000-0000BE640000}"/>
    <cellStyle name="SAPBEXexcCritical6 3 3 8" xfId="25801" xr:uid="{00000000-0005-0000-0000-0000BF640000}"/>
    <cellStyle name="SAPBEXexcCritical6 3 3 8 2" xfId="25802" xr:uid="{00000000-0005-0000-0000-0000C0640000}"/>
    <cellStyle name="SAPBEXexcCritical6 3 3 9" xfId="25803" xr:uid="{00000000-0005-0000-0000-0000C1640000}"/>
    <cellStyle name="SAPBEXexcCritical6 3 3 9 2" xfId="25804" xr:uid="{00000000-0005-0000-0000-0000C2640000}"/>
    <cellStyle name="SAPBEXexcCritical6 3 4" xfId="25805" xr:uid="{00000000-0005-0000-0000-0000C3640000}"/>
    <cellStyle name="SAPBEXexcCritical6 3 4 2" xfId="25806" xr:uid="{00000000-0005-0000-0000-0000C4640000}"/>
    <cellStyle name="SAPBEXexcCritical6 3 4 2 2" xfId="25807" xr:uid="{00000000-0005-0000-0000-0000C5640000}"/>
    <cellStyle name="SAPBEXexcCritical6 3 4 2 2 2" xfId="25808" xr:uid="{00000000-0005-0000-0000-0000C6640000}"/>
    <cellStyle name="SAPBEXexcCritical6 3 4 2 2 2 2" xfId="25809" xr:uid="{00000000-0005-0000-0000-0000C7640000}"/>
    <cellStyle name="SAPBEXexcCritical6 3 4 2 2 3" xfId="25810" xr:uid="{00000000-0005-0000-0000-0000C8640000}"/>
    <cellStyle name="SAPBEXexcCritical6 3 4 2 2 3 2" xfId="25811" xr:uid="{00000000-0005-0000-0000-0000C9640000}"/>
    <cellStyle name="SAPBEXexcCritical6 3 4 2 2 4" xfId="25812" xr:uid="{00000000-0005-0000-0000-0000CA640000}"/>
    <cellStyle name="SAPBEXexcCritical6 3 4 2 2 4 2" xfId="25813" xr:uid="{00000000-0005-0000-0000-0000CB640000}"/>
    <cellStyle name="SAPBEXexcCritical6 3 4 2 2 5" xfId="25814" xr:uid="{00000000-0005-0000-0000-0000CC640000}"/>
    <cellStyle name="SAPBEXexcCritical6 3 4 2 2 5 2" xfId="25815" xr:uid="{00000000-0005-0000-0000-0000CD640000}"/>
    <cellStyle name="SAPBEXexcCritical6 3 4 2 2 6" xfId="25816" xr:uid="{00000000-0005-0000-0000-0000CE640000}"/>
    <cellStyle name="SAPBEXexcCritical6 3 4 2 2 6 2" xfId="25817" xr:uid="{00000000-0005-0000-0000-0000CF640000}"/>
    <cellStyle name="SAPBEXexcCritical6 3 4 2 2 7" xfId="25818" xr:uid="{00000000-0005-0000-0000-0000D0640000}"/>
    <cellStyle name="SAPBEXexcCritical6 3 4 2 3" xfId="25819" xr:uid="{00000000-0005-0000-0000-0000D1640000}"/>
    <cellStyle name="SAPBEXexcCritical6 3 4 2 3 2" xfId="25820" xr:uid="{00000000-0005-0000-0000-0000D2640000}"/>
    <cellStyle name="SAPBEXexcCritical6 3 4 2 4" xfId="25821" xr:uid="{00000000-0005-0000-0000-0000D3640000}"/>
    <cellStyle name="SAPBEXexcCritical6 3 4 2 4 2" xfId="25822" xr:uid="{00000000-0005-0000-0000-0000D4640000}"/>
    <cellStyle name="SAPBEXexcCritical6 3 4 2 5" xfId="25823" xr:uid="{00000000-0005-0000-0000-0000D5640000}"/>
    <cellStyle name="SAPBEXexcCritical6 3 4 2 5 2" xfId="25824" xr:uid="{00000000-0005-0000-0000-0000D6640000}"/>
    <cellStyle name="SAPBEXexcCritical6 3 4 2 6" xfId="25825" xr:uid="{00000000-0005-0000-0000-0000D7640000}"/>
    <cellStyle name="SAPBEXexcCritical6 3 4 2 6 2" xfId="25826" xr:uid="{00000000-0005-0000-0000-0000D8640000}"/>
    <cellStyle name="SAPBEXexcCritical6 3 4 2 7" xfId="25827" xr:uid="{00000000-0005-0000-0000-0000D9640000}"/>
    <cellStyle name="SAPBEXexcCritical6 3 4 2 7 2" xfId="25828" xr:uid="{00000000-0005-0000-0000-0000DA640000}"/>
    <cellStyle name="SAPBEXexcCritical6 3 4 2 8" xfId="25829" xr:uid="{00000000-0005-0000-0000-0000DB640000}"/>
    <cellStyle name="SAPBEXexcCritical6 3 4 3" xfId="25830" xr:uid="{00000000-0005-0000-0000-0000DC640000}"/>
    <cellStyle name="SAPBEXexcCritical6 3 4 3 2" xfId="25831" xr:uid="{00000000-0005-0000-0000-0000DD640000}"/>
    <cellStyle name="SAPBEXexcCritical6 3 4 3 2 2" xfId="25832" xr:uid="{00000000-0005-0000-0000-0000DE640000}"/>
    <cellStyle name="SAPBEXexcCritical6 3 4 3 3" xfId="25833" xr:uid="{00000000-0005-0000-0000-0000DF640000}"/>
    <cellStyle name="SAPBEXexcCritical6 3 4 3 3 2" xfId="25834" xr:uid="{00000000-0005-0000-0000-0000E0640000}"/>
    <cellStyle name="SAPBEXexcCritical6 3 4 3 4" xfId="25835" xr:uid="{00000000-0005-0000-0000-0000E1640000}"/>
    <cellStyle name="SAPBEXexcCritical6 3 4 3 4 2" xfId="25836" xr:uid="{00000000-0005-0000-0000-0000E2640000}"/>
    <cellStyle name="SAPBEXexcCritical6 3 4 3 5" xfId="25837" xr:uid="{00000000-0005-0000-0000-0000E3640000}"/>
    <cellStyle name="SAPBEXexcCritical6 3 4 3 5 2" xfId="25838" xr:uid="{00000000-0005-0000-0000-0000E4640000}"/>
    <cellStyle name="SAPBEXexcCritical6 3 4 3 6" xfId="25839" xr:uid="{00000000-0005-0000-0000-0000E5640000}"/>
    <cellStyle name="SAPBEXexcCritical6 3 4 3 6 2" xfId="25840" xr:uid="{00000000-0005-0000-0000-0000E6640000}"/>
    <cellStyle name="SAPBEXexcCritical6 3 4 3 7" xfId="25841" xr:uid="{00000000-0005-0000-0000-0000E7640000}"/>
    <cellStyle name="SAPBEXexcCritical6 3 4 4" xfId="25842" xr:uid="{00000000-0005-0000-0000-0000E8640000}"/>
    <cellStyle name="SAPBEXexcCritical6 3 4 4 2" xfId="25843" xr:uid="{00000000-0005-0000-0000-0000E9640000}"/>
    <cellStyle name="SAPBEXexcCritical6 3 4 5" xfId="25844" xr:uid="{00000000-0005-0000-0000-0000EA640000}"/>
    <cellStyle name="SAPBEXexcCritical6 3 4 5 2" xfId="25845" xr:uid="{00000000-0005-0000-0000-0000EB640000}"/>
    <cellStyle name="SAPBEXexcCritical6 3 4 6" xfId="25846" xr:uid="{00000000-0005-0000-0000-0000EC640000}"/>
    <cellStyle name="SAPBEXexcCritical6 3 4 6 2" xfId="25847" xr:uid="{00000000-0005-0000-0000-0000ED640000}"/>
    <cellStyle name="SAPBEXexcCritical6 3 4 7" xfId="25848" xr:uid="{00000000-0005-0000-0000-0000EE640000}"/>
    <cellStyle name="SAPBEXexcCritical6 3 4 7 2" xfId="25849" xr:uid="{00000000-0005-0000-0000-0000EF640000}"/>
    <cellStyle name="SAPBEXexcCritical6 3 4 8" xfId="25850" xr:uid="{00000000-0005-0000-0000-0000F0640000}"/>
    <cellStyle name="SAPBEXexcCritical6 3 4 8 2" xfId="25851" xr:uid="{00000000-0005-0000-0000-0000F1640000}"/>
    <cellStyle name="SAPBEXexcCritical6 3 4 9" xfId="25852" xr:uid="{00000000-0005-0000-0000-0000F2640000}"/>
    <cellStyle name="SAPBEXexcCritical6 3 5" xfId="25853" xr:uid="{00000000-0005-0000-0000-0000F3640000}"/>
    <cellStyle name="SAPBEXexcCritical6 3 5 2" xfId="25854" xr:uid="{00000000-0005-0000-0000-0000F4640000}"/>
    <cellStyle name="SAPBEXexcCritical6 3 5 2 2" xfId="25855" xr:uid="{00000000-0005-0000-0000-0000F5640000}"/>
    <cellStyle name="SAPBEXexcCritical6 3 5 2 2 2" xfId="25856" xr:uid="{00000000-0005-0000-0000-0000F6640000}"/>
    <cellStyle name="SAPBEXexcCritical6 3 5 2 3" xfId="25857" xr:uid="{00000000-0005-0000-0000-0000F7640000}"/>
    <cellStyle name="SAPBEXexcCritical6 3 5 2 3 2" xfId="25858" xr:uid="{00000000-0005-0000-0000-0000F8640000}"/>
    <cellStyle name="SAPBEXexcCritical6 3 5 2 4" xfId="25859" xr:uid="{00000000-0005-0000-0000-0000F9640000}"/>
    <cellStyle name="SAPBEXexcCritical6 3 5 2 4 2" xfId="25860" xr:uid="{00000000-0005-0000-0000-0000FA640000}"/>
    <cellStyle name="SAPBEXexcCritical6 3 5 2 5" xfId="25861" xr:uid="{00000000-0005-0000-0000-0000FB640000}"/>
    <cellStyle name="SAPBEXexcCritical6 3 5 2 5 2" xfId="25862" xr:uid="{00000000-0005-0000-0000-0000FC640000}"/>
    <cellStyle name="SAPBEXexcCritical6 3 5 2 6" xfId="25863" xr:uid="{00000000-0005-0000-0000-0000FD640000}"/>
    <cellStyle name="SAPBEXexcCritical6 3 5 2 6 2" xfId="25864" xr:uid="{00000000-0005-0000-0000-0000FE640000}"/>
    <cellStyle name="SAPBEXexcCritical6 3 5 2 7" xfId="25865" xr:uid="{00000000-0005-0000-0000-0000FF640000}"/>
    <cellStyle name="SAPBEXexcCritical6 3 5 3" xfId="25866" xr:uid="{00000000-0005-0000-0000-000000650000}"/>
    <cellStyle name="SAPBEXexcCritical6 3 5 3 2" xfId="25867" xr:uid="{00000000-0005-0000-0000-000001650000}"/>
    <cellStyle name="SAPBEXexcCritical6 3 5 4" xfId="25868" xr:uid="{00000000-0005-0000-0000-000002650000}"/>
    <cellStyle name="SAPBEXexcCritical6 3 5 4 2" xfId="25869" xr:uid="{00000000-0005-0000-0000-000003650000}"/>
    <cellStyle name="SAPBEXexcCritical6 3 5 5" xfId="25870" xr:uid="{00000000-0005-0000-0000-000004650000}"/>
    <cellStyle name="SAPBEXexcCritical6 3 5 5 2" xfId="25871" xr:uid="{00000000-0005-0000-0000-000005650000}"/>
    <cellStyle name="SAPBEXexcCritical6 3 5 6" xfId="25872" xr:uid="{00000000-0005-0000-0000-000006650000}"/>
    <cellStyle name="SAPBEXexcCritical6 3 5 6 2" xfId="25873" xr:uid="{00000000-0005-0000-0000-000007650000}"/>
    <cellStyle name="SAPBEXexcCritical6 3 5 7" xfId="25874" xr:uid="{00000000-0005-0000-0000-000008650000}"/>
    <cellStyle name="SAPBEXexcCritical6 3 5 7 2" xfId="25875" xr:uid="{00000000-0005-0000-0000-000009650000}"/>
    <cellStyle name="SAPBEXexcCritical6 3 5 8" xfId="25876" xr:uid="{00000000-0005-0000-0000-00000A650000}"/>
    <cellStyle name="SAPBEXexcCritical6 3 6" xfId="25877" xr:uid="{00000000-0005-0000-0000-00000B650000}"/>
    <cellStyle name="SAPBEXexcCritical6 3 6 2" xfId="25878" xr:uid="{00000000-0005-0000-0000-00000C650000}"/>
    <cellStyle name="SAPBEXexcCritical6 3 6 2 2" xfId="25879" xr:uid="{00000000-0005-0000-0000-00000D650000}"/>
    <cellStyle name="SAPBEXexcCritical6 3 6 3" xfId="25880" xr:uid="{00000000-0005-0000-0000-00000E650000}"/>
    <cellStyle name="SAPBEXexcCritical6 3 6 3 2" xfId="25881" xr:uid="{00000000-0005-0000-0000-00000F650000}"/>
    <cellStyle name="SAPBEXexcCritical6 3 6 4" xfId="25882" xr:uid="{00000000-0005-0000-0000-000010650000}"/>
    <cellStyle name="SAPBEXexcCritical6 3 6 4 2" xfId="25883" xr:uid="{00000000-0005-0000-0000-000011650000}"/>
    <cellStyle name="SAPBEXexcCritical6 3 6 5" xfId="25884" xr:uid="{00000000-0005-0000-0000-000012650000}"/>
    <cellStyle name="SAPBEXexcCritical6 3 6 5 2" xfId="25885" xr:uid="{00000000-0005-0000-0000-000013650000}"/>
    <cellStyle name="SAPBEXexcCritical6 3 6 6" xfId="25886" xr:uid="{00000000-0005-0000-0000-000014650000}"/>
    <cellStyle name="SAPBEXexcCritical6 3 6 6 2" xfId="25887" xr:uid="{00000000-0005-0000-0000-000015650000}"/>
    <cellStyle name="SAPBEXexcCritical6 3 6 7" xfId="25888" xr:uid="{00000000-0005-0000-0000-000016650000}"/>
    <cellStyle name="SAPBEXexcCritical6 3 7" xfId="25889" xr:uid="{00000000-0005-0000-0000-000017650000}"/>
    <cellStyle name="SAPBEXexcCritical6 3 7 2" xfId="25890" xr:uid="{00000000-0005-0000-0000-000018650000}"/>
    <cellStyle name="SAPBEXexcCritical6 3 8" xfId="25891" xr:uid="{00000000-0005-0000-0000-000019650000}"/>
    <cellStyle name="SAPBEXexcCritical6 3 8 2" xfId="25892" xr:uid="{00000000-0005-0000-0000-00001A650000}"/>
    <cellStyle name="SAPBEXexcCritical6 3 9" xfId="25893" xr:uid="{00000000-0005-0000-0000-00001B650000}"/>
    <cellStyle name="SAPBEXexcCritical6 3 9 2" xfId="25894" xr:uid="{00000000-0005-0000-0000-00001C650000}"/>
    <cellStyle name="SAPBEXexcCritical6 4" xfId="25895" xr:uid="{00000000-0005-0000-0000-00001D650000}"/>
    <cellStyle name="SAPBEXexcCritical6 4 10" xfId="25896" xr:uid="{00000000-0005-0000-0000-00001E650000}"/>
    <cellStyle name="SAPBEXexcCritical6 4 10 2" xfId="25897" xr:uid="{00000000-0005-0000-0000-00001F650000}"/>
    <cellStyle name="SAPBEXexcCritical6 4 11" xfId="25898" xr:uid="{00000000-0005-0000-0000-000020650000}"/>
    <cellStyle name="SAPBEXexcCritical6 4 2" xfId="25899" xr:uid="{00000000-0005-0000-0000-000021650000}"/>
    <cellStyle name="SAPBEXexcCritical6 4 2 10" xfId="25900" xr:uid="{00000000-0005-0000-0000-000022650000}"/>
    <cellStyle name="SAPBEXexcCritical6 4 2 2" xfId="25901" xr:uid="{00000000-0005-0000-0000-000023650000}"/>
    <cellStyle name="SAPBEXexcCritical6 4 2 2 2" xfId="25902" xr:uid="{00000000-0005-0000-0000-000024650000}"/>
    <cellStyle name="SAPBEXexcCritical6 4 2 2 2 2" xfId="25903" xr:uid="{00000000-0005-0000-0000-000025650000}"/>
    <cellStyle name="SAPBEXexcCritical6 4 2 2 2 2 2" xfId="25904" xr:uid="{00000000-0005-0000-0000-000026650000}"/>
    <cellStyle name="SAPBEXexcCritical6 4 2 2 2 2 2 2" xfId="25905" xr:uid="{00000000-0005-0000-0000-000027650000}"/>
    <cellStyle name="SAPBEXexcCritical6 4 2 2 2 2 3" xfId="25906" xr:uid="{00000000-0005-0000-0000-000028650000}"/>
    <cellStyle name="SAPBEXexcCritical6 4 2 2 2 2 3 2" xfId="25907" xr:uid="{00000000-0005-0000-0000-000029650000}"/>
    <cellStyle name="SAPBEXexcCritical6 4 2 2 2 2 4" xfId="25908" xr:uid="{00000000-0005-0000-0000-00002A650000}"/>
    <cellStyle name="SAPBEXexcCritical6 4 2 2 2 2 4 2" xfId="25909" xr:uid="{00000000-0005-0000-0000-00002B650000}"/>
    <cellStyle name="SAPBEXexcCritical6 4 2 2 2 2 5" xfId="25910" xr:uid="{00000000-0005-0000-0000-00002C650000}"/>
    <cellStyle name="SAPBEXexcCritical6 4 2 2 2 2 5 2" xfId="25911" xr:uid="{00000000-0005-0000-0000-00002D650000}"/>
    <cellStyle name="SAPBEXexcCritical6 4 2 2 2 2 6" xfId="25912" xr:uid="{00000000-0005-0000-0000-00002E650000}"/>
    <cellStyle name="SAPBEXexcCritical6 4 2 2 2 2 6 2" xfId="25913" xr:uid="{00000000-0005-0000-0000-00002F650000}"/>
    <cellStyle name="SAPBEXexcCritical6 4 2 2 2 2 7" xfId="25914" xr:uid="{00000000-0005-0000-0000-000030650000}"/>
    <cellStyle name="SAPBEXexcCritical6 4 2 2 2 3" xfId="25915" xr:uid="{00000000-0005-0000-0000-000031650000}"/>
    <cellStyle name="SAPBEXexcCritical6 4 2 2 2 3 2" xfId="25916" xr:uid="{00000000-0005-0000-0000-000032650000}"/>
    <cellStyle name="SAPBEXexcCritical6 4 2 2 2 4" xfId="25917" xr:uid="{00000000-0005-0000-0000-000033650000}"/>
    <cellStyle name="SAPBEXexcCritical6 4 2 2 2 4 2" xfId="25918" xr:uid="{00000000-0005-0000-0000-000034650000}"/>
    <cellStyle name="SAPBEXexcCritical6 4 2 2 2 5" xfId="25919" xr:uid="{00000000-0005-0000-0000-000035650000}"/>
    <cellStyle name="SAPBEXexcCritical6 4 2 2 2 5 2" xfId="25920" xr:uid="{00000000-0005-0000-0000-000036650000}"/>
    <cellStyle name="SAPBEXexcCritical6 4 2 2 2 6" xfId="25921" xr:uid="{00000000-0005-0000-0000-000037650000}"/>
    <cellStyle name="SAPBEXexcCritical6 4 2 2 2 6 2" xfId="25922" xr:uid="{00000000-0005-0000-0000-000038650000}"/>
    <cellStyle name="SAPBEXexcCritical6 4 2 2 2 7" xfId="25923" xr:uid="{00000000-0005-0000-0000-000039650000}"/>
    <cellStyle name="SAPBEXexcCritical6 4 2 2 2 7 2" xfId="25924" xr:uid="{00000000-0005-0000-0000-00003A650000}"/>
    <cellStyle name="SAPBEXexcCritical6 4 2 2 2 8" xfId="25925" xr:uid="{00000000-0005-0000-0000-00003B650000}"/>
    <cellStyle name="SAPBEXexcCritical6 4 2 2 3" xfId="25926" xr:uid="{00000000-0005-0000-0000-00003C650000}"/>
    <cellStyle name="SAPBEXexcCritical6 4 2 2 3 2" xfId="25927" xr:uid="{00000000-0005-0000-0000-00003D650000}"/>
    <cellStyle name="SAPBEXexcCritical6 4 2 2 3 2 2" xfId="25928" xr:uid="{00000000-0005-0000-0000-00003E650000}"/>
    <cellStyle name="SAPBEXexcCritical6 4 2 2 3 3" xfId="25929" xr:uid="{00000000-0005-0000-0000-00003F650000}"/>
    <cellStyle name="SAPBEXexcCritical6 4 2 2 3 3 2" xfId="25930" xr:uid="{00000000-0005-0000-0000-000040650000}"/>
    <cellStyle name="SAPBEXexcCritical6 4 2 2 3 4" xfId="25931" xr:uid="{00000000-0005-0000-0000-000041650000}"/>
    <cellStyle name="SAPBEXexcCritical6 4 2 2 3 4 2" xfId="25932" xr:uid="{00000000-0005-0000-0000-000042650000}"/>
    <cellStyle name="SAPBEXexcCritical6 4 2 2 3 5" xfId="25933" xr:uid="{00000000-0005-0000-0000-000043650000}"/>
    <cellStyle name="SAPBEXexcCritical6 4 2 2 3 5 2" xfId="25934" xr:uid="{00000000-0005-0000-0000-000044650000}"/>
    <cellStyle name="SAPBEXexcCritical6 4 2 2 3 6" xfId="25935" xr:uid="{00000000-0005-0000-0000-000045650000}"/>
    <cellStyle name="SAPBEXexcCritical6 4 2 2 3 6 2" xfId="25936" xr:uid="{00000000-0005-0000-0000-000046650000}"/>
    <cellStyle name="SAPBEXexcCritical6 4 2 2 3 7" xfId="25937" xr:uid="{00000000-0005-0000-0000-000047650000}"/>
    <cellStyle name="SAPBEXexcCritical6 4 2 2 4" xfId="25938" xr:uid="{00000000-0005-0000-0000-000048650000}"/>
    <cellStyle name="SAPBEXexcCritical6 4 2 2 4 2" xfId="25939" xr:uid="{00000000-0005-0000-0000-000049650000}"/>
    <cellStyle name="SAPBEXexcCritical6 4 2 2 5" xfId="25940" xr:uid="{00000000-0005-0000-0000-00004A650000}"/>
    <cellStyle name="SAPBEXexcCritical6 4 2 2 5 2" xfId="25941" xr:uid="{00000000-0005-0000-0000-00004B650000}"/>
    <cellStyle name="SAPBEXexcCritical6 4 2 2 6" xfId="25942" xr:uid="{00000000-0005-0000-0000-00004C650000}"/>
    <cellStyle name="SAPBEXexcCritical6 4 2 2 6 2" xfId="25943" xr:uid="{00000000-0005-0000-0000-00004D650000}"/>
    <cellStyle name="SAPBEXexcCritical6 4 2 2 7" xfId="25944" xr:uid="{00000000-0005-0000-0000-00004E650000}"/>
    <cellStyle name="SAPBEXexcCritical6 4 2 2 7 2" xfId="25945" xr:uid="{00000000-0005-0000-0000-00004F650000}"/>
    <cellStyle name="SAPBEXexcCritical6 4 2 2 8" xfId="25946" xr:uid="{00000000-0005-0000-0000-000050650000}"/>
    <cellStyle name="SAPBEXexcCritical6 4 2 2 8 2" xfId="25947" xr:uid="{00000000-0005-0000-0000-000051650000}"/>
    <cellStyle name="SAPBEXexcCritical6 4 2 2 9" xfId="25948" xr:uid="{00000000-0005-0000-0000-000052650000}"/>
    <cellStyle name="SAPBEXexcCritical6 4 2 3" xfId="25949" xr:uid="{00000000-0005-0000-0000-000053650000}"/>
    <cellStyle name="SAPBEXexcCritical6 4 2 3 2" xfId="25950" xr:uid="{00000000-0005-0000-0000-000054650000}"/>
    <cellStyle name="SAPBEXexcCritical6 4 2 3 2 2" xfId="25951" xr:uid="{00000000-0005-0000-0000-000055650000}"/>
    <cellStyle name="SAPBEXexcCritical6 4 2 3 2 2 2" xfId="25952" xr:uid="{00000000-0005-0000-0000-000056650000}"/>
    <cellStyle name="SAPBEXexcCritical6 4 2 3 2 3" xfId="25953" xr:uid="{00000000-0005-0000-0000-000057650000}"/>
    <cellStyle name="SAPBEXexcCritical6 4 2 3 2 3 2" xfId="25954" xr:uid="{00000000-0005-0000-0000-000058650000}"/>
    <cellStyle name="SAPBEXexcCritical6 4 2 3 2 4" xfId="25955" xr:uid="{00000000-0005-0000-0000-000059650000}"/>
    <cellStyle name="SAPBEXexcCritical6 4 2 3 2 4 2" xfId="25956" xr:uid="{00000000-0005-0000-0000-00005A650000}"/>
    <cellStyle name="SAPBEXexcCritical6 4 2 3 2 5" xfId="25957" xr:uid="{00000000-0005-0000-0000-00005B650000}"/>
    <cellStyle name="SAPBEXexcCritical6 4 2 3 2 5 2" xfId="25958" xr:uid="{00000000-0005-0000-0000-00005C650000}"/>
    <cellStyle name="SAPBEXexcCritical6 4 2 3 2 6" xfId="25959" xr:uid="{00000000-0005-0000-0000-00005D650000}"/>
    <cellStyle name="SAPBEXexcCritical6 4 2 3 2 6 2" xfId="25960" xr:uid="{00000000-0005-0000-0000-00005E650000}"/>
    <cellStyle name="SAPBEXexcCritical6 4 2 3 2 7" xfId="25961" xr:uid="{00000000-0005-0000-0000-00005F650000}"/>
    <cellStyle name="SAPBEXexcCritical6 4 2 3 3" xfId="25962" xr:uid="{00000000-0005-0000-0000-000060650000}"/>
    <cellStyle name="SAPBEXexcCritical6 4 2 3 3 2" xfId="25963" xr:uid="{00000000-0005-0000-0000-000061650000}"/>
    <cellStyle name="SAPBEXexcCritical6 4 2 3 4" xfId="25964" xr:uid="{00000000-0005-0000-0000-000062650000}"/>
    <cellStyle name="SAPBEXexcCritical6 4 2 3 4 2" xfId="25965" xr:uid="{00000000-0005-0000-0000-000063650000}"/>
    <cellStyle name="SAPBEXexcCritical6 4 2 3 5" xfId="25966" xr:uid="{00000000-0005-0000-0000-000064650000}"/>
    <cellStyle name="SAPBEXexcCritical6 4 2 3 5 2" xfId="25967" xr:uid="{00000000-0005-0000-0000-000065650000}"/>
    <cellStyle name="SAPBEXexcCritical6 4 2 3 6" xfId="25968" xr:uid="{00000000-0005-0000-0000-000066650000}"/>
    <cellStyle name="SAPBEXexcCritical6 4 2 3 6 2" xfId="25969" xr:uid="{00000000-0005-0000-0000-000067650000}"/>
    <cellStyle name="SAPBEXexcCritical6 4 2 3 7" xfId="25970" xr:uid="{00000000-0005-0000-0000-000068650000}"/>
    <cellStyle name="SAPBEXexcCritical6 4 2 3 7 2" xfId="25971" xr:uid="{00000000-0005-0000-0000-000069650000}"/>
    <cellStyle name="SAPBEXexcCritical6 4 2 3 8" xfId="25972" xr:uid="{00000000-0005-0000-0000-00006A650000}"/>
    <cellStyle name="SAPBEXexcCritical6 4 2 4" xfId="25973" xr:uid="{00000000-0005-0000-0000-00006B650000}"/>
    <cellStyle name="SAPBEXexcCritical6 4 2 4 2" xfId="25974" xr:uid="{00000000-0005-0000-0000-00006C650000}"/>
    <cellStyle name="SAPBEXexcCritical6 4 2 4 2 2" xfId="25975" xr:uid="{00000000-0005-0000-0000-00006D650000}"/>
    <cellStyle name="SAPBEXexcCritical6 4 2 4 3" xfId="25976" xr:uid="{00000000-0005-0000-0000-00006E650000}"/>
    <cellStyle name="SAPBEXexcCritical6 4 2 4 3 2" xfId="25977" xr:uid="{00000000-0005-0000-0000-00006F650000}"/>
    <cellStyle name="SAPBEXexcCritical6 4 2 4 4" xfId="25978" xr:uid="{00000000-0005-0000-0000-000070650000}"/>
    <cellStyle name="SAPBEXexcCritical6 4 2 4 4 2" xfId="25979" xr:uid="{00000000-0005-0000-0000-000071650000}"/>
    <cellStyle name="SAPBEXexcCritical6 4 2 4 5" xfId="25980" xr:uid="{00000000-0005-0000-0000-000072650000}"/>
    <cellStyle name="SAPBEXexcCritical6 4 2 4 5 2" xfId="25981" xr:uid="{00000000-0005-0000-0000-000073650000}"/>
    <cellStyle name="SAPBEXexcCritical6 4 2 4 6" xfId="25982" xr:uid="{00000000-0005-0000-0000-000074650000}"/>
    <cellStyle name="SAPBEXexcCritical6 4 2 4 6 2" xfId="25983" xr:uid="{00000000-0005-0000-0000-000075650000}"/>
    <cellStyle name="SAPBEXexcCritical6 4 2 4 7" xfId="25984" xr:uid="{00000000-0005-0000-0000-000076650000}"/>
    <cellStyle name="SAPBEXexcCritical6 4 2 5" xfId="25985" xr:uid="{00000000-0005-0000-0000-000077650000}"/>
    <cellStyle name="SAPBEXexcCritical6 4 2 5 2" xfId="25986" xr:uid="{00000000-0005-0000-0000-000078650000}"/>
    <cellStyle name="SAPBEXexcCritical6 4 2 6" xfId="25987" xr:uid="{00000000-0005-0000-0000-000079650000}"/>
    <cellStyle name="SAPBEXexcCritical6 4 2 6 2" xfId="25988" xr:uid="{00000000-0005-0000-0000-00007A650000}"/>
    <cellStyle name="SAPBEXexcCritical6 4 2 7" xfId="25989" xr:uid="{00000000-0005-0000-0000-00007B650000}"/>
    <cellStyle name="SAPBEXexcCritical6 4 2 7 2" xfId="25990" xr:uid="{00000000-0005-0000-0000-00007C650000}"/>
    <cellStyle name="SAPBEXexcCritical6 4 2 8" xfId="25991" xr:uid="{00000000-0005-0000-0000-00007D650000}"/>
    <cellStyle name="SAPBEXexcCritical6 4 2 8 2" xfId="25992" xr:uid="{00000000-0005-0000-0000-00007E650000}"/>
    <cellStyle name="SAPBEXexcCritical6 4 2 9" xfId="25993" xr:uid="{00000000-0005-0000-0000-00007F650000}"/>
    <cellStyle name="SAPBEXexcCritical6 4 2 9 2" xfId="25994" xr:uid="{00000000-0005-0000-0000-000080650000}"/>
    <cellStyle name="SAPBEXexcCritical6 4 3" xfId="25995" xr:uid="{00000000-0005-0000-0000-000081650000}"/>
    <cellStyle name="SAPBEXexcCritical6 4 3 2" xfId="25996" xr:uid="{00000000-0005-0000-0000-000082650000}"/>
    <cellStyle name="SAPBEXexcCritical6 4 3 2 2" xfId="25997" xr:uid="{00000000-0005-0000-0000-000083650000}"/>
    <cellStyle name="SAPBEXexcCritical6 4 3 2 2 2" xfId="25998" xr:uid="{00000000-0005-0000-0000-000084650000}"/>
    <cellStyle name="SAPBEXexcCritical6 4 3 2 2 2 2" xfId="25999" xr:uid="{00000000-0005-0000-0000-000085650000}"/>
    <cellStyle name="SAPBEXexcCritical6 4 3 2 2 3" xfId="26000" xr:uid="{00000000-0005-0000-0000-000086650000}"/>
    <cellStyle name="SAPBEXexcCritical6 4 3 2 2 3 2" xfId="26001" xr:uid="{00000000-0005-0000-0000-000087650000}"/>
    <cellStyle name="SAPBEXexcCritical6 4 3 2 2 4" xfId="26002" xr:uid="{00000000-0005-0000-0000-000088650000}"/>
    <cellStyle name="SAPBEXexcCritical6 4 3 2 2 4 2" xfId="26003" xr:uid="{00000000-0005-0000-0000-000089650000}"/>
    <cellStyle name="SAPBEXexcCritical6 4 3 2 2 5" xfId="26004" xr:uid="{00000000-0005-0000-0000-00008A650000}"/>
    <cellStyle name="SAPBEXexcCritical6 4 3 2 2 5 2" xfId="26005" xr:uid="{00000000-0005-0000-0000-00008B650000}"/>
    <cellStyle name="SAPBEXexcCritical6 4 3 2 2 6" xfId="26006" xr:uid="{00000000-0005-0000-0000-00008C650000}"/>
    <cellStyle name="SAPBEXexcCritical6 4 3 2 2 6 2" xfId="26007" xr:uid="{00000000-0005-0000-0000-00008D650000}"/>
    <cellStyle name="SAPBEXexcCritical6 4 3 2 2 7" xfId="26008" xr:uid="{00000000-0005-0000-0000-00008E650000}"/>
    <cellStyle name="SAPBEXexcCritical6 4 3 2 3" xfId="26009" xr:uid="{00000000-0005-0000-0000-00008F650000}"/>
    <cellStyle name="SAPBEXexcCritical6 4 3 2 3 2" xfId="26010" xr:uid="{00000000-0005-0000-0000-000090650000}"/>
    <cellStyle name="SAPBEXexcCritical6 4 3 2 4" xfId="26011" xr:uid="{00000000-0005-0000-0000-000091650000}"/>
    <cellStyle name="SAPBEXexcCritical6 4 3 2 4 2" xfId="26012" xr:uid="{00000000-0005-0000-0000-000092650000}"/>
    <cellStyle name="SAPBEXexcCritical6 4 3 2 5" xfId="26013" xr:uid="{00000000-0005-0000-0000-000093650000}"/>
    <cellStyle name="SAPBEXexcCritical6 4 3 2 5 2" xfId="26014" xr:uid="{00000000-0005-0000-0000-000094650000}"/>
    <cellStyle name="SAPBEXexcCritical6 4 3 2 6" xfId="26015" xr:uid="{00000000-0005-0000-0000-000095650000}"/>
    <cellStyle name="SAPBEXexcCritical6 4 3 2 6 2" xfId="26016" xr:uid="{00000000-0005-0000-0000-000096650000}"/>
    <cellStyle name="SAPBEXexcCritical6 4 3 2 7" xfId="26017" xr:uid="{00000000-0005-0000-0000-000097650000}"/>
    <cellStyle name="SAPBEXexcCritical6 4 3 2 7 2" xfId="26018" xr:uid="{00000000-0005-0000-0000-000098650000}"/>
    <cellStyle name="SAPBEXexcCritical6 4 3 2 8" xfId="26019" xr:uid="{00000000-0005-0000-0000-000099650000}"/>
    <cellStyle name="SAPBEXexcCritical6 4 3 3" xfId="26020" xr:uid="{00000000-0005-0000-0000-00009A650000}"/>
    <cellStyle name="SAPBEXexcCritical6 4 3 3 2" xfId="26021" xr:uid="{00000000-0005-0000-0000-00009B650000}"/>
    <cellStyle name="SAPBEXexcCritical6 4 3 3 2 2" xfId="26022" xr:uid="{00000000-0005-0000-0000-00009C650000}"/>
    <cellStyle name="SAPBEXexcCritical6 4 3 3 3" xfId="26023" xr:uid="{00000000-0005-0000-0000-00009D650000}"/>
    <cellStyle name="SAPBEXexcCritical6 4 3 3 3 2" xfId="26024" xr:uid="{00000000-0005-0000-0000-00009E650000}"/>
    <cellStyle name="SAPBEXexcCritical6 4 3 3 4" xfId="26025" xr:uid="{00000000-0005-0000-0000-00009F650000}"/>
    <cellStyle name="SAPBEXexcCritical6 4 3 3 4 2" xfId="26026" xr:uid="{00000000-0005-0000-0000-0000A0650000}"/>
    <cellStyle name="SAPBEXexcCritical6 4 3 3 5" xfId="26027" xr:uid="{00000000-0005-0000-0000-0000A1650000}"/>
    <cellStyle name="SAPBEXexcCritical6 4 3 3 5 2" xfId="26028" xr:uid="{00000000-0005-0000-0000-0000A2650000}"/>
    <cellStyle name="SAPBEXexcCritical6 4 3 3 6" xfId="26029" xr:uid="{00000000-0005-0000-0000-0000A3650000}"/>
    <cellStyle name="SAPBEXexcCritical6 4 3 3 6 2" xfId="26030" xr:uid="{00000000-0005-0000-0000-0000A4650000}"/>
    <cellStyle name="SAPBEXexcCritical6 4 3 3 7" xfId="26031" xr:uid="{00000000-0005-0000-0000-0000A5650000}"/>
    <cellStyle name="SAPBEXexcCritical6 4 3 4" xfId="26032" xr:uid="{00000000-0005-0000-0000-0000A6650000}"/>
    <cellStyle name="SAPBEXexcCritical6 4 3 4 2" xfId="26033" xr:uid="{00000000-0005-0000-0000-0000A7650000}"/>
    <cellStyle name="SAPBEXexcCritical6 4 3 5" xfId="26034" xr:uid="{00000000-0005-0000-0000-0000A8650000}"/>
    <cellStyle name="SAPBEXexcCritical6 4 3 5 2" xfId="26035" xr:uid="{00000000-0005-0000-0000-0000A9650000}"/>
    <cellStyle name="SAPBEXexcCritical6 4 3 6" xfId="26036" xr:uid="{00000000-0005-0000-0000-0000AA650000}"/>
    <cellStyle name="SAPBEXexcCritical6 4 3 6 2" xfId="26037" xr:uid="{00000000-0005-0000-0000-0000AB650000}"/>
    <cellStyle name="SAPBEXexcCritical6 4 3 7" xfId="26038" xr:uid="{00000000-0005-0000-0000-0000AC650000}"/>
    <cellStyle name="SAPBEXexcCritical6 4 3 7 2" xfId="26039" xr:uid="{00000000-0005-0000-0000-0000AD650000}"/>
    <cellStyle name="SAPBEXexcCritical6 4 3 8" xfId="26040" xr:uid="{00000000-0005-0000-0000-0000AE650000}"/>
    <cellStyle name="SAPBEXexcCritical6 4 3 8 2" xfId="26041" xr:uid="{00000000-0005-0000-0000-0000AF650000}"/>
    <cellStyle name="SAPBEXexcCritical6 4 3 9" xfId="26042" xr:uid="{00000000-0005-0000-0000-0000B0650000}"/>
    <cellStyle name="SAPBEXexcCritical6 4 4" xfId="26043" xr:uid="{00000000-0005-0000-0000-0000B1650000}"/>
    <cellStyle name="SAPBEXexcCritical6 4 4 2" xfId="26044" xr:uid="{00000000-0005-0000-0000-0000B2650000}"/>
    <cellStyle name="SAPBEXexcCritical6 4 4 2 2" xfId="26045" xr:uid="{00000000-0005-0000-0000-0000B3650000}"/>
    <cellStyle name="SAPBEXexcCritical6 4 4 2 2 2" xfId="26046" xr:uid="{00000000-0005-0000-0000-0000B4650000}"/>
    <cellStyle name="SAPBEXexcCritical6 4 4 2 3" xfId="26047" xr:uid="{00000000-0005-0000-0000-0000B5650000}"/>
    <cellStyle name="SAPBEXexcCritical6 4 4 2 3 2" xfId="26048" xr:uid="{00000000-0005-0000-0000-0000B6650000}"/>
    <cellStyle name="SAPBEXexcCritical6 4 4 2 4" xfId="26049" xr:uid="{00000000-0005-0000-0000-0000B7650000}"/>
    <cellStyle name="SAPBEXexcCritical6 4 4 2 4 2" xfId="26050" xr:uid="{00000000-0005-0000-0000-0000B8650000}"/>
    <cellStyle name="SAPBEXexcCritical6 4 4 2 5" xfId="26051" xr:uid="{00000000-0005-0000-0000-0000B9650000}"/>
    <cellStyle name="SAPBEXexcCritical6 4 4 2 5 2" xfId="26052" xr:uid="{00000000-0005-0000-0000-0000BA650000}"/>
    <cellStyle name="SAPBEXexcCritical6 4 4 2 6" xfId="26053" xr:uid="{00000000-0005-0000-0000-0000BB650000}"/>
    <cellStyle name="SAPBEXexcCritical6 4 4 2 6 2" xfId="26054" xr:uid="{00000000-0005-0000-0000-0000BC650000}"/>
    <cellStyle name="SAPBEXexcCritical6 4 4 2 7" xfId="26055" xr:uid="{00000000-0005-0000-0000-0000BD650000}"/>
    <cellStyle name="SAPBEXexcCritical6 4 4 3" xfId="26056" xr:uid="{00000000-0005-0000-0000-0000BE650000}"/>
    <cellStyle name="SAPBEXexcCritical6 4 4 3 2" xfId="26057" xr:uid="{00000000-0005-0000-0000-0000BF650000}"/>
    <cellStyle name="SAPBEXexcCritical6 4 4 4" xfId="26058" xr:uid="{00000000-0005-0000-0000-0000C0650000}"/>
    <cellStyle name="SAPBEXexcCritical6 4 4 4 2" xfId="26059" xr:uid="{00000000-0005-0000-0000-0000C1650000}"/>
    <cellStyle name="SAPBEXexcCritical6 4 4 5" xfId="26060" xr:uid="{00000000-0005-0000-0000-0000C2650000}"/>
    <cellStyle name="SAPBEXexcCritical6 4 4 5 2" xfId="26061" xr:uid="{00000000-0005-0000-0000-0000C3650000}"/>
    <cellStyle name="SAPBEXexcCritical6 4 4 6" xfId="26062" xr:uid="{00000000-0005-0000-0000-0000C4650000}"/>
    <cellStyle name="SAPBEXexcCritical6 4 4 6 2" xfId="26063" xr:uid="{00000000-0005-0000-0000-0000C5650000}"/>
    <cellStyle name="SAPBEXexcCritical6 4 4 7" xfId="26064" xr:uid="{00000000-0005-0000-0000-0000C6650000}"/>
    <cellStyle name="SAPBEXexcCritical6 4 4 7 2" xfId="26065" xr:uid="{00000000-0005-0000-0000-0000C7650000}"/>
    <cellStyle name="SAPBEXexcCritical6 4 4 8" xfId="26066" xr:uid="{00000000-0005-0000-0000-0000C8650000}"/>
    <cellStyle name="SAPBEXexcCritical6 4 5" xfId="26067" xr:uid="{00000000-0005-0000-0000-0000C9650000}"/>
    <cellStyle name="SAPBEXexcCritical6 4 5 2" xfId="26068" xr:uid="{00000000-0005-0000-0000-0000CA650000}"/>
    <cellStyle name="SAPBEXexcCritical6 4 5 2 2" xfId="26069" xr:uid="{00000000-0005-0000-0000-0000CB650000}"/>
    <cellStyle name="SAPBEXexcCritical6 4 5 3" xfId="26070" xr:uid="{00000000-0005-0000-0000-0000CC650000}"/>
    <cellStyle name="SAPBEXexcCritical6 4 5 3 2" xfId="26071" xr:uid="{00000000-0005-0000-0000-0000CD650000}"/>
    <cellStyle name="SAPBEXexcCritical6 4 5 4" xfId="26072" xr:uid="{00000000-0005-0000-0000-0000CE650000}"/>
    <cellStyle name="SAPBEXexcCritical6 4 5 4 2" xfId="26073" xr:uid="{00000000-0005-0000-0000-0000CF650000}"/>
    <cellStyle name="SAPBEXexcCritical6 4 5 5" xfId="26074" xr:uid="{00000000-0005-0000-0000-0000D0650000}"/>
    <cellStyle name="SAPBEXexcCritical6 4 5 5 2" xfId="26075" xr:uid="{00000000-0005-0000-0000-0000D1650000}"/>
    <cellStyle name="SAPBEXexcCritical6 4 5 6" xfId="26076" xr:uid="{00000000-0005-0000-0000-0000D2650000}"/>
    <cellStyle name="SAPBEXexcCritical6 4 5 6 2" xfId="26077" xr:uid="{00000000-0005-0000-0000-0000D3650000}"/>
    <cellStyle name="SAPBEXexcCritical6 4 5 7" xfId="26078" xr:uid="{00000000-0005-0000-0000-0000D4650000}"/>
    <cellStyle name="SAPBEXexcCritical6 4 6" xfId="26079" xr:uid="{00000000-0005-0000-0000-0000D5650000}"/>
    <cellStyle name="SAPBEXexcCritical6 4 6 2" xfId="26080" xr:uid="{00000000-0005-0000-0000-0000D6650000}"/>
    <cellStyle name="SAPBEXexcCritical6 4 7" xfId="26081" xr:uid="{00000000-0005-0000-0000-0000D7650000}"/>
    <cellStyle name="SAPBEXexcCritical6 4 7 2" xfId="26082" xr:uid="{00000000-0005-0000-0000-0000D8650000}"/>
    <cellStyle name="SAPBEXexcCritical6 4 8" xfId="26083" xr:uid="{00000000-0005-0000-0000-0000D9650000}"/>
    <cellStyle name="SAPBEXexcCritical6 4 8 2" xfId="26084" xr:uid="{00000000-0005-0000-0000-0000DA650000}"/>
    <cellStyle name="SAPBEXexcCritical6 4 9" xfId="26085" xr:uid="{00000000-0005-0000-0000-0000DB650000}"/>
    <cellStyle name="SAPBEXexcCritical6 4 9 2" xfId="26086" xr:uid="{00000000-0005-0000-0000-0000DC650000}"/>
    <cellStyle name="SAPBEXexcCritical6 5" xfId="26087" xr:uid="{00000000-0005-0000-0000-0000DD650000}"/>
    <cellStyle name="SAPBEXexcCritical6 5 10" xfId="26088" xr:uid="{00000000-0005-0000-0000-0000DE650000}"/>
    <cellStyle name="SAPBEXexcCritical6 5 2" xfId="26089" xr:uid="{00000000-0005-0000-0000-0000DF650000}"/>
    <cellStyle name="SAPBEXexcCritical6 5 2 2" xfId="26090" xr:uid="{00000000-0005-0000-0000-0000E0650000}"/>
    <cellStyle name="SAPBEXexcCritical6 5 2 2 2" xfId="26091" xr:uid="{00000000-0005-0000-0000-0000E1650000}"/>
    <cellStyle name="SAPBEXexcCritical6 5 2 2 2 2" xfId="26092" xr:uid="{00000000-0005-0000-0000-0000E2650000}"/>
    <cellStyle name="SAPBEXexcCritical6 5 2 2 2 2 2" xfId="26093" xr:uid="{00000000-0005-0000-0000-0000E3650000}"/>
    <cellStyle name="SAPBEXexcCritical6 5 2 2 2 3" xfId="26094" xr:uid="{00000000-0005-0000-0000-0000E4650000}"/>
    <cellStyle name="SAPBEXexcCritical6 5 2 2 2 3 2" xfId="26095" xr:uid="{00000000-0005-0000-0000-0000E5650000}"/>
    <cellStyle name="SAPBEXexcCritical6 5 2 2 2 4" xfId="26096" xr:uid="{00000000-0005-0000-0000-0000E6650000}"/>
    <cellStyle name="SAPBEXexcCritical6 5 2 2 2 4 2" xfId="26097" xr:uid="{00000000-0005-0000-0000-0000E7650000}"/>
    <cellStyle name="SAPBEXexcCritical6 5 2 2 2 5" xfId="26098" xr:uid="{00000000-0005-0000-0000-0000E8650000}"/>
    <cellStyle name="SAPBEXexcCritical6 5 2 2 2 5 2" xfId="26099" xr:uid="{00000000-0005-0000-0000-0000E9650000}"/>
    <cellStyle name="SAPBEXexcCritical6 5 2 2 2 6" xfId="26100" xr:uid="{00000000-0005-0000-0000-0000EA650000}"/>
    <cellStyle name="SAPBEXexcCritical6 5 2 2 2 6 2" xfId="26101" xr:uid="{00000000-0005-0000-0000-0000EB650000}"/>
    <cellStyle name="SAPBEXexcCritical6 5 2 2 2 7" xfId="26102" xr:uid="{00000000-0005-0000-0000-0000EC650000}"/>
    <cellStyle name="SAPBEXexcCritical6 5 2 2 3" xfId="26103" xr:uid="{00000000-0005-0000-0000-0000ED650000}"/>
    <cellStyle name="SAPBEXexcCritical6 5 2 2 3 2" xfId="26104" xr:uid="{00000000-0005-0000-0000-0000EE650000}"/>
    <cellStyle name="SAPBEXexcCritical6 5 2 2 4" xfId="26105" xr:uid="{00000000-0005-0000-0000-0000EF650000}"/>
    <cellStyle name="SAPBEXexcCritical6 5 2 2 4 2" xfId="26106" xr:uid="{00000000-0005-0000-0000-0000F0650000}"/>
    <cellStyle name="SAPBEXexcCritical6 5 2 2 5" xfId="26107" xr:uid="{00000000-0005-0000-0000-0000F1650000}"/>
    <cellStyle name="SAPBEXexcCritical6 5 2 2 5 2" xfId="26108" xr:uid="{00000000-0005-0000-0000-0000F2650000}"/>
    <cellStyle name="SAPBEXexcCritical6 5 2 2 6" xfId="26109" xr:uid="{00000000-0005-0000-0000-0000F3650000}"/>
    <cellStyle name="SAPBEXexcCritical6 5 2 2 6 2" xfId="26110" xr:uid="{00000000-0005-0000-0000-0000F4650000}"/>
    <cellStyle name="SAPBEXexcCritical6 5 2 2 7" xfId="26111" xr:uid="{00000000-0005-0000-0000-0000F5650000}"/>
    <cellStyle name="SAPBEXexcCritical6 5 2 2 7 2" xfId="26112" xr:uid="{00000000-0005-0000-0000-0000F6650000}"/>
    <cellStyle name="SAPBEXexcCritical6 5 2 2 8" xfId="26113" xr:uid="{00000000-0005-0000-0000-0000F7650000}"/>
    <cellStyle name="SAPBEXexcCritical6 5 2 3" xfId="26114" xr:uid="{00000000-0005-0000-0000-0000F8650000}"/>
    <cellStyle name="SAPBEXexcCritical6 5 2 3 2" xfId="26115" xr:uid="{00000000-0005-0000-0000-0000F9650000}"/>
    <cellStyle name="SAPBEXexcCritical6 5 2 3 2 2" xfId="26116" xr:uid="{00000000-0005-0000-0000-0000FA650000}"/>
    <cellStyle name="SAPBEXexcCritical6 5 2 3 3" xfId="26117" xr:uid="{00000000-0005-0000-0000-0000FB650000}"/>
    <cellStyle name="SAPBEXexcCritical6 5 2 3 3 2" xfId="26118" xr:uid="{00000000-0005-0000-0000-0000FC650000}"/>
    <cellStyle name="SAPBEXexcCritical6 5 2 3 4" xfId="26119" xr:uid="{00000000-0005-0000-0000-0000FD650000}"/>
    <cellStyle name="SAPBEXexcCritical6 5 2 3 4 2" xfId="26120" xr:uid="{00000000-0005-0000-0000-0000FE650000}"/>
    <cellStyle name="SAPBEXexcCritical6 5 2 3 5" xfId="26121" xr:uid="{00000000-0005-0000-0000-0000FF650000}"/>
    <cellStyle name="SAPBEXexcCritical6 5 2 3 5 2" xfId="26122" xr:uid="{00000000-0005-0000-0000-000000660000}"/>
    <cellStyle name="SAPBEXexcCritical6 5 2 3 6" xfId="26123" xr:uid="{00000000-0005-0000-0000-000001660000}"/>
    <cellStyle name="SAPBEXexcCritical6 5 2 3 6 2" xfId="26124" xr:uid="{00000000-0005-0000-0000-000002660000}"/>
    <cellStyle name="SAPBEXexcCritical6 5 2 3 7" xfId="26125" xr:uid="{00000000-0005-0000-0000-000003660000}"/>
    <cellStyle name="SAPBEXexcCritical6 5 2 4" xfId="26126" xr:uid="{00000000-0005-0000-0000-000004660000}"/>
    <cellStyle name="SAPBEXexcCritical6 5 2 4 2" xfId="26127" xr:uid="{00000000-0005-0000-0000-000005660000}"/>
    <cellStyle name="SAPBEXexcCritical6 5 2 5" xfId="26128" xr:uid="{00000000-0005-0000-0000-000006660000}"/>
    <cellStyle name="SAPBEXexcCritical6 5 2 5 2" xfId="26129" xr:uid="{00000000-0005-0000-0000-000007660000}"/>
    <cellStyle name="SAPBEXexcCritical6 5 2 6" xfId="26130" xr:uid="{00000000-0005-0000-0000-000008660000}"/>
    <cellStyle name="SAPBEXexcCritical6 5 2 6 2" xfId="26131" xr:uid="{00000000-0005-0000-0000-000009660000}"/>
    <cellStyle name="SAPBEXexcCritical6 5 2 7" xfId="26132" xr:uid="{00000000-0005-0000-0000-00000A660000}"/>
    <cellStyle name="SAPBEXexcCritical6 5 2 7 2" xfId="26133" xr:uid="{00000000-0005-0000-0000-00000B660000}"/>
    <cellStyle name="SAPBEXexcCritical6 5 2 8" xfId="26134" xr:uid="{00000000-0005-0000-0000-00000C660000}"/>
    <cellStyle name="SAPBEXexcCritical6 5 2 8 2" xfId="26135" xr:uid="{00000000-0005-0000-0000-00000D660000}"/>
    <cellStyle name="SAPBEXexcCritical6 5 2 9" xfId="26136" xr:uid="{00000000-0005-0000-0000-00000E660000}"/>
    <cellStyle name="SAPBEXexcCritical6 5 3" xfId="26137" xr:uid="{00000000-0005-0000-0000-00000F660000}"/>
    <cellStyle name="SAPBEXexcCritical6 5 3 2" xfId="26138" xr:uid="{00000000-0005-0000-0000-000010660000}"/>
    <cellStyle name="SAPBEXexcCritical6 5 3 2 2" xfId="26139" xr:uid="{00000000-0005-0000-0000-000011660000}"/>
    <cellStyle name="SAPBEXexcCritical6 5 3 2 2 2" xfId="26140" xr:uid="{00000000-0005-0000-0000-000012660000}"/>
    <cellStyle name="SAPBEXexcCritical6 5 3 2 3" xfId="26141" xr:uid="{00000000-0005-0000-0000-000013660000}"/>
    <cellStyle name="SAPBEXexcCritical6 5 3 2 3 2" xfId="26142" xr:uid="{00000000-0005-0000-0000-000014660000}"/>
    <cellStyle name="SAPBEXexcCritical6 5 3 2 4" xfId="26143" xr:uid="{00000000-0005-0000-0000-000015660000}"/>
    <cellStyle name="SAPBEXexcCritical6 5 3 2 4 2" xfId="26144" xr:uid="{00000000-0005-0000-0000-000016660000}"/>
    <cellStyle name="SAPBEXexcCritical6 5 3 2 5" xfId="26145" xr:uid="{00000000-0005-0000-0000-000017660000}"/>
    <cellStyle name="SAPBEXexcCritical6 5 3 2 5 2" xfId="26146" xr:uid="{00000000-0005-0000-0000-000018660000}"/>
    <cellStyle name="SAPBEXexcCritical6 5 3 2 6" xfId="26147" xr:uid="{00000000-0005-0000-0000-000019660000}"/>
    <cellStyle name="SAPBEXexcCritical6 5 3 2 6 2" xfId="26148" xr:uid="{00000000-0005-0000-0000-00001A660000}"/>
    <cellStyle name="SAPBEXexcCritical6 5 3 2 7" xfId="26149" xr:uid="{00000000-0005-0000-0000-00001B660000}"/>
    <cellStyle name="SAPBEXexcCritical6 5 3 3" xfId="26150" xr:uid="{00000000-0005-0000-0000-00001C660000}"/>
    <cellStyle name="SAPBEXexcCritical6 5 3 3 2" xfId="26151" xr:uid="{00000000-0005-0000-0000-00001D660000}"/>
    <cellStyle name="SAPBEXexcCritical6 5 3 4" xfId="26152" xr:uid="{00000000-0005-0000-0000-00001E660000}"/>
    <cellStyle name="SAPBEXexcCritical6 5 3 4 2" xfId="26153" xr:uid="{00000000-0005-0000-0000-00001F660000}"/>
    <cellStyle name="SAPBEXexcCritical6 5 3 5" xfId="26154" xr:uid="{00000000-0005-0000-0000-000020660000}"/>
    <cellStyle name="SAPBEXexcCritical6 5 3 5 2" xfId="26155" xr:uid="{00000000-0005-0000-0000-000021660000}"/>
    <cellStyle name="SAPBEXexcCritical6 5 3 6" xfId="26156" xr:uid="{00000000-0005-0000-0000-000022660000}"/>
    <cellStyle name="SAPBEXexcCritical6 5 3 6 2" xfId="26157" xr:uid="{00000000-0005-0000-0000-000023660000}"/>
    <cellStyle name="SAPBEXexcCritical6 5 3 7" xfId="26158" xr:uid="{00000000-0005-0000-0000-000024660000}"/>
    <cellStyle name="SAPBEXexcCritical6 5 3 7 2" xfId="26159" xr:uid="{00000000-0005-0000-0000-000025660000}"/>
    <cellStyle name="SAPBEXexcCritical6 5 3 8" xfId="26160" xr:uid="{00000000-0005-0000-0000-000026660000}"/>
    <cellStyle name="SAPBEXexcCritical6 5 4" xfId="26161" xr:uid="{00000000-0005-0000-0000-000027660000}"/>
    <cellStyle name="SAPBEXexcCritical6 5 4 2" xfId="26162" xr:uid="{00000000-0005-0000-0000-000028660000}"/>
    <cellStyle name="SAPBEXexcCritical6 5 4 2 2" xfId="26163" xr:uid="{00000000-0005-0000-0000-000029660000}"/>
    <cellStyle name="SAPBEXexcCritical6 5 4 3" xfId="26164" xr:uid="{00000000-0005-0000-0000-00002A660000}"/>
    <cellStyle name="SAPBEXexcCritical6 5 4 3 2" xfId="26165" xr:uid="{00000000-0005-0000-0000-00002B660000}"/>
    <cellStyle name="SAPBEXexcCritical6 5 4 4" xfId="26166" xr:uid="{00000000-0005-0000-0000-00002C660000}"/>
    <cellStyle name="SAPBEXexcCritical6 5 4 4 2" xfId="26167" xr:uid="{00000000-0005-0000-0000-00002D660000}"/>
    <cellStyle name="SAPBEXexcCritical6 5 4 5" xfId="26168" xr:uid="{00000000-0005-0000-0000-00002E660000}"/>
    <cellStyle name="SAPBEXexcCritical6 5 4 5 2" xfId="26169" xr:uid="{00000000-0005-0000-0000-00002F660000}"/>
    <cellStyle name="SAPBEXexcCritical6 5 4 6" xfId="26170" xr:uid="{00000000-0005-0000-0000-000030660000}"/>
    <cellStyle name="SAPBEXexcCritical6 5 4 6 2" xfId="26171" xr:uid="{00000000-0005-0000-0000-000031660000}"/>
    <cellStyle name="SAPBEXexcCritical6 5 4 7" xfId="26172" xr:uid="{00000000-0005-0000-0000-000032660000}"/>
    <cellStyle name="SAPBEXexcCritical6 5 5" xfId="26173" xr:uid="{00000000-0005-0000-0000-000033660000}"/>
    <cellStyle name="SAPBEXexcCritical6 5 5 2" xfId="26174" xr:uid="{00000000-0005-0000-0000-000034660000}"/>
    <cellStyle name="SAPBEXexcCritical6 5 6" xfId="26175" xr:uid="{00000000-0005-0000-0000-000035660000}"/>
    <cellStyle name="SAPBEXexcCritical6 5 6 2" xfId="26176" xr:uid="{00000000-0005-0000-0000-000036660000}"/>
    <cellStyle name="SAPBEXexcCritical6 5 7" xfId="26177" xr:uid="{00000000-0005-0000-0000-000037660000}"/>
    <cellStyle name="SAPBEXexcCritical6 5 7 2" xfId="26178" xr:uid="{00000000-0005-0000-0000-000038660000}"/>
    <cellStyle name="SAPBEXexcCritical6 5 8" xfId="26179" xr:uid="{00000000-0005-0000-0000-000039660000}"/>
    <cellStyle name="SAPBEXexcCritical6 5 8 2" xfId="26180" xr:uid="{00000000-0005-0000-0000-00003A660000}"/>
    <cellStyle name="SAPBEXexcCritical6 5 9" xfId="26181" xr:uid="{00000000-0005-0000-0000-00003B660000}"/>
    <cellStyle name="SAPBEXexcCritical6 5 9 2" xfId="26182" xr:uid="{00000000-0005-0000-0000-00003C660000}"/>
    <cellStyle name="SAPBEXexcCritical6 6" xfId="26183" xr:uid="{00000000-0005-0000-0000-00003D660000}"/>
    <cellStyle name="SAPBEXexcCritical6 6 10" xfId="26184" xr:uid="{00000000-0005-0000-0000-00003E660000}"/>
    <cellStyle name="SAPBEXexcCritical6 6 2" xfId="26185" xr:uid="{00000000-0005-0000-0000-00003F660000}"/>
    <cellStyle name="SAPBEXexcCritical6 6 2 2" xfId="26186" xr:uid="{00000000-0005-0000-0000-000040660000}"/>
    <cellStyle name="SAPBEXexcCritical6 6 2 2 2" xfId="26187" xr:uid="{00000000-0005-0000-0000-000041660000}"/>
    <cellStyle name="SAPBEXexcCritical6 6 2 2 2 2" xfId="26188" xr:uid="{00000000-0005-0000-0000-000042660000}"/>
    <cellStyle name="SAPBEXexcCritical6 6 2 2 2 2 2" xfId="26189" xr:uid="{00000000-0005-0000-0000-000043660000}"/>
    <cellStyle name="SAPBEXexcCritical6 6 2 2 2 3" xfId="26190" xr:uid="{00000000-0005-0000-0000-000044660000}"/>
    <cellStyle name="SAPBEXexcCritical6 6 2 2 2 3 2" xfId="26191" xr:uid="{00000000-0005-0000-0000-000045660000}"/>
    <cellStyle name="SAPBEXexcCritical6 6 2 2 2 4" xfId="26192" xr:uid="{00000000-0005-0000-0000-000046660000}"/>
    <cellStyle name="SAPBEXexcCritical6 6 2 2 2 4 2" xfId="26193" xr:uid="{00000000-0005-0000-0000-000047660000}"/>
    <cellStyle name="SAPBEXexcCritical6 6 2 2 2 5" xfId="26194" xr:uid="{00000000-0005-0000-0000-000048660000}"/>
    <cellStyle name="SAPBEXexcCritical6 6 2 2 2 5 2" xfId="26195" xr:uid="{00000000-0005-0000-0000-000049660000}"/>
    <cellStyle name="SAPBEXexcCritical6 6 2 2 2 6" xfId="26196" xr:uid="{00000000-0005-0000-0000-00004A660000}"/>
    <cellStyle name="SAPBEXexcCritical6 6 2 2 2 6 2" xfId="26197" xr:uid="{00000000-0005-0000-0000-00004B660000}"/>
    <cellStyle name="SAPBEXexcCritical6 6 2 2 2 7" xfId="26198" xr:uid="{00000000-0005-0000-0000-00004C660000}"/>
    <cellStyle name="SAPBEXexcCritical6 6 2 2 3" xfId="26199" xr:uid="{00000000-0005-0000-0000-00004D660000}"/>
    <cellStyle name="SAPBEXexcCritical6 6 2 2 3 2" xfId="26200" xr:uid="{00000000-0005-0000-0000-00004E660000}"/>
    <cellStyle name="SAPBEXexcCritical6 6 2 2 4" xfId="26201" xr:uid="{00000000-0005-0000-0000-00004F660000}"/>
    <cellStyle name="SAPBEXexcCritical6 6 2 2 4 2" xfId="26202" xr:uid="{00000000-0005-0000-0000-000050660000}"/>
    <cellStyle name="SAPBEXexcCritical6 6 2 2 5" xfId="26203" xr:uid="{00000000-0005-0000-0000-000051660000}"/>
    <cellStyle name="SAPBEXexcCritical6 6 2 2 5 2" xfId="26204" xr:uid="{00000000-0005-0000-0000-000052660000}"/>
    <cellStyle name="SAPBEXexcCritical6 6 2 2 6" xfId="26205" xr:uid="{00000000-0005-0000-0000-000053660000}"/>
    <cellStyle name="SAPBEXexcCritical6 6 2 2 6 2" xfId="26206" xr:uid="{00000000-0005-0000-0000-000054660000}"/>
    <cellStyle name="SAPBEXexcCritical6 6 2 2 7" xfId="26207" xr:uid="{00000000-0005-0000-0000-000055660000}"/>
    <cellStyle name="SAPBEXexcCritical6 6 2 2 7 2" xfId="26208" xr:uid="{00000000-0005-0000-0000-000056660000}"/>
    <cellStyle name="SAPBEXexcCritical6 6 2 2 8" xfId="26209" xr:uid="{00000000-0005-0000-0000-000057660000}"/>
    <cellStyle name="SAPBEXexcCritical6 6 2 3" xfId="26210" xr:uid="{00000000-0005-0000-0000-000058660000}"/>
    <cellStyle name="SAPBEXexcCritical6 6 2 3 2" xfId="26211" xr:uid="{00000000-0005-0000-0000-000059660000}"/>
    <cellStyle name="SAPBEXexcCritical6 6 2 3 2 2" xfId="26212" xr:uid="{00000000-0005-0000-0000-00005A660000}"/>
    <cellStyle name="SAPBEXexcCritical6 6 2 3 3" xfId="26213" xr:uid="{00000000-0005-0000-0000-00005B660000}"/>
    <cellStyle name="SAPBEXexcCritical6 6 2 3 3 2" xfId="26214" xr:uid="{00000000-0005-0000-0000-00005C660000}"/>
    <cellStyle name="SAPBEXexcCritical6 6 2 3 4" xfId="26215" xr:uid="{00000000-0005-0000-0000-00005D660000}"/>
    <cellStyle name="SAPBEXexcCritical6 6 2 3 4 2" xfId="26216" xr:uid="{00000000-0005-0000-0000-00005E660000}"/>
    <cellStyle name="SAPBEXexcCritical6 6 2 3 5" xfId="26217" xr:uid="{00000000-0005-0000-0000-00005F660000}"/>
    <cellStyle name="SAPBEXexcCritical6 6 2 3 5 2" xfId="26218" xr:uid="{00000000-0005-0000-0000-000060660000}"/>
    <cellStyle name="SAPBEXexcCritical6 6 2 3 6" xfId="26219" xr:uid="{00000000-0005-0000-0000-000061660000}"/>
    <cellStyle name="SAPBEXexcCritical6 6 2 3 6 2" xfId="26220" xr:uid="{00000000-0005-0000-0000-000062660000}"/>
    <cellStyle name="SAPBEXexcCritical6 6 2 3 7" xfId="26221" xr:uid="{00000000-0005-0000-0000-000063660000}"/>
    <cellStyle name="SAPBEXexcCritical6 6 2 4" xfId="26222" xr:uid="{00000000-0005-0000-0000-000064660000}"/>
    <cellStyle name="SAPBEXexcCritical6 6 2 4 2" xfId="26223" xr:uid="{00000000-0005-0000-0000-000065660000}"/>
    <cellStyle name="SAPBEXexcCritical6 6 2 5" xfId="26224" xr:uid="{00000000-0005-0000-0000-000066660000}"/>
    <cellStyle name="SAPBEXexcCritical6 6 2 5 2" xfId="26225" xr:uid="{00000000-0005-0000-0000-000067660000}"/>
    <cellStyle name="SAPBEXexcCritical6 6 2 6" xfId="26226" xr:uid="{00000000-0005-0000-0000-000068660000}"/>
    <cellStyle name="SAPBEXexcCritical6 6 2 6 2" xfId="26227" xr:uid="{00000000-0005-0000-0000-000069660000}"/>
    <cellStyle name="SAPBEXexcCritical6 6 2 7" xfId="26228" xr:uid="{00000000-0005-0000-0000-00006A660000}"/>
    <cellStyle name="SAPBEXexcCritical6 6 2 7 2" xfId="26229" xr:uid="{00000000-0005-0000-0000-00006B660000}"/>
    <cellStyle name="SAPBEXexcCritical6 6 2 8" xfId="26230" xr:uid="{00000000-0005-0000-0000-00006C660000}"/>
    <cellStyle name="SAPBEXexcCritical6 6 2 8 2" xfId="26231" xr:uid="{00000000-0005-0000-0000-00006D660000}"/>
    <cellStyle name="SAPBEXexcCritical6 6 2 9" xfId="26232" xr:uid="{00000000-0005-0000-0000-00006E660000}"/>
    <cellStyle name="SAPBEXexcCritical6 6 3" xfId="26233" xr:uid="{00000000-0005-0000-0000-00006F660000}"/>
    <cellStyle name="SAPBEXexcCritical6 6 3 2" xfId="26234" xr:uid="{00000000-0005-0000-0000-000070660000}"/>
    <cellStyle name="SAPBEXexcCritical6 6 3 2 2" xfId="26235" xr:uid="{00000000-0005-0000-0000-000071660000}"/>
    <cellStyle name="SAPBEXexcCritical6 6 3 2 2 2" xfId="26236" xr:uid="{00000000-0005-0000-0000-000072660000}"/>
    <cellStyle name="SAPBEXexcCritical6 6 3 2 3" xfId="26237" xr:uid="{00000000-0005-0000-0000-000073660000}"/>
    <cellStyle name="SAPBEXexcCritical6 6 3 2 3 2" xfId="26238" xr:uid="{00000000-0005-0000-0000-000074660000}"/>
    <cellStyle name="SAPBEXexcCritical6 6 3 2 4" xfId="26239" xr:uid="{00000000-0005-0000-0000-000075660000}"/>
    <cellStyle name="SAPBEXexcCritical6 6 3 2 4 2" xfId="26240" xr:uid="{00000000-0005-0000-0000-000076660000}"/>
    <cellStyle name="SAPBEXexcCritical6 6 3 2 5" xfId="26241" xr:uid="{00000000-0005-0000-0000-000077660000}"/>
    <cellStyle name="SAPBEXexcCritical6 6 3 2 5 2" xfId="26242" xr:uid="{00000000-0005-0000-0000-000078660000}"/>
    <cellStyle name="SAPBEXexcCritical6 6 3 2 6" xfId="26243" xr:uid="{00000000-0005-0000-0000-000079660000}"/>
    <cellStyle name="SAPBEXexcCritical6 6 3 2 6 2" xfId="26244" xr:uid="{00000000-0005-0000-0000-00007A660000}"/>
    <cellStyle name="SAPBEXexcCritical6 6 3 2 7" xfId="26245" xr:uid="{00000000-0005-0000-0000-00007B660000}"/>
    <cellStyle name="SAPBEXexcCritical6 6 3 3" xfId="26246" xr:uid="{00000000-0005-0000-0000-00007C660000}"/>
    <cellStyle name="SAPBEXexcCritical6 6 3 3 2" xfId="26247" xr:uid="{00000000-0005-0000-0000-00007D660000}"/>
    <cellStyle name="SAPBEXexcCritical6 6 3 4" xfId="26248" xr:uid="{00000000-0005-0000-0000-00007E660000}"/>
    <cellStyle name="SAPBEXexcCritical6 6 3 4 2" xfId="26249" xr:uid="{00000000-0005-0000-0000-00007F660000}"/>
    <cellStyle name="SAPBEXexcCritical6 6 3 5" xfId="26250" xr:uid="{00000000-0005-0000-0000-000080660000}"/>
    <cellStyle name="SAPBEXexcCritical6 6 3 5 2" xfId="26251" xr:uid="{00000000-0005-0000-0000-000081660000}"/>
    <cellStyle name="SAPBEXexcCritical6 6 3 6" xfId="26252" xr:uid="{00000000-0005-0000-0000-000082660000}"/>
    <cellStyle name="SAPBEXexcCritical6 6 3 6 2" xfId="26253" xr:uid="{00000000-0005-0000-0000-000083660000}"/>
    <cellStyle name="SAPBEXexcCritical6 6 3 7" xfId="26254" xr:uid="{00000000-0005-0000-0000-000084660000}"/>
    <cellStyle name="SAPBEXexcCritical6 6 3 7 2" xfId="26255" xr:uid="{00000000-0005-0000-0000-000085660000}"/>
    <cellStyle name="SAPBEXexcCritical6 6 3 8" xfId="26256" xr:uid="{00000000-0005-0000-0000-000086660000}"/>
    <cellStyle name="SAPBEXexcCritical6 6 4" xfId="26257" xr:uid="{00000000-0005-0000-0000-000087660000}"/>
    <cellStyle name="SAPBEXexcCritical6 6 4 2" xfId="26258" xr:uid="{00000000-0005-0000-0000-000088660000}"/>
    <cellStyle name="SAPBEXexcCritical6 6 4 2 2" xfId="26259" xr:uid="{00000000-0005-0000-0000-000089660000}"/>
    <cellStyle name="SAPBEXexcCritical6 6 4 3" xfId="26260" xr:uid="{00000000-0005-0000-0000-00008A660000}"/>
    <cellStyle name="SAPBEXexcCritical6 6 4 3 2" xfId="26261" xr:uid="{00000000-0005-0000-0000-00008B660000}"/>
    <cellStyle name="SAPBEXexcCritical6 6 4 4" xfId="26262" xr:uid="{00000000-0005-0000-0000-00008C660000}"/>
    <cellStyle name="SAPBEXexcCritical6 6 4 4 2" xfId="26263" xr:uid="{00000000-0005-0000-0000-00008D660000}"/>
    <cellStyle name="SAPBEXexcCritical6 6 4 5" xfId="26264" xr:uid="{00000000-0005-0000-0000-00008E660000}"/>
    <cellStyle name="SAPBEXexcCritical6 6 4 5 2" xfId="26265" xr:uid="{00000000-0005-0000-0000-00008F660000}"/>
    <cellStyle name="SAPBEXexcCritical6 6 4 6" xfId="26266" xr:uid="{00000000-0005-0000-0000-000090660000}"/>
    <cellStyle name="SAPBEXexcCritical6 6 4 6 2" xfId="26267" xr:uid="{00000000-0005-0000-0000-000091660000}"/>
    <cellStyle name="SAPBEXexcCritical6 6 4 7" xfId="26268" xr:uid="{00000000-0005-0000-0000-000092660000}"/>
    <cellStyle name="SAPBEXexcCritical6 6 5" xfId="26269" xr:uid="{00000000-0005-0000-0000-000093660000}"/>
    <cellStyle name="SAPBEXexcCritical6 6 5 2" xfId="26270" xr:uid="{00000000-0005-0000-0000-000094660000}"/>
    <cellStyle name="SAPBEXexcCritical6 6 6" xfId="26271" xr:uid="{00000000-0005-0000-0000-000095660000}"/>
    <cellStyle name="SAPBEXexcCritical6 6 6 2" xfId="26272" xr:uid="{00000000-0005-0000-0000-000096660000}"/>
    <cellStyle name="SAPBEXexcCritical6 6 7" xfId="26273" xr:uid="{00000000-0005-0000-0000-000097660000}"/>
    <cellStyle name="SAPBEXexcCritical6 6 7 2" xfId="26274" xr:uid="{00000000-0005-0000-0000-000098660000}"/>
    <cellStyle name="SAPBEXexcCritical6 6 8" xfId="26275" xr:uid="{00000000-0005-0000-0000-000099660000}"/>
    <cellStyle name="SAPBEXexcCritical6 6 8 2" xfId="26276" xr:uid="{00000000-0005-0000-0000-00009A660000}"/>
    <cellStyle name="SAPBEXexcCritical6 6 9" xfId="26277" xr:uid="{00000000-0005-0000-0000-00009B660000}"/>
    <cellStyle name="SAPBEXexcCritical6 6 9 2" xfId="26278" xr:uid="{00000000-0005-0000-0000-00009C660000}"/>
    <cellStyle name="SAPBEXexcCritical6 7" xfId="26279" xr:uid="{00000000-0005-0000-0000-00009D660000}"/>
    <cellStyle name="SAPBEXexcCritical6 7 10" xfId="26280" xr:uid="{00000000-0005-0000-0000-00009E660000}"/>
    <cellStyle name="SAPBEXexcCritical6 7 2" xfId="26281" xr:uid="{00000000-0005-0000-0000-00009F660000}"/>
    <cellStyle name="SAPBEXexcCritical6 7 2 2" xfId="26282" xr:uid="{00000000-0005-0000-0000-0000A0660000}"/>
    <cellStyle name="SAPBEXexcCritical6 7 2 2 2" xfId="26283" xr:uid="{00000000-0005-0000-0000-0000A1660000}"/>
    <cellStyle name="SAPBEXexcCritical6 7 2 2 2 2" xfId="26284" xr:uid="{00000000-0005-0000-0000-0000A2660000}"/>
    <cellStyle name="SAPBEXexcCritical6 7 2 2 2 2 2" xfId="26285" xr:uid="{00000000-0005-0000-0000-0000A3660000}"/>
    <cellStyle name="SAPBEXexcCritical6 7 2 2 2 3" xfId="26286" xr:uid="{00000000-0005-0000-0000-0000A4660000}"/>
    <cellStyle name="SAPBEXexcCritical6 7 2 2 2 3 2" xfId="26287" xr:uid="{00000000-0005-0000-0000-0000A5660000}"/>
    <cellStyle name="SAPBEXexcCritical6 7 2 2 2 4" xfId="26288" xr:uid="{00000000-0005-0000-0000-0000A6660000}"/>
    <cellStyle name="SAPBEXexcCritical6 7 2 2 2 4 2" xfId="26289" xr:uid="{00000000-0005-0000-0000-0000A7660000}"/>
    <cellStyle name="SAPBEXexcCritical6 7 2 2 2 5" xfId="26290" xr:uid="{00000000-0005-0000-0000-0000A8660000}"/>
    <cellStyle name="SAPBEXexcCritical6 7 2 2 2 5 2" xfId="26291" xr:uid="{00000000-0005-0000-0000-0000A9660000}"/>
    <cellStyle name="SAPBEXexcCritical6 7 2 2 2 6" xfId="26292" xr:uid="{00000000-0005-0000-0000-0000AA660000}"/>
    <cellStyle name="SAPBEXexcCritical6 7 2 2 2 6 2" xfId="26293" xr:uid="{00000000-0005-0000-0000-0000AB660000}"/>
    <cellStyle name="SAPBEXexcCritical6 7 2 2 2 7" xfId="26294" xr:uid="{00000000-0005-0000-0000-0000AC660000}"/>
    <cellStyle name="SAPBEXexcCritical6 7 2 2 3" xfId="26295" xr:uid="{00000000-0005-0000-0000-0000AD660000}"/>
    <cellStyle name="SAPBEXexcCritical6 7 2 2 3 2" xfId="26296" xr:uid="{00000000-0005-0000-0000-0000AE660000}"/>
    <cellStyle name="SAPBEXexcCritical6 7 2 2 4" xfId="26297" xr:uid="{00000000-0005-0000-0000-0000AF660000}"/>
    <cellStyle name="SAPBEXexcCritical6 7 2 2 4 2" xfId="26298" xr:uid="{00000000-0005-0000-0000-0000B0660000}"/>
    <cellStyle name="SAPBEXexcCritical6 7 2 2 5" xfId="26299" xr:uid="{00000000-0005-0000-0000-0000B1660000}"/>
    <cellStyle name="SAPBEXexcCritical6 7 2 2 5 2" xfId="26300" xr:uid="{00000000-0005-0000-0000-0000B2660000}"/>
    <cellStyle name="SAPBEXexcCritical6 7 2 2 6" xfId="26301" xr:uid="{00000000-0005-0000-0000-0000B3660000}"/>
    <cellStyle name="SAPBEXexcCritical6 7 2 2 6 2" xfId="26302" xr:uid="{00000000-0005-0000-0000-0000B4660000}"/>
    <cellStyle name="SAPBEXexcCritical6 7 2 2 7" xfId="26303" xr:uid="{00000000-0005-0000-0000-0000B5660000}"/>
    <cellStyle name="SAPBEXexcCritical6 7 2 2 7 2" xfId="26304" xr:uid="{00000000-0005-0000-0000-0000B6660000}"/>
    <cellStyle name="SAPBEXexcCritical6 7 2 2 8" xfId="26305" xr:uid="{00000000-0005-0000-0000-0000B7660000}"/>
    <cellStyle name="SAPBEXexcCritical6 7 2 3" xfId="26306" xr:uid="{00000000-0005-0000-0000-0000B8660000}"/>
    <cellStyle name="SAPBEXexcCritical6 7 2 3 2" xfId="26307" xr:uid="{00000000-0005-0000-0000-0000B9660000}"/>
    <cellStyle name="SAPBEXexcCritical6 7 2 3 2 2" xfId="26308" xr:uid="{00000000-0005-0000-0000-0000BA660000}"/>
    <cellStyle name="SAPBEXexcCritical6 7 2 3 3" xfId="26309" xr:uid="{00000000-0005-0000-0000-0000BB660000}"/>
    <cellStyle name="SAPBEXexcCritical6 7 2 3 3 2" xfId="26310" xr:uid="{00000000-0005-0000-0000-0000BC660000}"/>
    <cellStyle name="SAPBEXexcCritical6 7 2 3 4" xfId="26311" xr:uid="{00000000-0005-0000-0000-0000BD660000}"/>
    <cellStyle name="SAPBEXexcCritical6 7 2 3 4 2" xfId="26312" xr:uid="{00000000-0005-0000-0000-0000BE660000}"/>
    <cellStyle name="SAPBEXexcCritical6 7 2 3 5" xfId="26313" xr:uid="{00000000-0005-0000-0000-0000BF660000}"/>
    <cellStyle name="SAPBEXexcCritical6 7 2 3 5 2" xfId="26314" xr:uid="{00000000-0005-0000-0000-0000C0660000}"/>
    <cellStyle name="SAPBEXexcCritical6 7 2 3 6" xfId="26315" xr:uid="{00000000-0005-0000-0000-0000C1660000}"/>
    <cellStyle name="SAPBEXexcCritical6 7 2 3 6 2" xfId="26316" xr:uid="{00000000-0005-0000-0000-0000C2660000}"/>
    <cellStyle name="SAPBEXexcCritical6 7 2 3 7" xfId="26317" xr:uid="{00000000-0005-0000-0000-0000C3660000}"/>
    <cellStyle name="SAPBEXexcCritical6 7 2 4" xfId="26318" xr:uid="{00000000-0005-0000-0000-0000C4660000}"/>
    <cellStyle name="SAPBEXexcCritical6 7 2 4 2" xfId="26319" xr:uid="{00000000-0005-0000-0000-0000C5660000}"/>
    <cellStyle name="SAPBEXexcCritical6 7 2 5" xfId="26320" xr:uid="{00000000-0005-0000-0000-0000C6660000}"/>
    <cellStyle name="SAPBEXexcCritical6 7 2 5 2" xfId="26321" xr:uid="{00000000-0005-0000-0000-0000C7660000}"/>
    <cellStyle name="SAPBEXexcCritical6 7 2 6" xfId="26322" xr:uid="{00000000-0005-0000-0000-0000C8660000}"/>
    <cellStyle name="SAPBEXexcCritical6 7 2 6 2" xfId="26323" xr:uid="{00000000-0005-0000-0000-0000C9660000}"/>
    <cellStyle name="SAPBEXexcCritical6 7 2 7" xfId="26324" xr:uid="{00000000-0005-0000-0000-0000CA660000}"/>
    <cellStyle name="SAPBEXexcCritical6 7 2 7 2" xfId="26325" xr:uid="{00000000-0005-0000-0000-0000CB660000}"/>
    <cellStyle name="SAPBEXexcCritical6 7 2 8" xfId="26326" xr:uid="{00000000-0005-0000-0000-0000CC660000}"/>
    <cellStyle name="SAPBEXexcCritical6 7 2 8 2" xfId="26327" xr:uid="{00000000-0005-0000-0000-0000CD660000}"/>
    <cellStyle name="SAPBEXexcCritical6 7 2 9" xfId="26328" xr:uid="{00000000-0005-0000-0000-0000CE660000}"/>
    <cellStyle name="SAPBEXexcCritical6 7 3" xfId="26329" xr:uid="{00000000-0005-0000-0000-0000CF660000}"/>
    <cellStyle name="SAPBEXexcCritical6 7 3 2" xfId="26330" xr:uid="{00000000-0005-0000-0000-0000D0660000}"/>
    <cellStyle name="SAPBEXexcCritical6 7 3 2 2" xfId="26331" xr:uid="{00000000-0005-0000-0000-0000D1660000}"/>
    <cellStyle name="SAPBEXexcCritical6 7 3 2 2 2" xfId="26332" xr:uid="{00000000-0005-0000-0000-0000D2660000}"/>
    <cellStyle name="SAPBEXexcCritical6 7 3 2 3" xfId="26333" xr:uid="{00000000-0005-0000-0000-0000D3660000}"/>
    <cellStyle name="SAPBEXexcCritical6 7 3 2 3 2" xfId="26334" xr:uid="{00000000-0005-0000-0000-0000D4660000}"/>
    <cellStyle name="SAPBEXexcCritical6 7 3 2 4" xfId="26335" xr:uid="{00000000-0005-0000-0000-0000D5660000}"/>
    <cellStyle name="SAPBEXexcCritical6 7 3 2 4 2" xfId="26336" xr:uid="{00000000-0005-0000-0000-0000D6660000}"/>
    <cellStyle name="SAPBEXexcCritical6 7 3 2 5" xfId="26337" xr:uid="{00000000-0005-0000-0000-0000D7660000}"/>
    <cellStyle name="SAPBEXexcCritical6 7 3 2 5 2" xfId="26338" xr:uid="{00000000-0005-0000-0000-0000D8660000}"/>
    <cellStyle name="SAPBEXexcCritical6 7 3 2 6" xfId="26339" xr:uid="{00000000-0005-0000-0000-0000D9660000}"/>
    <cellStyle name="SAPBEXexcCritical6 7 3 2 6 2" xfId="26340" xr:uid="{00000000-0005-0000-0000-0000DA660000}"/>
    <cellStyle name="SAPBEXexcCritical6 7 3 2 7" xfId="26341" xr:uid="{00000000-0005-0000-0000-0000DB660000}"/>
    <cellStyle name="SAPBEXexcCritical6 7 3 3" xfId="26342" xr:uid="{00000000-0005-0000-0000-0000DC660000}"/>
    <cellStyle name="SAPBEXexcCritical6 7 3 3 2" xfId="26343" xr:uid="{00000000-0005-0000-0000-0000DD660000}"/>
    <cellStyle name="SAPBEXexcCritical6 7 3 4" xfId="26344" xr:uid="{00000000-0005-0000-0000-0000DE660000}"/>
    <cellStyle name="SAPBEXexcCritical6 7 3 4 2" xfId="26345" xr:uid="{00000000-0005-0000-0000-0000DF660000}"/>
    <cellStyle name="SAPBEXexcCritical6 7 3 5" xfId="26346" xr:uid="{00000000-0005-0000-0000-0000E0660000}"/>
    <cellStyle name="SAPBEXexcCritical6 7 3 5 2" xfId="26347" xr:uid="{00000000-0005-0000-0000-0000E1660000}"/>
    <cellStyle name="SAPBEXexcCritical6 7 3 6" xfId="26348" xr:uid="{00000000-0005-0000-0000-0000E2660000}"/>
    <cellStyle name="SAPBEXexcCritical6 7 3 6 2" xfId="26349" xr:uid="{00000000-0005-0000-0000-0000E3660000}"/>
    <cellStyle name="SAPBEXexcCritical6 7 3 7" xfId="26350" xr:uid="{00000000-0005-0000-0000-0000E4660000}"/>
    <cellStyle name="SAPBEXexcCritical6 7 3 7 2" xfId="26351" xr:uid="{00000000-0005-0000-0000-0000E5660000}"/>
    <cellStyle name="SAPBEXexcCritical6 7 3 8" xfId="26352" xr:uid="{00000000-0005-0000-0000-0000E6660000}"/>
    <cellStyle name="SAPBEXexcCritical6 7 4" xfId="26353" xr:uid="{00000000-0005-0000-0000-0000E7660000}"/>
    <cellStyle name="SAPBEXexcCritical6 7 4 2" xfId="26354" xr:uid="{00000000-0005-0000-0000-0000E8660000}"/>
    <cellStyle name="SAPBEXexcCritical6 7 4 2 2" xfId="26355" xr:uid="{00000000-0005-0000-0000-0000E9660000}"/>
    <cellStyle name="SAPBEXexcCritical6 7 4 3" xfId="26356" xr:uid="{00000000-0005-0000-0000-0000EA660000}"/>
    <cellStyle name="SAPBEXexcCritical6 7 4 3 2" xfId="26357" xr:uid="{00000000-0005-0000-0000-0000EB660000}"/>
    <cellStyle name="SAPBEXexcCritical6 7 4 4" xfId="26358" xr:uid="{00000000-0005-0000-0000-0000EC660000}"/>
    <cellStyle name="SAPBEXexcCritical6 7 4 4 2" xfId="26359" xr:uid="{00000000-0005-0000-0000-0000ED660000}"/>
    <cellStyle name="SAPBEXexcCritical6 7 4 5" xfId="26360" xr:uid="{00000000-0005-0000-0000-0000EE660000}"/>
    <cellStyle name="SAPBEXexcCritical6 7 4 5 2" xfId="26361" xr:uid="{00000000-0005-0000-0000-0000EF660000}"/>
    <cellStyle name="SAPBEXexcCritical6 7 4 6" xfId="26362" xr:uid="{00000000-0005-0000-0000-0000F0660000}"/>
    <cellStyle name="SAPBEXexcCritical6 7 4 6 2" xfId="26363" xr:uid="{00000000-0005-0000-0000-0000F1660000}"/>
    <cellStyle name="SAPBEXexcCritical6 7 4 7" xfId="26364" xr:uid="{00000000-0005-0000-0000-0000F2660000}"/>
    <cellStyle name="SAPBEXexcCritical6 7 5" xfId="26365" xr:uid="{00000000-0005-0000-0000-0000F3660000}"/>
    <cellStyle name="SAPBEXexcCritical6 7 5 2" xfId="26366" xr:uid="{00000000-0005-0000-0000-0000F4660000}"/>
    <cellStyle name="SAPBEXexcCritical6 7 6" xfId="26367" xr:uid="{00000000-0005-0000-0000-0000F5660000}"/>
    <cellStyle name="SAPBEXexcCritical6 7 6 2" xfId="26368" xr:uid="{00000000-0005-0000-0000-0000F6660000}"/>
    <cellStyle name="SAPBEXexcCritical6 7 7" xfId="26369" xr:uid="{00000000-0005-0000-0000-0000F7660000}"/>
    <cellStyle name="SAPBEXexcCritical6 7 7 2" xfId="26370" xr:uid="{00000000-0005-0000-0000-0000F8660000}"/>
    <cellStyle name="SAPBEXexcCritical6 7 8" xfId="26371" xr:uid="{00000000-0005-0000-0000-0000F9660000}"/>
    <cellStyle name="SAPBEXexcCritical6 7 8 2" xfId="26372" xr:uid="{00000000-0005-0000-0000-0000FA660000}"/>
    <cellStyle name="SAPBEXexcCritical6 7 9" xfId="26373" xr:uid="{00000000-0005-0000-0000-0000FB660000}"/>
    <cellStyle name="SAPBEXexcCritical6 7 9 2" xfId="26374" xr:uid="{00000000-0005-0000-0000-0000FC660000}"/>
    <cellStyle name="SAPBEXexcCritical6 8" xfId="26375" xr:uid="{00000000-0005-0000-0000-0000FD660000}"/>
    <cellStyle name="SAPBEXexcCritical6 8 2" xfId="26376" xr:uid="{00000000-0005-0000-0000-0000FE660000}"/>
    <cellStyle name="SAPBEXexcCritical6 8 2 2" xfId="26377" xr:uid="{00000000-0005-0000-0000-0000FF660000}"/>
    <cellStyle name="SAPBEXexcCritical6 8 2 2 2" xfId="26378" xr:uid="{00000000-0005-0000-0000-000000670000}"/>
    <cellStyle name="SAPBEXexcCritical6 8 2 2 2 2" xfId="26379" xr:uid="{00000000-0005-0000-0000-000001670000}"/>
    <cellStyle name="SAPBEXexcCritical6 8 2 2 3" xfId="26380" xr:uid="{00000000-0005-0000-0000-000002670000}"/>
    <cellStyle name="SAPBEXexcCritical6 8 2 2 3 2" xfId="26381" xr:uid="{00000000-0005-0000-0000-000003670000}"/>
    <cellStyle name="SAPBEXexcCritical6 8 2 2 4" xfId="26382" xr:uid="{00000000-0005-0000-0000-000004670000}"/>
    <cellStyle name="SAPBEXexcCritical6 8 2 2 4 2" xfId="26383" xr:uid="{00000000-0005-0000-0000-000005670000}"/>
    <cellStyle name="SAPBEXexcCritical6 8 2 2 5" xfId="26384" xr:uid="{00000000-0005-0000-0000-000006670000}"/>
    <cellStyle name="SAPBEXexcCritical6 8 2 2 5 2" xfId="26385" xr:uid="{00000000-0005-0000-0000-000007670000}"/>
    <cellStyle name="SAPBEXexcCritical6 8 2 2 6" xfId="26386" xr:uid="{00000000-0005-0000-0000-000008670000}"/>
    <cellStyle name="SAPBEXexcCritical6 8 2 2 6 2" xfId="26387" xr:uid="{00000000-0005-0000-0000-000009670000}"/>
    <cellStyle name="SAPBEXexcCritical6 8 2 2 7" xfId="26388" xr:uid="{00000000-0005-0000-0000-00000A670000}"/>
    <cellStyle name="SAPBEXexcCritical6 8 2 3" xfId="26389" xr:uid="{00000000-0005-0000-0000-00000B670000}"/>
    <cellStyle name="SAPBEXexcCritical6 8 2 3 2" xfId="26390" xr:uid="{00000000-0005-0000-0000-00000C670000}"/>
    <cellStyle name="SAPBEXexcCritical6 8 2 4" xfId="26391" xr:uid="{00000000-0005-0000-0000-00000D670000}"/>
    <cellStyle name="SAPBEXexcCritical6 8 2 4 2" xfId="26392" xr:uid="{00000000-0005-0000-0000-00000E670000}"/>
    <cellStyle name="SAPBEXexcCritical6 8 2 5" xfId="26393" xr:uid="{00000000-0005-0000-0000-00000F670000}"/>
    <cellStyle name="SAPBEXexcCritical6 8 2 5 2" xfId="26394" xr:uid="{00000000-0005-0000-0000-000010670000}"/>
    <cellStyle name="SAPBEXexcCritical6 8 2 6" xfId="26395" xr:uid="{00000000-0005-0000-0000-000011670000}"/>
    <cellStyle name="SAPBEXexcCritical6 8 2 6 2" xfId="26396" xr:uid="{00000000-0005-0000-0000-000012670000}"/>
    <cellStyle name="SAPBEXexcCritical6 8 2 7" xfId="26397" xr:uid="{00000000-0005-0000-0000-000013670000}"/>
    <cellStyle name="SAPBEXexcCritical6 8 2 7 2" xfId="26398" xr:uid="{00000000-0005-0000-0000-000014670000}"/>
    <cellStyle name="SAPBEXexcCritical6 8 2 8" xfId="26399" xr:uid="{00000000-0005-0000-0000-000015670000}"/>
    <cellStyle name="SAPBEXexcCritical6 8 3" xfId="26400" xr:uid="{00000000-0005-0000-0000-000016670000}"/>
    <cellStyle name="SAPBEXexcCritical6 8 3 2" xfId="26401" xr:uid="{00000000-0005-0000-0000-000017670000}"/>
    <cellStyle name="SAPBEXexcCritical6 8 3 2 2" xfId="26402" xr:uid="{00000000-0005-0000-0000-000018670000}"/>
    <cellStyle name="SAPBEXexcCritical6 8 3 3" xfId="26403" xr:uid="{00000000-0005-0000-0000-000019670000}"/>
    <cellStyle name="SAPBEXexcCritical6 8 3 3 2" xfId="26404" xr:uid="{00000000-0005-0000-0000-00001A670000}"/>
    <cellStyle name="SAPBEXexcCritical6 8 3 4" xfId="26405" xr:uid="{00000000-0005-0000-0000-00001B670000}"/>
    <cellStyle name="SAPBEXexcCritical6 8 3 4 2" xfId="26406" xr:uid="{00000000-0005-0000-0000-00001C670000}"/>
    <cellStyle name="SAPBEXexcCritical6 8 3 5" xfId="26407" xr:uid="{00000000-0005-0000-0000-00001D670000}"/>
    <cellStyle name="SAPBEXexcCritical6 8 3 5 2" xfId="26408" xr:uid="{00000000-0005-0000-0000-00001E670000}"/>
    <cellStyle name="SAPBEXexcCritical6 8 3 6" xfId="26409" xr:uid="{00000000-0005-0000-0000-00001F670000}"/>
    <cellStyle name="SAPBEXexcCritical6 8 3 6 2" xfId="26410" xr:uid="{00000000-0005-0000-0000-000020670000}"/>
    <cellStyle name="SAPBEXexcCritical6 8 3 7" xfId="26411" xr:uid="{00000000-0005-0000-0000-000021670000}"/>
    <cellStyle name="SAPBEXexcCritical6 8 4" xfId="26412" xr:uid="{00000000-0005-0000-0000-000022670000}"/>
    <cellStyle name="SAPBEXexcCritical6 8 4 2" xfId="26413" xr:uid="{00000000-0005-0000-0000-000023670000}"/>
    <cellStyle name="SAPBEXexcCritical6 8 5" xfId="26414" xr:uid="{00000000-0005-0000-0000-000024670000}"/>
    <cellStyle name="SAPBEXexcCritical6 8 5 2" xfId="26415" xr:uid="{00000000-0005-0000-0000-000025670000}"/>
    <cellStyle name="SAPBEXexcCritical6 8 6" xfId="26416" xr:uid="{00000000-0005-0000-0000-000026670000}"/>
    <cellStyle name="SAPBEXexcCritical6 8 6 2" xfId="26417" xr:uid="{00000000-0005-0000-0000-000027670000}"/>
    <cellStyle name="SAPBEXexcCritical6 8 7" xfId="26418" xr:uid="{00000000-0005-0000-0000-000028670000}"/>
    <cellStyle name="SAPBEXexcCritical6 8 7 2" xfId="26419" xr:uid="{00000000-0005-0000-0000-000029670000}"/>
    <cellStyle name="SAPBEXexcCritical6 8 8" xfId="26420" xr:uid="{00000000-0005-0000-0000-00002A670000}"/>
    <cellStyle name="SAPBEXexcCritical6 8 8 2" xfId="26421" xr:uid="{00000000-0005-0000-0000-00002B670000}"/>
    <cellStyle name="SAPBEXexcCritical6 8 9" xfId="26422" xr:uid="{00000000-0005-0000-0000-00002C670000}"/>
    <cellStyle name="SAPBEXexcCritical6 9" xfId="26423" xr:uid="{00000000-0005-0000-0000-00002D670000}"/>
    <cellStyle name="SAPBEXexcCritical6 9 2" xfId="26424" xr:uid="{00000000-0005-0000-0000-00002E670000}"/>
    <cellStyle name="SAPBEXexcCritical6 9 2 2" xfId="26425" xr:uid="{00000000-0005-0000-0000-00002F670000}"/>
    <cellStyle name="SAPBEXexcCritical6 9 2 2 2" xfId="26426" xr:uid="{00000000-0005-0000-0000-000030670000}"/>
    <cellStyle name="SAPBEXexcCritical6 9 2 3" xfId="26427" xr:uid="{00000000-0005-0000-0000-000031670000}"/>
    <cellStyle name="SAPBEXexcCritical6 9 2 3 2" xfId="26428" xr:uid="{00000000-0005-0000-0000-000032670000}"/>
    <cellStyle name="SAPBEXexcCritical6 9 2 4" xfId="26429" xr:uid="{00000000-0005-0000-0000-000033670000}"/>
    <cellStyle name="SAPBEXexcCritical6 9 2 4 2" xfId="26430" xr:uid="{00000000-0005-0000-0000-000034670000}"/>
    <cellStyle name="SAPBEXexcCritical6 9 2 5" xfId="26431" xr:uid="{00000000-0005-0000-0000-000035670000}"/>
    <cellStyle name="SAPBEXexcCritical6 9 2 5 2" xfId="26432" xr:uid="{00000000-0005-0000-0000-000036670000}"/>
    <cellStyle name="SAPBEXexcCritical6 9 2 6" xfId="26433" xr:uid="{00000000-0005-0000-0000-000037670000}"/>
    <cellStyle name="SAPBEXexcCritical6 9 2 6 2" xfId="26434" xr:uid="{00000000-0005-0000-0000-000038670000}"/>
    <cellStyle name="SAPBEXexcCritical6 9 2 7" xfId="26435" xr:uid="{00000000-0005-0000-0000-000039670000}"/>
    <cellStyle name="SAPBEXexcCritical6 9 3" xfId="26436" xr:uid="{00000000-0005-0000-0000-00003A670000}"/>
    <cellStyle name="SAPBEXexcCritical6 9 3 2" xfId="26437" xr:uid="{00000000-0005-0000-0000-00003B670000}"/>
    <cellStyle name="SAPBEXexcCritical6 9 4" xfId="26438" xr:uid="{00000000-0005-0000-0000-00003C670000}"/>
    <cellStyle name="SAPBEXexcCritical6 9 4 2" xfId="26439" xr:uid="{00000000-0005-0000-0000-00003D670000}"/>
    <cellStyle name="SAPBEXexcCritical6 9 5" xfId="26440" xr:uid="{00000000-0005-0000-0000-00003E670000}"/>
    <cellStyle name="SAPBEXexcCritical6 9 5 2" xfId="26441" xr:uid="{00000000-0005-0000-0000-00003F670000}"/>
    <cellStyle name="SAPBEXexcCritical6 9 6" xfId="26442" xr:uid="{00000000-0005-0000-0000-000040670000}"/>
    <cellStyle name="SAPBEXexcCritical6 9 6 2" xfId="26443" xr:uid="{00000000-0005-0000-0000-000041670000}"/>
    <cellStyle name="SAPBEXexcCritical6 9 7" xfId="26444" xr:uid="{00000000-0005-0000-0000-000042670000}"/>
    <cellStyle name="SAPBEXexcCritical6 9 7 2" xfId="26445" xr:uid="{00000000-0005-0000-0000-000043670000}"/>
    <cellStyle name="SAPBEXexcCritical6 9 8" xfId="26446" xr:uid="{00000000-0005-0000-0000-000044670000}"/>
    <cellStyle name="SAPBEXexcGood1" xfId="26447" xr:uid="{00000000-0005-0000-0000-000045670000}"/>
    <cellStyle name="SAPBEXexcGood1 10" xfId="26448" xr:uid="{00000000-0005-0000-0000-000046670000}"/>
    <cellStyle name="SAPBEXexcGood1 10 2" xfId="26449" xr:uid="{00000000-0005-0000-0000-000047670000}"/>
    <cellStyle name="SAPBEXexcGood1 10 2 2" xfId="26450" xr:uid="{00000000-0005-0000-0000-000048670000}"/>
    <cellStyle name="SAPBEXexcGood1 10 3" xfId="26451" xr:uid="{00000000-0005-0000-0000-000049670000}"/>
    <cellStyle name="SAPBEXexcGood1 10 3 2" xfId="26452" xr:uid="{00000000-0005-0000-0000-00004A670000}"/>
    <cellStyle name="SAPBEXexcGood1 10 4" xfId="26453" xr:uid="{00000000-0005-0000-0000-00004B670000}"/>
    <cellStyle name="SAPBEXexcGood1 10 4 2" xfId="26454" xr:uid="{00000000-0005-0000-0000-00004C670000}"/>
    <cellStyle name="SAPBEXexcGood1 10 5" xfId="26455" xr:uid="{00000000-0005-0000-0000-00004D670000}"/>
    <cellStyle name="SAPBEXexcGood1 10 5 2" xfId="26456" xr:uid="{00000000-0005-0000-0000-00004E670000}"/>
    <cellStyle name="SAPBEXexcGood1 10 6" xfId="26457" xr:uid="{00000000-0005-0000-0000-00004F670000}"/>
    <cellStyle name="SAPBEXexcGood1 10 6 2" xfId="26458" xr:uid="{00000000-0005-0000-0000-000050670000}"/>
    <cellStyle name="SAPBEXexcGood1 10 7" xfId="26459" xr:uid="{00000000-0005-0000-0000-000051670000}"/>
    <cellStyle name="SAPBEXexcGood1 11" xfId="26460" xr:uid="{00000000-0005-0000-0000-000052670000}"/>
    <cellStyle name="SAPBEXexcGood1 11 2" xfId="26461" xr:uid="{00000000-0005-0000-0000-000053670000}"/>
    <cellStyle name="SAPBEXexcGood1 12" xfId="26462" xr:uid="{00000000-0005-0000-0000-000054670000}"/>
    <cellStyle name="SAPBEXexcGood1 12 2" xfId="26463" xr:uid="{00000000-0005-0000-0000-000055670000}"/>
    <cellStyle name="SAPBEXexcGood1 13" xfId="26464" xr:uid="{00000000-0005-0000-0000-000056670000}"/>
    <cellStyle name="SAPBEXexcGood1 13 2" xfId="26465" xr:uid="{00000000-0005-0000-0000-000057670000}"/>
    <cellStyle name="SAPBEXexcGood1 14" xfId="26466" xr:uid="{00000000-0005-0000-0000-000058670000}"/>
    <cellStyle name="SAPBEXexcGood1 14 2" xfId="26467" xr:uid="{00000000-0005-0000-0000-000059670000}"/>
    <cellStyle name="SAPBEXexcGood1 15" xfId="26468" xr:uid="{00000000-0005-0000-0000-00005A670000}"/>
    <cellStyle name="SAPBEXexcGood1 15 2" xfId="26469" xr:uid="{00000000-0005-0000-0000-00005B670000}"/>
    <cellStyle name="SAPBEXexcGood1 16" xfId="26470" xr:uid="{00000000-0005-0000-0000-00005C670000}"/>
    <cellStyle name="SAPBEXexcGood1 2" xfId="26471" xr:uid="{00000000-0005-0000-0000-00005D670000}"/>
    <cellStyle name="SAPBEXexcGood1 2 10" xfId="26472" xr:uid="{00000000-0005-0000-0000-00005E670000}"/>
    <cellStyle name="SAPBEXexcGood1 2 10 2" xfId="26473" xr:uid="{00000000-0005-0000-0000-00005F670000}"/>
    <cellStyle name="SAPBEXexcGood1 2 11" xfId="26474" xr:uid="{00000000-0005-0000-0000-000060670000}"/>
    <cellStyle name="SAPBEXexcGood1 2 11 2" xfId="26475" xr:uid="{00000000-0005-0000-0000-000061670000}"/>
    <cellStyle name="SAPBEXexcGood1 2 12" xfId="26476" xr:uid="{00000000-0005-0000-0000-000062670000}"/>
    <cellStyle name="SAPBEXexcGood1 2 2" xfId="26477" xr:uid="{00000000-0005-0000-0000-000063670000}"/>
    <cellStyle name="SAPBEXexcGood1 2 2 10" xfId="26478" xr:uid="{00000000-0005-0000-0000-000064670000}"/>
    <cellStyle name="SAPBEXexcGood1 2 2 10 2" xfId="26479" xr:uid="{00000000-0005-0000-0000-000065670000}"/>
    <cellStyle name="SAPBEXexcGood1 2 2 11" xfId="26480" xr:uid="{00000000-0005-0000-0000-000066670000}"/>
    <cellStyle name="SAPBEXexcGood1 2 2 2" xfId="26481" xr:uid="{00000000-0005-0000-0000-000067670000}"/>
    <cellStyle name="SAPBEXexcGood1 2 2 2 10" xfId="26482" xr:uid="{00000000-0005-0000-0000-000068670000}"/>
    <cellStyle name="SAPBEXexcGood1 2 2 2 2" xfId="26483" xr:uid="{00000000-0005-0000-0000-000069670000}"/>
    <cellStyle name="SAPBEXexcGood1 2 2 2 2 2" xfId="26484" xr:uid="{00000000-0005-0000-0000-00006A670000}"/>
    <cellStyle name="SAPBEXexcGood1 2 2 2 2 2 2" xfId="26485" xr:uid="{00000000-0005-0000-0000-00006B670000}"/>
    <cellStyle name="SAPBEXexcGood1 2 2 2 2 2 2 2" xfId="26486" xr:uid="{00000000-0005-0000-0000-00006C670000}"/>
    <cellStyle name="SAPBEXexcGood1 2 2 2 2 2 2 2 2" xfId="26487" xr:uid="{00000000-0005-0000-0000-00006D670000}"/>
    <cellStyle name="SAPBEXexcGood1 2 2 2 2 2 2 3" xfId="26488" xr:uid="{00000000-0005-0000-0000-00006E670000}"/>
    <cellStyle name="SAPBEXexcGood1 2 2 2 2 2 2 3 2" xfId="26489" xr:uid="{00000000-0005-0000-0000-00006F670000}"/>
    <cellStyle name="SAPBEXexcGood1 2 2 2 2 2 2 4" xfId="26490" xr:uid="{00000000-0005-0000-0000-000070670000}"/>
    <cellStyle name="SAPBEXexcGood1 2 2 2 2 2 2 4 2" xfId="26491" xr:uid="{00000000-0005-0000-0000-000071670000}"/>
    <cellStyle name="SAPBEXexcGood1 2 2 2 2 2 2 5" xfId="26492" xr:uid="{00000000-0005-0000-0000-000072670000}"/>
    <cellStyle name="SAPBEXexcGood1 2 2 2 2 2 2 5 2" xfId="26493" xr:uid="{00000000-0005-0000-0000-000073670000}"/>
    <cellStyle name="SAPBEXexcGood1 2 2 2 2 2 2 6" xfId="26494" xr:uid="{00000000-0005-0000-0000-000074670000}"/>
    <cellStyle name="SAPBEXexcGood1 2 2 2 2 2 2 6 2" xfId="26495" xr:uid="{00000000-0005-0000-0000-000075670000}"/>
    <cellStyle name="SAPBEXexcGood1 2 2 2 2 2 2 7" xfId="26496" xr:uid="{00000000-0005-0000-0000-000076670000}"/>
    <cellStyle name="SAPBEXexcGood1 2 2 2 2 2 3" xfId="26497" xr:uid="{00000000-0005-0000-0000-000077670000}"/>
    <cellStyle name="SAPBEXexcGood1 2 2 2 2 2 3 2" xfId="26498" xr:uid="{00000000-0005-0000-0000-000078670000}"/>
    <cellStyle name="SAPBEXexcGood1 2 2 2 2 2 4" xfId="26499" xr:uid="{00000000-0005-0000-0000-000079670000}"/>
    <cellStyle name="SAPBEXexcGood1 2 2 2 2 2 4 2" xfId="26500" xr:uid="{00000000-0005-0000-0000-00007A670000}"/>
    <cellStyle name="SAPBEXexcGood1 2 2 2 2 2 5" xfId="26501" xr:uid="{00000000-0005-0000-0000-00007B670000}"/>
    <cellStyle name="SAPBEXexcGood1 2 2 2 2 2 5 2" xfId="26502" xr:uid="{00000000-0005-0000-0000-00007C670000}"/>
    <cellStyle name="SAPBEXexcGood1 2 2 2 2 2 6" xfId="26503" xr:uid="{00000000-0005-0000-0000-00007D670000}"/>
    <cellStyle name="SAPBEXexcGood1 2 2 2 2 2 6 2" xfId="26504" xr:uid="{00000000-0005-0000-0000-00007E670000}"/>
    <cellStyle name="SAPBEXexcGood1 2 2 2 2 2 7" xfId="26505" xr:uid="{00000000-0005-0000-0000-00007F670000}"/>
    <cellStyle name="SAPBEXexcGood1 2 2 2 2 2 7 2" xfId="26506" xr:uid="{00000000-0005-0000-0000-000080670000}"/>
    <cellStyle name="SAPBEXexcGood1 2 2 2 2 2 8" xfId="26507" xr:uid="{00000000-0005-0000-0000-000081670000}"/>
    <cellStyle name="SAPBEXexcGood1 2 2 2 2 3" xfId="26508" xr:uid="{00000000-0005-0000-0000-000082670000}"/>
    <cellStyle name="SAPBEXexcGood1 2 2 2 2 3 2" xfId="26509" xr:uid="{00000000-0005-0000-0000-000083670000}"/>
    <cellStyle name="SAPBEXexcGood1 2 2 2 2 3 2 2" xfId="26510" xr:uid="{00000000-0005-0000-0000-000084670000}"/>
    <cellStyle name="SAPBEXexcGood1 2 2 2 2 3 3" xfId="26511" xr:uid="{00000000-0005-0000-0000-000085670000}"/>
    <cellStyle name="SAPBEXexcGood1 2 2 2 2 3 3 2" xfId="26512" xr:uid="{00000000-0005-0000-0000-000086670000}"/>
    <cellStyle name="SAPBEXexcGood1 2 2 2 2 3 4" xfId="26513" xr:uid="{00000000-0005-0000-0000-000087670000}"/>
    <cellStyle name="SAPBEXexcGood1 2 2 2 2 3 4 2" xfId="26514" xr:uid="{00000000-0005-0000-0000-000088670000}"/>
    <cellStyle name="SAPBEXexcGood1 2 2 2 2 3 5" xfId="26515" xr:uid="{00000000-0005-0000-0000-000089670000}"/>
    <cellStyle name="SAPBEXexcGood1 2 2 2 2 3 5 2" xfId="26516" xr:uid="{00000000-0005-0000-0000-00008A670000}"/>
    <cellStyle name="SAPBEXexcGood1 2 2 2 2 3 6" xfId="26517" xr:uid="{00000000-0005-0000-0000-00008B670000}"/>
    <cellStyle name="SAPBEXexcGood1 2 2 2 2 3 6 2" xfId="26518" xr:uid="{00000000-0005-0000-0000-00008C670000}"/>
    <cellStyle name="SAPBEXexcGood1 2 2 2 2 3 7" xfId="26519" xr:uid="{00000000-0005-0000-0000-00008D670000}"/>
    <cellStyle name="SAPBEXexcGood1 2 2 2 2 4" xfId="26520" xr:uid="{00000000-0005-0000-0000-00008E670000}"/>
    <cellStyle name="SAPBEXexcGood1 2 2 2 2 4 2" xfId="26521" xr:uid="{00000000-0005-0000-0000-00008F670000}"/>
    <cellStyle name="SAPBEXexcGood1 2 2 2 2 5" xfId="26522" xr:uid="{00000000-0005-0000-0000-000090670000}"/>
    <cellStyle name="SAPBEXexcGood1 2 2 2 2 5 2" xfId="26523" xr:uid="{00000000-0005-0000-0000-000091670000}"/>
    <cellStyle name="SAPBEXexcGood1 2 2 2 2 6" xfId="26524" xr:uid="{00000000-0005-0000-0000-000092670000}"/>
    <cellStyle name="SAPBEXexcGood1 2 2 2 2 6 2" xfId="26525" xr:uid="{00000000-0005-0000-0000-000093670000}"/>
    <cellStyle name="SAPBEXexcGood1 2 2 2 2 7" xfId="26526" xr:uid="{00000000-0005-0000-0000-000094670000}"/>
    <cellStyle name="SAPBEXexcGood1 2 2 2 2 7 2" xfId="26527" xr:uid="{00000000-0005-0000-0000-000095670000}"/>
    <cellStyle name="SAPBEXexcGood1 2 2 2 2 8" xfId="26528" xr:uid="{00000000-0005-0000-0000-000096670000}"/>
    <cellStyle name="SAPBEXexcGood1 2 2 2 2 8 2" xfId="26529" xr:uid="{00000000-0005-0000-0000-000097670000}"/>
    <cellStyle name="SAPBEXexcGood1 2 2 2 2 9" xfId="26530" xr:uid="{00000000-0005-0000-0000-000098670000}"/>
    <cellStyle name="SAPBEXexcGood1 2 2 2 3" xfId="26531" xr:uid="{00000000-0005-0000-0000-000099670000}"/>
    <cellStyle name="SAPBEXexcGood1 2 2 2 3 2" xfId="26532" xr:uid="{00000000-0005-0000-0000-00009A670000}"/>
    <cellStyle name="SAPBEXexcGood1 2 2 2 3 2 2" xfId="26533" xr:uid="{00000000-0005-0000-0000-00009B670000}"/>
    <cellStyle name="SAPBEXexcGood1 2 2 2 3 2 2 2" xfId="26534" xr:uid="{00000000-0005-0000-0000-00009C670000}"/>
    <cellStyle name="SAPBEXexcGood1 2 2 2 3 2 3" xfId="26535" xr:uid="{00000000-0005-0000-0000-00009D670000}"/>
    <cellStyle name="SAPBEXexcGood1 2 2 2 3 2 3 2" xfId="26536" xr:uid="{00000000-0005-0000-0000-00009E670000}"/>
    <cellStyle name="SAPBEXexcGood1 2 2 2 3 2 4" xfId="26537" xr:uid="{00000000-0005-0000-0000-00009F670000}"/>
    <cellStyle name="SAPBEXexcGood1 2 2 2 3 2 4 2" xfId="26538" xr:uid="{00000000-0005-0000-0000-0000A0670000}"/>
    <cellStyle name="SAPBEXexcGood1 2 2 2 3 2 5" xfId="26539" xr:uid="{00000000-0005-0000-0000-0000A1670000}"/>
    <cellStyle name="SAPBEXexcGood1 2 2 2 3 2 5 2" xfId="26540" xr:uid="{00000000-0005-0000-0000-0000A2670000}"/>
    <cellStyle name="SAPBEXexcGood1 2 2 2 3 2 6" xfId="26541" xr:uid="{00000000-0005-0000-0000-0000A3670000}"/>
    <cellStyle name="SAPBEXexcGood1 2 2 2 3 2 6 2" xfId="26542" xr:uid="{00000000-0005-0000-0000-0000A4670000}"/>
    <cellStyle name="SAPBEXexcGood1 2 2 2 3 2 7" xfId="26543" xr:uid="{00000000-0005-0000-0000-0000A5670000}"/>
    <cellStyle name="SAPBEXexcGood1 2 2 2 3 3" xfId="26544" xr:uid="{00000000-0005-0000-0000-0000A6670000}"/>
    <cellStyle name="SAPBEXexcGood1 2 2 2 3 3 2" xfId="26545" xr:uid="{00000000-0005-0000-0000-0000A7670000}"/>
    <cellStyle name="SAPBEXexcGood1 2 2 2 3 4" xfId="26546" xr:uid="{00000000-0005-0000-0000-0000A8670000}"/>
    <cellStyle name="SAPBEXexcGood1 2 2 2 3 4 2" xfId="26547" xr:uid="{00000000-0005-0000-0000-0000A9670000}"/>
    <cellStyle name="SAPBEXexcGood1 2 2 2 3 5" xfId="26548" xr:uid="{00000000-0005-0000-0000-0000AA670000}"/>
    <cellStyle name="SAPBEXexcGood1 2 2 2 3 5 2" xfId="26549" xr:uid="{00000000-0005-0000-0000-0000AB670000}"/>
    <cellStyle name="SAPBEXexcGood1 2 2 2 3 6" xfId="26550" xr:uid="{00000000-0005-0000-0000-0000AC670000}"/>
    <cellStyle name="SAPBEXexcGood1 2 2 2 3 6 2" xfId="26551" xr:uid="{00000000-0005-0000-0000-0000AD670000}"/>
    <cellStyle name="SAPBEXexcGood1 2 2 2 3 7" xfId="26552" xr:uid="{00000000-0005-0000-0000-0000AE670000}"/>
    <cellStyle name="SAPBEXexcGood1 2 2 2 3 7 2" xfId="26553" xr:uid="{00000000-0005-0000-0000-0000AF670000}"/>
    <cellStyle name="SAPBEXexcGood1 2 2 2 3 8" xfId="26554" xr:uid="{00000000-0005-0000-0000-0000B0670000}"/>
    <cellStyle name="SAPBEXexcGood1 2 2 2 4" xfId="26555" xr:uid="{00000000-0005-0000-0000-0000B1670000}"/>
    <cellStyle name="SAPBEXexcGood1 2 2 2 4 2" xfId="26556" xr:uid="{00000000-0005-0000-0000-0000B2670000}"/>
    <cellStyle name="SAPBEXexcGood1 2 2 2 4 2 2" xfId="26557" xr:uid="{00000000-0005-0000-0000-0000B3670000}"/>
    <cellStyle name="SAPBEXexcGood1 2 2 2 4 3" xfId="26558" xr:uid="{00000000-0005-0000-0000-0000B4670000}"/>
    <cellStyle name="SAPBEXexcGood1 2 2 2 4 3 2" xfId="26559" xr:uid="{00000000-0005-0000-0000-0000B5670000}"/>
    <cellStyle name="SAPBEXexcGood1 2 2 2 4 4" xfId="26560" xr:uid="{00000000-0005-0000-0000-0000B6670000}"/>
    <cellStyle name="SAPBEXexcGood1 2 2 2 4 4 2" xfId="26561" xr:uid="{00000000-0005-0000-0000-0000B7670000}"/>
    <cellStyle name="SAPBEXexcGood1 2 2 2 4 5" xfId="26562" xr:uid="{00000000-0005-0000-0000-0000B8670000}"/>
    <cellStyle name="SAPBEXexcGood1 2 2 2 4 5 2" xfId="26563" xr:uid="{00000000-0005-0000-0000-0000B9670000}"/>
    <cellStyle name="SAPBEXexcGood1 2 2 2 4 6" xfId="26564" xr:uid="{00000000-0005-0000-0000-0000BA670000}"/>
    <cellStyle name="SAPBEXexcGood1 2 2 2 4 6 2" xfId="26565" xr:uid="{00000000-0005-0000-0000-0000BB670000}"/>
    <cellStyle name="SAPBEXexcGood1 2 2 2 4 7" xfId="26566" xr:uid="{00000000-0005-0000-0000-0000BC670000}"/>
    <cellStyle name="SAPBEXexcGood1 2 2 2 5" xfId="26567" xr:uid="{00000000-0005-0000-0000-0000BD670000}"/>
    <cellStyle name="SAPBEXexcGood1 2 2 2 5 2" xfId="26568" xr:uid="{00000000-0005-0000-0000-0000BE670000}"/>
    <cellStyle name="SAPBEXexcGood1 2 2 2 6" xfId="26569" xr:uid="{00000000-0005-0000-0000-0000BF670000}"/>
    <cellStyle name="SAPBEXexcGood1 2 2 2 6 2" xfId="26570" xr:uid="{00000000-0005-0000-0000-0000C0670000}"/>
    <cellStyle name="SAPBEXexcGood1 2 2 2 7" xfId="26571" xr:uid="{00000000-0005-0000-0000-0000C1670000}"/>
    <cellStyle name="SAPBEXexcGood1 2 2 2 7 2" xfId="26572" xr:uid="{00000000-0005-0000-0000-0000C2670000}"/>
    <cellStyle name="SAPBEXexcGood1 2 2 2 8" xfId="26573" xr:uid="{00000000-0005-0000-0000-0000C3670000}"/>
    <cellStyle name="SAPBEXexcGood1 2 2 2 8 2" xfId="26574" xr:uid="{00000000-0005-0000-0000-0000C4670000}"/>
    <cellStyle name="SAPBEXexcGood1 2 2 2 9" xfId="26575" xr:uid="{00000000-0005-0000-0000-0000C5670000}"/>
    <cellStyle name="SAPBEXexcGood1 2 2 2 9 2" xfId="26576" xr:uid="{00000000-0005-0000-0000-0000C6670000}"/>
    <cellStyle name="SAPBEXexcGood1 2 2 3" xfId="26577" xr:uid="{00000000-0005-0000-0000-0000C7670000}"/>
    <cellStyle name="SAPBEXexcGood1 2 2 3 2" xfId="26578" xr:uid="{00000000-0005-0000-0000-0000C8670000}"/>
    <cellStyle name="SAPBEXexcGood1 2 2 3 2 2" xfId="26579" xr:uid="{00000000-0005-0000-0000-0000C9670000}"/>
    <cellStyle name="SAPBEXexcGood1 2 2 3 2 2 2" xfId="26580" xr:uid="{00000000-0005-0000-0000-0000CA670000}"/>
    <cellStyle name="SAPBEXexcGood1 2 2 3 2 2 2 2" xfId="26581" xr:uid="{00000000-0005-0000-0000-0000CB670000}"/>
    <cellStyle name="SAPBEXexcGood1 2 2 3 2 2 3" xfId="26582" xr:uid="{00000000-0005-0000-0000-0000CC670000}"/>
    <cellStyle name="SAPBEXexcGood1 2 2 3 2 2 3 2" xfId="26583" xr:uid="{00000000-0005-0000-0000-0000CD670000}"/>
    <cellStyle name="SAPBEXexcGood1 2 2 3 2 2 4" xfId="26584" xr:uid="{00000000-0005-0000-0000-0000CE670000}"/>
    <cellStyle name="SAPBEXexcGood1 2 2 3 2 2 4 2" xfId="26585" xr:uid="{00000000-0005-0000-0000-0000CF670000}"/>
    <cellStyle name="SAPBEXexcGood1 2 2 3 2 2 5" xfId="26586" xr:uid="{00000000-0005-0000-0000-0000D0670000}"/>
    <cellStyle name="SAPBEXexcGood1 2 2 3 2 2 5 2" xfId="26587" xr:uid="{00000000-0005-0000-0000-0000D1670000}"/>
    <cellStyle name="SAPBEXexcGood1 2 2 3 2 2 6" xfId="26588" xr:uid="{00000000-0005-0000-0000-0000D2670000}"/>
    <cellStyle name="SAPBEXexcGood1 2 2 3 2 2 6 2" xfId="26589" xr:uid="{00000000-0005-0000-0000-0000D3670000}"/>
    <cellStyle name="SAPBEXexcGood1 2 2 3 2 2 7" xfId="26590" xr:uid="{00000000-0005-0000-0000-0000D4670000}"/>
    <cellStyle name="SAPBEXexcGood1 2 2 3 2 3" xfId="26591" xr:uid="{00000000-0005-0000-0000-0000D5670000}"/>
    <cellStyle name="SAPBEXexcGood1 2 2 3 2 3 2" xfId="26592" xr:uid="{00000000-0005-0000-0000-0000D6670000}"/>
    <cellStyle name="SAPBEXexcGood1 2 2 3 2 4" xfId="26593" xr:uid="{00000000-0005-0000-0000-0000D7670000}"/>
    <cellStyle name="SAPBEXexcGood1 2 2 3 2 4 2" xfId="26594" xr:uid="{00000000-0005-0000-0000-0000D8670000}"/>
    <cellStyle name="SAPBEXexcGood1 2 2 3 2 5" xfId="26595" xr:uid="{00000000-0005-0000-0000-0000D9670000}"/>
    <cellStyle name="SAPBEXexcGood1 2 2 3 2 5 2" xfId="26596" xr:uid="{00000000-0005-0000-0000-0000DA670000}"/>
    <cellStyle name="SAPBEXexcGood1 2 2 3 2 6" xfId="26597" xr:uid="{00000000-0005-0000-0000-0000DB670000}"/>
    <cellStyle name="SAPBEXexcGood1 2 2 3 2 6 2" xfId="26598" xr:uid="{00000000-0005-0000-0000-0000DC670000}"/>
    <cellStyle name="SAPBEXexcGood1 2 2 3 2 7" xfId="26599" xr:uid="{00000000-0005-0000-0000-0000DD670000}"/>
    <cellStyle name="SAPBEXexcGood1 2 2 3 2 7 2" xfId="26600" xr:uid="{00000000-0005-0000-0000-0000DE670000}"/>
    <cellStyle name="SAPBEXexcGood1 2 2 3 2 8" xfId="26601" xr:uid="{00000000-0005-0000-0000-0000DF670000}"/>
    <cellStyle name="SAPBEXexcGood1 2 2 3 3" xfId="26602" xr:uid="{00000000-0005-0000-0000-0000E0670000}"/>
    <cellStyle name="SAPBEXexcGood1 2 2 3 3 2" xfId="26603" xr:uid="{00000000-0005-0000-0000-0000E1670000}"/>
    <cellStyle name="SAPBEXexcGood1 2 2 3 3 2 2" xfId="26604" xr:uid="{00000000-0005-0000-0000-0000E2670000}"/>
    <cellStyle name="SAPBEXexcGood1 2 2 3 3 3" xfId="26605" xr:uid="{00000000-0005-0000-0000-0000E3670000}"/>
    <cellStyle name="SAPBEXexcGood1 2 2 3 3 3 2" xfId="26606" xr:uid="{00000000-0005-0000-0000-0000E4670000}"/>
    <cellStyle name="SAPBEXexcGood1 2 2 3 3 4" xfId="26607" xr:uid="{00000000-0005-0000-0000-0000E5670000}"/>
    <cellStyle name="SAPBEXexcGood1 2 2 3 3 4 2" xfId="26608" xr:uid="{00000000-0005-0000-0000-0000E6670000}"/>
    <cellStyle name="SAPBEXexcGood1 2 2 3 3 5" xfId="26609" xr:uid="{00000000-0005-0000-0000-0000E7670000}"/>
    <cellStyle name="SAPBEXexcGood1 2 2 3 3 5 2" xfId="26610" xr:uid="{00000000-0005-0000-0000-0000E8670000}"/>
    <cellStyle name="SAPBEXexcGood1 2 2 3 3 6" xfId="26611" xr:uid="{00000000-0005-0000-0000-0000E9670000}"/>
    <cellStyle name="SAPBEXexcGood1 2 2 3 3 6 2" xfId="26612" xr:uid="{00000000-0005-0000-0000-0000EA670000}"/>
    <cellStyle name="SAPBEXexcGood1 2 2 3 3 7" xfId="26613" xr:uid="{00000000-0005-0000-0000-0000EB670000}"/>
    <cellStyle name="SAPBEXexcGood1 2 2 3 4" xfId="26614" xr:uid="{00000000-0005-0000-0000-0000EC670000}"/>
    <cellStyle name="SAPBEXexcGood1 2 2 3 4 2" xfId="26615" xr:uid="{00000000-0005-0000-0000-0000ED670000}"/>
    <cellStyle name="SAPBEXexcGood1 2 2 3 5" xfId="26616" xr:uid="{00000000-0005-0000-0000-0000EE670000}"/>
    <cellStyle name="SAPBEXexcGood1 2 2 3 5 2" xfId="26617" xr:uid="{00000000-0005-0000-0000-0000EF670000}"/>
    <cellStyle name="SAPBEXexcGood1 2 2 3 6" xfId="26618" xr:uid="{00000000-0005-0000-0000-0000F0670000}"/>
    <cellStyle name="SAPBEXexcGood1 2 2 3 6 2" xfId="26619" xr:uid="{00000000-0005-0000-0000-0000F1670000}"/>
    <cellStyle name="SAPBEXexcGood1 2 2 3 7" xfId="26620" xr:uid="{00000000-0005-0000-0000-0000F2670000}"/>
    <cellStyle name="SAPBEXexcGood1 2 2 3 7 2" xfId="26621" xr:uid="{00000000-0005-0000-0000-0000F3670000}"/>
    <cellStyle name="SAPBEXexcGood1 2 2 3 8" xfId="26622" xr:uid="{00000000-0005-0000-0000-0000F4670000}"/>
    <cellStyle name="SAPBEXexcGood1 2 2 3 8 2" xfId="26623" xr:uid="{00000000-0005-0000-0000-0000F5670000}"/>
    <cellStyle name="SAPBEXexcGood1 2 2 3 9" xfId="26624" xr:uid="{00000000-0005-0000-0000-0000F6670000}"/>
    <cellStyle name="SAPBEXexcGood1 2 2 4" xfId="26625" xr:uid="{00000000-0005-0000-0000-0000F7670000}"/>
    <cellStyle name="SAPBEXexcGood1 2 2 4 2" xfId="26626" xr:uid="{00000000-0005-0000-0000-0000F8670000}"/>
    <cellStyle name="SAPBEXexcGood1 2 2 4 2 2" xfId="26627" xr:uid="{00000000-0005-0000-0000-0000F9670000}"/>
    <cellStyle name="SAPBEXexcGood1 2 2 4 2 2 2" xfId="26628" xr:uid="{00000000-0005-0000-0000-0000FA670000}"/>
    <cellStyle name="SAPBEXexcGood1 2 2 4 2 3" xfId="26629" xr:uid="{00000000-0005-0000-0000-0000FB670000}"/>
    <cellStyle name="SAPBEXexcGood1 2 2 4 2 3 2" xfId="26630" xr:uid="{00000000-0005-0000-0000-0000FC670000}"/>
    <cellStyle name="SAPBEXexcGood1 2 2 4 2 4" xfId="26631" xr:uid="{00000000-0005-0000-0000-0000FD670000}"/>
    <cellStyle name="SAPBEXexcGood1 2 2 4 2 4 2" xfId="26632" xr:uid="{00000000-0005-0000-0000-0000FE670000}"/>
    <cellStyle name="SAPBEXexcGood1 2 2 4 2 5" xfId="26633" xr:uid="{00000000-0005-0000-0000-0000FF670000}"/>
    <cellStyle name="SAPBEXexcGood1 2 2 4 2 5 2" xfId="26634" xr:uid="{00000000-0005-0000-0000-000000680000}"/>
    <cellStyle name="SAPBEXexcGood1 2 2 4 2 6" xfId="26635" xr:uid="{00000000-0005-0000-0000-000001680000}"/>
    <cellStyle name="SAPBEXexcGood1 2 2 4 2 6 2" xfId="26636" xr:uid="{00000000-0005-0000-0000-000002680000}"/>
    <cellStyle name="SAPBEXexcGood1 2 2 4 2 7" xfId="26637" xr:uid="{00000000-0005-0000-0000-000003680000}"/>
    <cellStyle name="SAPBEXexcGood1 2 2 4 3" xfId="26638" xr:uid="{00000000-0005-0000-0000-000004680000}"/>
    <cellStyle name="SAPBEXexcGood1 2 2 4 3 2" xfId="26639" xr:uid="{00000000-0005-0000-0000-000005680000}"/>
    <cellStyle name="SAPBEXexcGood1 2 2 4 4" xfId="26640" xr:uid="{00000000-0005-0000-0000-000006680000}"/>
    <cellStyle name="SAPBEXexcGood1 2 2 4 4 2" xfId="26641" xr:uid="{00000000-0005-0000-0000-000007680000}"/>
    <cellStyle name="SAPBEXexcGood1 2 2 4 5" xfId="26642" xr:uid="{00000000-0005-0000-0000-000008680000}"/>
    <cellStyle name="SAPBEXexcGood1 2 2 4 5 2" xfId="26643" xr:uid="{00000000-0005-0000-0000-000009680000}"/>
    <cellStyle name="SAPBEXexcGood1 2 2 4 6" xfId="26644" xr:uid="{00000000-0005-0000-0000-00000A680000}"/>
    <cellStyle name="SAPBEXexcGood1 2 2 4 6 2" xfId="26645" xr:uid="{00000000-0005-0000-0000-00000B680000}"/>
    <cellStyle name="SAPBEXexcGood1 2 2 4 7" xfId="26646" xr:uid="{00000000-0005-0000-0000-00000C680000}"/>
    <cellStyle name="SAPBEXexcGood1 2 2 4 7 2" xfId="26647" xr:uid="{00000000-0005-0000-0000-00000D680000}"/>
    <cellStyle name="SAPBEXexcGood1 2 2 4 8" xfId="26648" xr:uid="{00000000-0005-0000-0000-00000E680000}"/>
    <cellStyle name="SAPBEXexcGood1 2 2 5" xfId="26649" xr:uid="{00000000-0005-0000-0000-00000F680000}"/>
    <cellStyle name="SAPBEXexcGood1 2 2 5 2" xfId="26650" xr:uid="{00000000-0005-0000-0000-000010680000}"/>
    <cellStyle name="SAPBEXexcGood1 2 2 5 2 2" xfId="26651" xr:uid="{00000000-0005-0000-0000-000011680000}"/>
    <cellStyle name="SAPBEXexcGood1 2 2 5 3" xfId="26652" xr:uid="{00000000-0005-0000-0000-000012680000}"/>
    <cellStyle name="SAPBEXexcGood1 2 2 5 3 2" xfId="26653" xr:uid="{00000000-0005-0000-0000-000013680000}"/>
    <cellStyle name="SAPBEXexcGood1 2 2 5 4" xfId="26654" xr:uid="{00000000-0005-0000-0000-000014680000}"/>
    <cellStyle name="SAPBEXexcGood1 2 2 5 4 2" xfId="26655" xr:uid="{00000000-0005-0000-0000-000015680000}"/>
    <cellStyle name="SAPBEXexcGood1 2 2 5 5" xfId="26656" xr:uid="{00000000-0005-0000-0000-000016680000}"/>
    <cellStyle name="SAPBEXexcGood1 2 2 5 5 2" xfId="26657" xr:uid="{00000000-0005-0000-0000-000017680000}"/>
    <cellStyle name="SAPBEXexcGood1 2 2 5 6" xfId="26658" xr:uid="{00000000-0005-0000-0000-000018680000}"/>
    <cellStyle name="SAPBEXexcGood1 2 2 5 6 2" xfId="26659" xr:uid="{00000000-0005-0000-0000-000019680000}"/>
    <cellStyle name="SAPBEXexcGood1 2 2 5 7" xfId="26660" xr:uid="{00000000-0005-0000-0000-00001A680000}"/>
    <cellStyle name="SAPBEXexcGood1 2 2 6" xfId="26661" xr:uid="{00000000-0005-0000-0000-00001B680000}"/>
    <cellStyle name="SAPBEXexcGood1 2 2 6 2" xfId="26662" xr:uid="{00000000-0005-0000-0000-00001C680000}"/>
    <cellStyle name="SAPBEXexcGood1 2 2 7" xfId="26663" xr:uid="{00000000-0005-0000-0000-00001D680000}"/>
    <cellStyle name="SAPBEXexcGood1 2 2 7 2" xfId="26664" xr:uid="{00000000-0005-0000-0000-00001E680000}"/>
    <cellStyle name="SAPBEXexcGood1 2 2 8" xfId="26665" xr:uid="{00000000-0005-0000-0000-00001F680000}"/>
    <cellStyle name="SAPBEXexcGood1 2 2 8 2" xfId="26666" xr:uid="{00000000-0005-0000-0000-000020680000}"/>
    <cellStyle name="SAPBEXexcGood1 2 2 9" xfId="26667" xr:uid="{00000000-0005-0000-0000-000021680000}"/>
    <cellStyle name="SAPBEXexcGood1 2 2 9 2" xfId="26668" xr:uid="{00000000-0005-0000-0000-000022680000}"/>
    <cellStyle name="SAPBEXexcGood1 2 3" xfId="26669" xr:uid="{00000000-0005-0000-0000-000023680000}"/>
    <cellStyle name="SAPBEXexcGood1 2 3 10" xfId="26670" xr:uid="{00000000-0005-0000-0000-000024680000}"/>
    <cellStyle name="SAPBEXexcGood1 2 3 2" xfId="26671" xr:uid="{00000000-0005-0000-0000-000025680000}"/>
    <cellStyle name="SAPBEXexcGood1 2 3 2 2" xfId="26672" xr:uid="{00000000-0005-0000-0000-000026680000}"/>
    <cellStyle name="SAPBEXexcGood1 2 3 2 2 2" xfId="26673" xr:uid="{00000000-0005-0000-0000-000027680000}"/>
    <cellStyle name="SAPBEXexcGood1 2 3 2 2 2 2" xfId="26674" xr:uid="{00000000-0005-0000-0000-000028680000}"/>
    <cellStyle name="SAPBEXexcGood1 2 3 2 2 2 2 2" xfId="26675" xr:uid="{00000000-0005-0000-0000-000029680000}"/>
    <cellStyle name="SAPBEXexcGood1 2 3 2 2 2 3" xfId="26676" xr:uid="{00000000-0005-0000-0000-00002A680000}"/>
    <cellStyle name="SAPBEXexcGood1 2 3 2 2 2 3 2" xfId="26677" xr:uid="{00000000-0005-0000-0000-00002B680000}"/>
    <cellStyle name="SAPBEXexcGood1 2 3 2 2 2 4" xfId="26678" xr:uid="{00000000-0005-0000-0000-00002C680000}"/>
    <cellStyle name="SAPBEXexcGood1 2 3 2 2 2 4 2" xfId="26679" xr:uid="{00000000-0005-0000-0000-00002D680000}"/>
    <cellStyle name="SAPBEXexcGood1 2 3 2 2 2 5" xfId="26680" xr:uid="{00000000-0005-0000-0000-00002E680000}"/>
    <cellStyle name="SAPBEXexcGood1 2 3 2 2 2 5 2" xfId="26681" xr:uid="{00000000-0005-0000-0000-00002F680000}"/>
    <cellStyle name="SAPBEXexcGood1 2 3 2 2 2 6" xfId="26682" xr:uid="{00000000-0005-0000-0000-000030680000}"/>
    <cellStyle name="SAPBEXexcGood1 2 3 2 2 2 6 2" xfId="26683" xr:uid="{00000000-0005-0000-0000-000031680000}"/>
    <cellStyle name="SAPBEXexcGood1 2 3 2 2 2 7" xfId="26684" xr:uid="{00000000-0005-0000-0000-000032680000}"/>
    <cellStyle name="SAPBEXexcGood1 2 3 2 2 3" xfId="26685" xr:uid="{00000000-0005-0000-0000-000033680000}"/>
    <cellStyle name="SAPBEXexcGood1 2 3 2 2 3 2" xfId="26686" xr:uid="{00000000-0005-0000-0000-000034680000}"/>
    <cellStyle name="SAPBEXexcGood1 2 3 2 2 4" xfId="26687" xr:uid="{00000000-0005-0000-0000-000035680000}"/>
    <cellStyle name="SAPBEXexcGood1 2 3 2 2 4 2" xfId="26688" xr:uid="{00000000-0005-0000-0000-000036680000}"/>
    <cellStyle name="SAPBEXexcGood1 2 3 2 2 5" xfId="26689" xr:uid="{00000000-0005-0000-0000-000037680000}"/>
    <cellStyle name="SAPBEXexcGood1 2 3 2 2 5 2" xfId="26690" xr:uid="{00000000-0005-0000-0000-000038680000}"/>
    <cellStyle name="SAPBEXexcGood1 2 3 2 2 6" xfId="26691" xr:uid="{00000000-0005-0000-0000-000039680000}"/>
    <cellStyle name="SAPBEXexcGood1 2 3 2 2 6 2" xfId="26692" xr:uid="{00000000-0005-0000-0000-00003A680000}"/>
    <cellStyle name="SAPBEXexcGood1 2 3 2 2 7" xfId="26693" xr:uid="{00000000-0005-0000-0000-00003B680000}"/>
    <cellStyle name="SAPBEXexcGood1 2 3 2 2 7 2" xfId="26694" xr:uid="{00000000-0005-0000-0000-00003C680000}"/>
    <cellStyle name="SAPBEXexcGood1 2 3 2 2 8" xfId="26695" xr:uid="{00000000-0005-0000-0000-00003D680000}"/>
    <cellStyle name="SAPBEXexcGood1 2 3 2 3" xfId="26696" xr:uid="{00000000-0005-0000-0000-00003E680000}"/>
    <cellStyle name="SAPBEXexcGood1 2 3 2 3 2" xfId="26697" xr:uid="{00000000-0005-0000-0000-00003F680000}"/>
    <cellStyle name="SAPBEXexcGood1 2 3 2 3 2 2" xfId="26698" xr:uid="{00000000-0005-0000-0000-000040680000}"/>
    <cellStyle name="SAPBEXexcGood1 2 3 2 3 3" xfId="26699" xr:uid="{00000000-0005-0000-0000-000041680000}"/>
    <cellStyle name="SAPBEXexcGood1 2 3 2 3 3 2" xfId="26700" xr:uid="{00000000-0005-0000-0000-000042680000}"/>
    <cellStyle name="SAPBEXexcGood1 2 3 2 3 4" xfId="26701" xr:uid="{00000000-0005-0000-0000-000043680000}"/>
    <cellStyle name="SAPBEXexcGood1 2 3 2 3 4 2" xfId="26702" xr:uid="{00000000-0005-0000-0000-000044680000}"/>
    <cellStyle name="SAPBEXexcGood1 2 3 2 3 5" xfId="26703" xr:uid="{00000000-0005-0000-0000-000045680000}"/>
    <cellStyle name="SAPBEXexcGood1 2 3 2 3 5 2" xfId="26704" xr:uid="{00000000-0005-0000-0000-000046680000}"/>
    <cellStyle name="SAPBEXexcGood1 2 3 2 3 6" xfId="26705" xr:uid="{00000000-0005-0000-0000-000047680000}"/>
    <cellStyle name="SAPBEXexcGood1 2 3 2 3 6 2" xfId="26706" xr:uid="{00000000-0005-0000-0000-000048680000}"/>
    <cellStyle name="SAPBEXexcGood1 2 3 2 3 7" xfId="26707" xr:uid="{00000000-0005-0000-0000-000049680000}"/>
    <cellStyle name="SAPBEXexcGood1 2 3 2 4" xfId="26708" xr:uid="{00000000-0005-0000-0000-00004A680000}"/>
    <cellStyle name="SAPBEXexcGood1 2 3 2 4 2" xfId="26709" xr:uid="{00000000-0005-0000-0000-00004B680000}"/>
    <cellStyle name="SAPBEXexcGood1 2 3 2 5" xfId="26710" xr:uid="{00000000-0005-0000-0000-00004C680000}"/>
    <cellStyle name="SAPBEXexcGood1 2 3 2 5 2" xfId="26711" xr:uid="{00000000-0005-0000-0000-00004D680000}"/>
    <cellStyle name="SAPBEXexcGood1 2 3 2 6" xfId="26712" xr:uid="{00000000-0005-0000-0000-00004E680000}"/>
    <cellStyle name="SAPBEXexcGood1 2 3 2 6 2" xfId="26713" xr:uid="{00000000-0005-0000-0000-00004F680000}"/>
    <cellStyle name="SAPBEXexcGood1 2 3 2 7" xfId="26714" xr:uid="{00000000-0005-0000-0000-000050680000}"/>
    <cellStyle name="SAPBEXexcGood1 2 3 2 7 2" xfId="26715" xr:uid="{00000000-0005-0000-0000-000051680000}"/>
    <cellStyle name="SAPBEXexcGood1 2 3 2 8" xfId="26716" xr:uid="{00000000-0005-0000-0000-000052680000}"/>
    <cellStyle name="SAPBEXexcGood1 2 3 2 8 2" xfId="26717" xr:uid="{00000000-0005-0000-0000-000053680000}"/>
    <cellStyle name="SAPBEXexcGood1 2 3 2 9" xfId="26718" xr:uid="{00000000-0005-0000-0000-000054680000}"/>
    <cellStyle name="SAPBEXexcGood1 2 3 3" xfId="26719" xr:uid="{00000000-0005-0000-0000-000055680000}"/>
    <cellStyle name="SAPBEXexcGood1 2 3 3 2" xfId="26720" xr:uid="{00000000-0005-0000-0000-000056680000}"/>
    <cellStyle name="SAPBEXexcGood1 2 3 3 2 2" xfId="26721" xr:uid="{00000000-0005-0000-0000-000057680000}"/>
    <cellStyle name="SAPBEXexcGood1 2 3 3 2 2 2" xfId="26722" xr:uid="{00000000-0005-0000-0000-000058680000}"/>
    <cellStyle name="SAPBEXexcGood1 2 3 3 2 3" xfId="26723" xr:uid="{00000000-0005-0000-0000-000059680000}"/>
    <cellStyle name="SAPBEXexcGood1 2 3 3 2 3 2" xfId="26724" xr:uid="{00000000-0005-0000-0000-00005A680000}"/>
    <cellStyle name="SAPBEXexcGood1 2 3 3 2 4" xfId="26725" xr:uid="{00000000-0005-0000-0000-00005B680000}"/>
    <cellStyle name="SAPBEXexcGood1 2 3 3 2 4 2" xfId="26726" xr:uid="{00000000-0005-0000-0000-00005C680000}"/>
    <cellStyle name="SAPBEXexcGood1 2 3 3 2 5" xfId="26727" xr:uid="{00000000-0005-0000-0000-00005D680000}"/>
    <cellStyle name="SAPBEXexcGood1 2 3 3 2 5 2" xfId="26728" xr:uid="{00000000-0005-0000-0000-00005E680000}"/>
    <cellStyle name="SAPBEXexcGood1 2 3 3 2 6" xfId="26729" xr:uid="{00000000-0005-0000-0000-00005F680000}"/>
    <cellStyle name="SAPBEXexcGood1 2 3 3 2 6 2" xfId="26730" xr:uid="{00000000-0005-0000-0000-000060680000}"/>
    <cellStyle name="SAPBEXexcGood1 2 3 3 2 7" xfId="26731" xr:uid="{00000000-0005-0000-0000-000061680000}"/>
    <cellStyle name="SAPBEXexcGood1 2 3 3 3" xfId="26732" xr:uid="{00000000-0005-0000-0000-000062680000}"/>
    <cellStyle name="SAPBEXexcGood1 2 3 3 3 2" xfId="26733" xr:uid="{00000000-0005-0000-0000-000063680000}"/>
    <cellStyle name="SAPBEXexcGood1 2 3 3 4" xfId="26734" xr:uid="{00000000-0005-0000-0000-000064680000}"/>
    <cellStyle name="SAPBEXexcGood1 2 3 3 4 2" xfId="26735" xr:uid="{00000000-0005-0000-0000-000065680000}"/>
    <cellStyle name="SAPBEXexcGood1 2 3 3 5" xfId="26736" xr:uid="{00000000-0005-0000-0000-000066680000}"/>
    <cellStyle name="SAPBEXexcGood1 2 3 3 5 2" xfId="26737" xr:uid="{00000000-0005-0000-0000-000067680000}"/>
    <cellStyle name="SAPBEXexcGood1 2 3 3 6" xfId="26738" xr:uid="{00000000-0005-0000-0000-000068680000}"/>
    <cellStyle name="SAPBEXexcGood1 2 3 3 6 2" xfId="26739" xr:uid="{00000000-0005-0000-0000-000069680000}"/>
    <cellStyle name="SAPBEXexcGood1 2 3 3 7" xfId="26740" xr:uid="{00000000-0005-0000-0000-00006A680000}"/>
    <cellStyle name="SAPBEXexcGood1 2 3 3 7 2" xfId="26741" xr:uid="{00000000-0005-0000-0000-00006B680000}"/>
    <cellStyle name="SAPBEXexcGood1 2 3 3 8" xfId="26742" xr:uid="{00000000-0005-0000-0000-00006C680000}"/>
    <cellStyle name="SAPBEXexcGood1 2 3 4" xfId="26743" xr:uid="{00000000-0005-0000-0000-00006D680000}"/>
    <cellStyle name="SAPBEXexcGood1 2 3 4 2" xfId="26744" xr:uid="{00000000-0005-0000-0000-00006E680000}"/>
    <cellStyle name="SAPBEXexcGood1 2 3 4 2 2" xfId="26745" xr:uid="{00000000-0005-0000-0000-00006F680000}"/>
    <cellStyle name="SAPBEXexcGood1 2 3 4 3" xfId="26746" xr:uid="{00000000-0005-0000-0000-000070680000}"/>
    <cellStyle name="SAPBEXexcGood1 2 3 4 3 2" xfId="26747" xr:uid="{00000000-0005-0000-0000-000071680000}"/>
    <cellStyle name="SAPBEXexcGood1 2 3 4 4" xfId="26748" xr:uid="{00000000-0005-0000-0000-000072680000}"/>
    <cellStyle name="SAPBEXexcGood1 2 3 4 4 2" xfId="26749" xr:uid="{00000000-0005-0000-0000-000073680000}"/>
    <cellStyle name="SAPBEXexcGood1 2 3 4 5" xfId="26750" xr:uid="{00000000-0005-0000-0000-000074680000}"/>
    <cellStyle name="SAPBEXexcGood1 2 3 4 5 2" xfId="26751" xr:uid="{00000000-0005-0000-0000-000075680000}"/>
    <cellStyle name="SAPBEXexcGood1 2 3 4 6" xfId="26752" xr:uid="{00000000-0005-0000-0000-000076680000}"/>
    <cellStyle name="SAPBEXexcGood1 2 3 4 6 2" xfId="26753" xr:uid="{00000000-0005-0000-0000-000077680000}"/>
    <cellStyle name="SAPBEXexcGood1 2 3 4 7" xfId="26754" xr:uid="{00000000-0005-0000-0000-000078680000}"/>
    <cellStyle name="SAPBEXexcGood1 2 3 5" xfId="26755" xr:uid="{00000000-0005-0000-0000-000079680000}"/>
    <cellStyle name="SAPBEXexcGood1 2 3 5 2" xfId="26756" xr:uid="{00000000-0005-0000-0000-00007A680000}"/>
    <cellStyle name="SAPBEXexcGood1 2 3 6" xfId="26757" xr:uid="{00000000-0005-0000-0000-00007B680000}"/>
    <cellStyle name="SAPBEXexcGood1 2 3 6 2" xfId="26758" xr:uid="{00000000-0005-0000-0000-00007C680000}"/>
    <cellStyle name="SAPBEXexcGood1 2 3 7" xfId="26759" xr:uid="{00000000-0005-0000-0000-00007D680000}"/>
    <cellStyle name="SAPBEXexcGood1 2 3 7 2" xfId="26760" xr:uid="{00000000-0005-0000-0000-00007E680000}"/>
    <cellStyle name="SAPBEXexcGood1 2 3 8" xfId="26761" xr:uid="{00000000-0005-0000-0000-00007F680000}"/>
    <cellStyle name="SAPBEXexcGood1 2 3 8 2" xfId="26762" xr:uid="{00000000-0005-0000-0000-000080680000}"/>
    <cellStyle name="SAPBEXexcGood1 2 3 9" xfId="26763" xr:uid="{00000000-0005-0000-0000-000081680000}"/>
    <cellStyle name="SAPBEXexcGood1 2 3 9 2" xfId="26764" xr:uid="{00000000-0005-0000-0000-000082680000}"/>
    <cellStyle name="SAPBEXexcGood1 2 4" xfId="26765" xr:uid="{00000000-0005-0000-0000-000083680000}"/>
    <cellStyle name="SAPBEXexcGood1 2 4 2" xfId="26766" xr:uid="{00000000-0005-0000-0000-000084680000}"/>
    <cellStyle name="SAPBEXexcGood1 2 4 2 2" xfId="26767" xr:uid="{00000000-0005-0000-0000-000085680000}"/>
    <cellStyle name="SAPBEXexcGood1 2 4 2 2 2" xfId="26768" xr:uid="{00000000-0005-0000-0000-000086680000}"/>
    <cellStyle name="SAPBEXexcGood1 2 4 2 2 2 2" xfId="26769" xr:uid="{00000000-0005-0000-0000-000087680000}"/>
    <cellStyle name="SAPBEXexcGood1 2 4 2 2 3" xfId="26770" xr:uid="{00000000-0005-0000-0000-000088680000}"/>
    <cellStyle name="SAPBEXexcGood1 2 4 2 2 3 2" xfId="26771" xr:uid="{00000000-0005-0000-0000-000089680000}"/>
    <cellStyle name="SAPBEXexcGood1 2 4 2 2 4" xfId="26772" xr:uid="{00000000-0005-0000-0000-00008A680000}"/>
    <cellStyle name="SAPBEXexcGood1 2 4 2 2 4 2" xfId="26773" xr:uid="{00000000-0005-0000-0000-00008B680000}"/>
    <cellStyle name="SAPBEXexcGood1 2 4 2 2 5" xfId="26774" xr:uid="{00000000-0005-0000-0000-00008C680000}"/>
    <cellStyle name="SAPBEXexcGood1 2 4 2 2 5 2" xfId="26775" xr:uid="{00000000-0005-0000-0000-00008D680000}"/>
    <cellStyle name="SAPBEXexcGood1 2 4 2 2 6" xfId="26776" xr:uid="{00000000-0005-0000-0000-00008E680000}"/>
    <cellStyle name="SAPBEXexcGood1 2 4 2 2 6 2" xfId="26777" xr:uid="{00000000-0005-0000-0000-00008F680000}"/>
    <cellStyle name="SAPBEXexcGood1 2 4 2 2 7" xfId="26778" xr:uid="{00000000-0005-0000-0000-000090680000}"/>
    <cellStyle name="SAPBEXexcGood1 2 4 2 3" xfId="26779" xr:uid="{00000000-0005-0000-0000-000091680000}"/>
    <cellStyle name="SAPBEXexcGood1 2 4 2 3 2" xfId="26780" xr:uid="{00000000-0005-0000-0000-000092680000}"/>
    <cellStyle name="SAPBEXexcGood1 2 4 2 4" xfId="26781" xr:uid="{00000000-0005-0000-0000-000093680000}"/>
    <cellStyle name="SAPBEXexcGood1 2 4 2 4 2" xfId="26782" xr:uid="{00000000-0005-0000-0000-000094680000}"/>
    <cellStyle name="SAPBEXexcGood1 2 4 2 5" xfId="26783" xr:uid="{00000000-0005-0000-0000-000095680000}"/>
    <cellStyle name="SAPBEXexcGood1 2 4 2 5 2" xfId="26784" xr:uid="{00000000-0005-0000-0000-000096680000}"/>
    <cellStyle name="SAPBEXexcGood1 2 4 2 6" xfId="26785" xr:uid="{00000000-0005-0000-0000-000097680000}"/>
    <cellStyle name="SAPBEXexcGood1 2 4 2 6 2" xfId="26786" xr:uid="{00000000-0005-0000-0000-000098680000}"/>
    <cellStyle name="SAPBEXexcGood1 2 4 2 7" xfId="26787" xr:uid="{00000000-0005-0000-0000-000099680000}"/>
    <cellStyle name="SAPBEXexcGood1 2 4 2 7 2" xfId="26788" xr:uid="{00000000-0005-0000-0000-00009A680000}"/>
    <cellStyle name="SAPBEXexcGood1 2 4 2 8" xfId="26789" xr:uid="{00000000-0005-0000-0000-00009B680000}"/>
    <cellStyle name="SAPBEXexcGood1 2 4 3" xfId="26790" xr:uid="{00000000-0005-0000-0000-00009C680000}"/>
    <cellStyle name="SAPBEXexcGood1 2 4 3 2" xfId="26791" xr:uid="{00000000-0005-0000-0000-00009D680000}"/>
    <cellStyle name="SAPBEXexcGood1 2 4 3 2 2" xfId="26792" xr:uid="{00000000-0005-0000-0000-00009E680000}"/>
    <cellStyle name="SAPBEXexcGood1 2 4 3 3" xfId="26793" xr:uid="{00000000-0005-0000-0000-00009F680000}"/>
    <cellStyle name="SAPBEXexcGood1 2 4 3 3 2" xfId="26794" xr:uid="{00000000-0005-0000-0000-0000A0680000}"/>
    <cellStyle name="SAPBEXexcGood1 2 4 3 4" xfId="26795" xr:uid="{00000000-0005-0000-0000-0000A1680000}"/>
    <cellStyle name="SAPBEXexcGood1 2 4 3 4 2" xfId="26796" xr:uid="{00000000-0005-0000-0000-0000A2680000}"/>
    <cellStyle name="SAPBEXexcGood1 2 4 3 5" xfId="26797" xr:uid="{00000000-0005-0000-0000-0000A3680000}"/>
    <cellStyle name="SAPBEXexcGood1 2 4 3 5 2" xfId="26798" xr:uid="{00000000-0005-0000-0000-0000A4680000}"/>
    <cellStyle name="SAPBEXexcGood1 2 4 3 6" xfId="26799" xr:uid="{00000000-0005-0000-0000-0000A5680000}"/>
    <cellStyle name="SAPBEXexcGood1 2 4 3 6 2" xfId="26800" xr:uid="{00000000-0005-0000-0000-0000A6680000}"/>
    <cellStyle name="SAPBEXexcGood1 2 4 3 7" xfId="26801" xr:uid="{00000000-0005-0000-0000-0000A7680000}"/>
    <cellStyle name="SAPBEXexcGood1 2 4 4" xfId="26802" xr:uid="{00000000-0005-0000-0000-0000A8680000}"/>
    <cellStyle name="SAPBEXexcGood1 2 4 4 2" xfId="26803" xr:uid="{00000000-0005-0000-0000-0000A9680000}"/>
    <cellStyle name="SAPBEXexcGood1 2 4 5" xfId="26804" xr:uid="{00000000-0005-0000-0000-0000AA680000}"/>
    <cellStyle name="SAPBEXexcGood1 2 4 5 2" xfId="26805" xr:uid="{00000000-0005-0000-0000-0000AB680000}"/>
    <cellStyle name="SAPBEXexcGood1 2 4 6" xfId="26806" xr:uid="{00000000-0005-0000-0000-0000AC680000}"/>
    <cellStyle name="SAPBEXexcGood1 2 4 6 2" xfId="26807" xr:uid="{00000000-0005-0000-0000-0000AD680000}"/>
    <cellStyle name="SAPBEXexcGood1 2 4 7" xfId="26808" xr:uid="{00000000-0005-0000-0000-0000AE680000}"/>
    <cellStyle name="SAPBEXexcGood1 2 4 7 2" xfId="26809" xr:uid="{00000000-0005-0000-0000-0000AF680000}"/>
    <cellStyle name="SAPBEXexcGood1 2 4 8" xfId="26810" xr:uid="{00000000-0005-0000-0000-0000B0680000}"/>
    <cellStyle name="SAPBEXexcGood1 2 4 8 2" xfId="26811" xr:uid="{00000000-0005-0000-0000-0000B1680000}"/>
    <cellStyle name="SAPBEXexcGood1 2 4 9" xfId="26812" xr:uid="{00000000-0005-0000-0000-0000B2680000}"/>
    <cellStyle name="SAPBEXexcGood1 2 5" xfId="26813" xr:uid="{00000000-0005-0000-0000-0000B3680000}"/>
    <cellStyle name="SAPBEXexcGood1 2 5 2" xfId="26814" xr:uid="{00000000-0005-0000-0000-0000B4680000}"/>
    <cellStyle name="SAPBEXexcGood1 2 5 2 2" xfId="26815" xr:uid="{00000000-0005-0000-0000-0000B5680000}"/>
    <cellStyle name="SAPBEXexcGood1 2 5 2 2 2" xfId="26816" xr:uid="{00000000-0005-0000-0000-0000B6680000}"/>
    <cellStyle name="SAPBEXexcGood1 2 5 2 3" xfId="26817" xr:uid="{00000000-0005-0000-0000-0000B7680000}"/>
    <cellStyle name="SAPBEXexcGood1 2 5 2 3 2" xfId="26818" xr:uid="{00000000-0005-0000-0000-0000B8680000}"/>
    <cellStyle name="SAPBEXexcGood1 2 5 2 4" xfId="26819" xr:uid="{00000000-0005-0000-0000-0000B9680000}"/>
    <cellStyle name="SAPBEXexcGood1 2 5 2 4 2" xfId="26820" xr:uid="{00000000-0005-0000-0000-0000BA680000}"/>
    <cellStyle name="SAPBEXexcGood1 2 5 2 5" xfId="26821" xr:uid="{00000000-0005-0000-0000-0000BB680000}"/>
    <cellStyle name="SAPBEXexcGood1 2 5 2 5 2" xfId="26822" xr:uid="{00000000-0005-0000-0000-0000BC680000}"/>
    <cellStyle name="SAPBEXexcGood1 2 5 2 6" xfId="26823" xr:uid="{00000000-0005-0000-0000-0000BD680000}"/>
    <cellStyle name="SAPBEXexcGood1 2 5 2 6 2" xfId="26824" xr:uid="{00000000-0005-0000-0000-0000BE680000}"/>
    <cellStyle name="SAPBEXexcGood1 2 5 2 7" xfId="26825" xr:uid="{00000000-0005-0000-0000-0000BF680000}"/>
    <cellStyle name="SAPBEXexcGood1 2 5 3" xfId="26826" xr:uid="{00000000-0005-0000-0000-0000C0680000}"/>
    <cellStyle name="SAPBEXexcGood1 2 5 3 2" xfId="26827" xr:uid="{00000000-0005-0000-0000-0000C1680000}"/>
    <cellStyle name="SAPBEXexcGood1 2 5 4" xfId="26828" xr:uid="{00000000-0005-0000-0000-0000C2680000}"/>
    <cellStyle name="SAPBEXexcGood1 2 5 4 2" xfId="26829" xr:uid="{00000000-0005-0000-0000-0000C3680000}"/>
    <cellStyle name="SAPBEXexcGood1 2 5 5" xfId="26830" xr:uid="{00000000-0005-0000-0000-0000C4680000}"/>
    <cellStyle name="SAPBEXexcGood1 2 5 5 2" xfId="26831" xr:uid="{00000000-0005-0000-0000-0000C5680000}"/>
    <cellStyle name="SAPBEXexcGood1 2 5 6" xfId="26832" xr:uid="{00000000-0005-0000-0000-0000C6680000}"/>
    <cellStyle name="SAPBEXexcGood1 2 5 6 2" xfId="26833" xr:uid="{00000000-0005-0000-0000-0000C7680000}"/>
    <cellStyle name="SAPBEXexcGood1 2 5 7" xfId="26834" xr:uid="{00000000-0005-0000-0000-0000C8680000}"/>
    <cellStyle name="SAPBEXexcGood1 2 5 7 2" xfId="26835" xr:uid="{00000000-0005-0000-0000-0000C9680000}"/>
    <cellStyle name="SAPBEXexcGood1 2 5 8" xfId="26836" xr:uid="{00000000-0005-0000-0000-0000CA680000}"/>
    <cellStyle name="SAPBEXexcGood1 2 6" xfId="26837" xr:uid="{00000000-0005-0000-0000-0000CB680000}"/>
    <cellStyle name="SAPBEXexcGood1 2 6 2" xfId="26838" xr:uid="{00000000-0005-0000-0000-0000CC680000}"/>
    <cellStyle name="SAPBEXexcGood1 2 6 2 2" xfId="26839" xr:uid="{00000000-0005-0000-0000-0000CD680000}"/>
    <cellStyle name="SAPBEXexcGood1 2 6 3" xfId="26840" xr:uid="{00000000-0005-0000-0000-0000CE680000}"/>
    <cellStyle name="SAPBEXexcGood1 2 6 3 2" xfId="26841" xr:uid="{00000000-0005-0000-0000-0000CF680000}"/>
    <cellStyle name="SAPBEXexcGood1 2 6 4" xfId="26842" xr:uid="{00000000-0005-0000-0000-0000D0680000}"/>
    <cellStyle name="SAPBEXexcGood1 2 6 4 2" xfId="26843" xr:uid="{00000000-0005-0000-0000-0000D1680000}"/>
    <cellStyle name="SAPBEXexcGood1 2 6 5" xfId="26844" xr:uid="{00000000-0005-0000-0000-0000D2680000}"/>
    <cellStyle name="SAPBEXexcGood1 2 6 5 2" xfId="26845" xr:uid="{00000000-0005-0000-0000-0000D3680000}"/>
    <cellStyle name="SAPBEXexcGood1 2 6 6" xfId="26846" xr:uid="{00000000-0005-0000-0000-0000D4680000}"/>
    <cellStyle name="SAPBEXexcGood1 2 6 6 2" xfId="26847" xr:uid="{00000000-0005-0000-0000-0000D5680000}"/>
    <cellStyle name="SAPBEXexcGood1 2 6 7" xfId="26848" xr:uid="{00000000-0005-0000-0000-0000D6680000}"/>
    <cellStyle name="SAPBEXexcGood1 2 7" xfId="26849" xr:uid="{00000000-0005-0000-0000-0000D7680000}"/>
    <cellStyle name="SAPBEXexcGood1 2 7 2" xfId="26850" xr:uid="{00000000-0005-0000-0000-0000D8680000}"/>
    <cellStyle name="SAPBEXexcGood1 2 8" xfId="26851" xr:uid="{00000000-0005-0000-0000-0000D9680000}"/>
    <cellStyle name="SAPBEXexcGood1 2 8 2" xfId="26852" xr:uid="{00000000-0005-0000-0000-0000DA680000}"/>
    <cellStyle name="SAPBEXexcGood1 2 9" xfId="26853" xr:uid="{00000000-0005-0000-0000-0000DB680000}"/>
    <cellStyle name="SAPBEXexcGood1 2 9 2" xfId="26854" xr:uid="{00000000-0005-0000-0000-0000DC680000}"/>
    <cellStyle name="SAPBEXexcGood1 3" xfId="26855" xr:uid="{00000000-0005-0000-0000-0000DD680000}"/>
    <cellStyle name="SAPBEXexcGood1 3 10" xfId="26856" xr:uid="{00000000-0005-0000-0000-0000DE680000}"/>
    <cellStyle name="SAPBEXexcGood1 3 10 2" xfId="26857" xr:uid="{00000000-0005-0000-0000-0000DF680000}"/>
    <cellStyle name="SAPBEXexcGood1 3 11" xfId="26858" xr:uid="{00000000-0005-0000-0000-0000E0680000}"/>
    <cellStyle name="SAPBEXexcGood1 3 11 2" xfId="26859" xr:uid="{00000000-0005-0000-0000-0000E1680000}"/>
    <cellStyle name="SAPBEXexcGood1 3 12" xfId="26860" xr:uid="{00000000-0005-0000-0000-0000E2680000}"/>
    <cellStyle name="SAPBEXexcGood1 3 2" xfId="26861" xr:uid="{00000000-0005-0000-0000-0000E3680000}"/>
    <cellStyle name="SAPBEXexcGood1 3 2 10" xfId="26862" xr:uid="{00000000-0005-0000-0000-0000E4680000}"/>
    <cellStyle name="SAPBEXexcGood1 3 2 10 2" xfId="26863" xr:uid="{00000000-0005-0000-0000-0000E5680000}"/>
    <cellStyle name="SAPBEXexcGood1 3 2 11" xfId="26864" xr:uid="{00000000-0005-0000-0000-0000E6680000}"/>
    <cellStyle name="SAPBEXexcGood1 3 2 2" xfId="26865" xr:uid="{00000000-0005-0000-0000-0000E7680000}"/>
    <cellStyle name="SAPBEXexcGood1 3 2 2 10" xfId="26866" xr:uid="{00000000-0005-0000-0000-0000E8680000}"/>
    <cellStyle name="SAPBEXexcGood1 3 2 2 2" xfId="26867" xr:uid="{00000000-0005-0000-0000-0000E9680000}"/>
    <cellStyle name="SAPBEXexcGood1 3 2 2 2 2" xfId="26868" xr:uid="{00000000-0005-0000-0000-0000EA680000}"/>
    <cellStyle name="SAPBEXexcGood1 3 2 2 2 2 2" xfId="26869" xr:uid="{00000000-0005-0000-0000-0000EB680000}"/>
    <cellStyle name="SAPBEXexcGood1 3 2 2 2 2 2 2" xfId="26870" xr:uid="{00000000-0005-0000-0000-0000EC680000}"/>
    <cellStyle name="SAPBEXexcGood1 3 2 2 2 2 2 2 2" xfId="26871" xr:uid="{00000000-0005-0000-0000-0000ED680000}"/>
    <cellStyle name="SAPBEXexcGood1 3 2 2 2 2 2 3" xfId="26872" xr:uid="{00000000-0005-0000-0000-0000EE680000}"/>
    <cellStyle name="SAPBEXexcGood1 3 2 2 2 2 2 3 2" xfId="26873" xr:uid="{00000000-0005-0000-0000-0000EF680000}"/>
    <cellStyle name="SAPBEXexcGood1 3 2 2 2 2 2 4" xfId="26874" xr:uid="{00000000-0005-0000-0000-0000F0680000}"/>
    <cellStyle name="SAPBEXexcGood1 3 2 2 2 2 2 4 2" xfId="26875" xr:uid="{00000000-0005-0000-0000-0000F1680000}"/>
    <cellStyle name="SAPBEXexcGood1 3 2 2 2 2 2 5" xfId="26876" xr:uid="{00000000-0005-0000-0000-0000F2680000}"/>
    <cellStyle name="SAPBEXexcGood1 3 2 2 2 2 2 5 2" xfId="26877" xr:uid="{00000000-0005-0000-0000-0000F3680000}"/>
    <cellStyle name="SAPBEXexcGood1 3 2 2 2 2 2 6" xfId="26878" xr:uid="{00000000-0005-0000-0000-0000F4680000}"/>
    <cellStyle name="SAPBEXexcGood1 3 2 2 2 2 2 6 2" xfId="26879" xr:uid="{00000000-0005-0000-0000-0000F5680000}"/>
    <cellStyle name="SAPBEXexcGood1 3 2 2 2 2 2 7" xfId="26880" xr:uid="{00000000-0005-0000-0000-0000F6680000}"/>
    <cellStyle name="SAPBEXexcGood1 3 2 2 2 2 3" xfId="26881" xr:uid="{00000000-0005-0000-0000-0000F7680000}"/>
    <cellStyle name="SAPBEXexcGood1 3 2 2 2 2 3 2" xfId="26882" xr:uid="{00000000-0005-0000-0000-0000F8680000}"/>
    <cellStyle name="SAPBEXexcGood1 3 2 2 2 2 4" xfId="26883" xr:uid="{00000000-0005-0000-0000-0000F9680000}"/>
    <cellStyle name="SAPBEXexcGood1 3 2 2 2 2 4 2" xfId="26884" xr:uid="{00000000-0005-0000-0000-0000FA680000}"/>
    <cellStyle name="SAPBEXexcGood1 3 2 2 2 2 5" xfId="26885" xr:uid="{00000000-0005-0000-0000-0000FB680000}"/>
    <cellStyle name="SAPBEXexcGood1 3 2 2 2 2 5 2" xfId="26886" xr:uid="{00000000-0005-0000-0000-0000FC680000}"/>
    <cellStyle name="SAPBEXexcGood1 3 2 2 2 2 6" xfId="26887" xr:uid="{00000000-0005-0000-0000-0000FD680000}"/>
    <cellStyle name="SAPBEXexcGood1 3 2 2 2 2 6 2" xfId="26888" xr:uid="{00000000-0005-0000-0000-0000FE680000}"/>
    <cellStyle name="SAPBEXexcGood1 3 2 2 2 2 7" xfId="26889" xr:uid="{00000000-0005-0000-0000-0000FF680000}"/>
    <cellStyle name="SAPBEXexcGood1 3 2 2 2 2 7 2" xfId="26890" xr:uid="{00000000-0005-0000-0000-000000690000}"/>
    <cellStyle name="SAPBEXexcGood1 3 2 2 2 2 8" xfId="26891" xr:uid="{00000000-0005-0000-0000-000001690000}"/>
    <cellStyle name="SAPBEXexcGood1 3 2 2 2 3" xfId="26892" xr:uid="{00000000-0005-0000-0000-000002690000}"/>
    <cellStyle name="SAPBEXexcGood1 3 2 2 2 3 2" xfId="26893" xr:uid="{00000000-0005-0000-0000-000003690000}"/>
    <cellStyle name="SAPBEXexcGood1 3 2 2 2 3 2 2" xfId="26894" xr:uid="{00000000-0005-0000-0000-000004690000}"/>
    <cellStyle name="SAPBEXexcGood1 3 2 2 2 3 3" xfId="26895" xr:uid="{00000000-0005-0000-0000-000005690000}"/>
    <cellStyle name="SAPBEXexcGood1 3 2 2 2 3 3 2" xfId="26896" xr:uid="{00000000-0005-0000-0000-000006690000}"/>
    <cellStyle name="SAPBEXexcGood1 3 2 2 2 3 4" xfId="26897" xr:uid="{00000000-0005-0000-0000-000007690000}"/>
    <cellStyle name="SAPBEXexcGood1 3 2 2 2 3 4 2" xfId="26898" xr:uid="{00000000-0005-0000-0000-000008690000}"/>
    <cellStyle name="SAPBEXexcGood1 3 2 2 2 3 5" xfId="26899" xr:uid="{00000000-0005-0000-0000-000009690000}"/>
    <cellStyle name="SAPBEXexcGood1 3 2 2 2 3 5 2" xfId="26900" xr:uid="{00000000-0005-0000-0000-00000A690000}"/>
    <cellStyle name="SAPBEXexcGood1 3 2 2 2 3 6" xfId="26901" xr:uid="{00000000-0005-0000-0000-00000B690000}"/>
    <cellStyle name="SAPBEXexcGood1 3 2 2 2 3 6 2" xfId="26902" xr:uid="{00000000-0005-0000-0000-00000C690000}"/>
    <cellStyle name="SAPBEXexcGood1 3 2 2 2 3 7" xfId="26903" xr:uid="{00000000-0005-0000-0000-00000D690000}"/>
    <cellStyle name="SAPBEXexcGood1 3 2 2 2 4" xfId="26904" xr:uid="{00000000-0005-0000-0000-00000E690000}"/>
    <cellStyle name="SAPBEXexcGood1 3 2 2 2 4 2" xfId="26905" xr:uid="{00000000-0005-0000-0000-00000F690000}"/>
    <cellStyle name="SAPBEXexcGood1 3 2 2 2 5" xfId="26906" xr:uid="{00000000-0005-0000-0000-000010690000}"/>
    <cellStyle name="SAPBEXexcGood1 3 2 2 2 5 2" xfId="26907" xr:uid="{00000000-0005-0000-0000-000011690000}"/>
    <cellStyle name="SAPBEXexcGood1 3 2 2 2 6" xfId="26908" xr:uid="{00000000-0005-0000-0000-000012690000}"/>
    <cellStyle name="SAPBEXexcGood1 3 2 2 2 6 2" xfId="26909" xr:uid="{00000000-0005-0000-0000-000013690000}"/>
    <cellStyle name="SAPBEXexcGood1 3 2 2 2 7" xfId="26910" xr:uid="{00000000-0005-0000-0000-000014690000}"/>
    <cellStyle name="SAPBEXexcGood1 3 2 2 2 7 2" xfId="26911" xr:uid="{00000000-0005-0000-0000-000015690000}"/>
    <cellStyle name="SAPBEXexcGood1 3 2 2 2 8" xfId="26912" xr:uid="{00000000-0005-0000-0000-000016690000}"/>
    <cellStyle name="SAPBEXexcGood1 3 2 2 2 8 2" xfId="26913" xr:uid="{00000000-0005-0000-0000-000017690000}"/>
    <cellStyle name="SAPBEXexcGood1 3 2 2 2 9" xfId="26914" xr:uid="{00000000-0005-0000-0000-000018690000}"/>
    <cellStyle name="SAPBEXexcGood1 3 2 2 3" xfId="26915" xr:uid="{00000000-0005-0000-0000-000019690000}"/>
    <cellStyle name="SAPBEXexcGood1 3 2 2 3 2" xfId="26916" xr:uid="{00000000-0005-0000-0000-00001A690000}"/>
    <cellStyle name="SAPBEXexcGood1 3 2 2 3 2 2" xfId="26917" xr:uid="{00000000-0005-0000-0000-00001B690000}"/>
    <cellStyle name="SAPBEXexcGood1 3 2 2 3 2 2 2" xfId="26918" xr:uid="{00000000-0005-0000-0000-00001C690000}"/>
    <cellStyle name="SAPBEXexcGood1 3 2 2 3 2 3" xfId="26919" xr:uid="{00000000-0005-0000-0000-00001D690000}"/>
    <cellStyle name="SAPBEXexcGood1 3 2 2 3 2 3 2" xfId="26920" xr:uid="{00000000-0005-0000-0000-00001E690000}"/>
    <cellStyle name="SAPBEXexcGood1 3 2 2 3 2 4" xfId="26921" xr:uid="{00000000-0005-0000-0000-00001F690000}"/>
    <cellStyle name="SAPBEXexcGood1 3 2 2 3 2 4 2" xfId="26922" xr:uid="{00000000-0005-0000-0000-000020690000}"/>
    <cellStyle name="SAPBEXexcGood1 3 2 2 3 2 5" xfId="26923" xr:uid="{00000000-0005-0000-0000-000021690000}"/>
    <cellStyle name="SAPBEXexcGood1 3 2 2 3 2 5 2" xfId="26924" xr:uid="{00000000-0005-0000-0000-000022690000}"/>
    <cellStyle name="SAPBEXexcGood1 3 2 2 3 2 6" xfId="26925" xr:uid="{00000000-0005-0000-0000-000023690000}"/>
    <cellStyle name="SAPBEXexcGood1 3 2 2 3 2 6 2" xfId="26926" xr:uid="{00000000-0005-0000-0000-000024690000}"/>
    <cellStyle name="SAPBEXexcGood1 3 2 2 3 2 7" xfId="26927" xr:uid="{00000000-0005-0000-0000-000025690000}"/>
    <cellStyle name="SAPBEXexcGood1 3 2 2 3 3" xfId="26928" xr:uid="{00000000-0005-0000-0000-000026690000}"/>
    <cellStyle name="SAPBEXexcGood1 3 2 2 3 3 2" xfId="26929" xr:uid="{00000000-0005-0000-0000-000027690000}"/>
    <cellStyle name="SAPBEXexcGood1 3 2 2 3 4" xfId="26930" xr:uid="{00000000-0005-0000-0000-000028690000}"/>
    <cellStyle name="SAPBEXexcGood1 3 2 2 3 4 2" xfId="26931" xr:uid="{00000000-0005-0000-0000-000029690000}"/>
    <cellStyle name="SAPBEXexcGood1 3 2 2 3 5" xfId="26932" xr:uid="{00000000-0005-0000-0000-00002A690000}"/>
    <cellStyle name="SAPBEXexcGood1 3 2 2 3 5 2" xfId="26933" xr:uid="{00000000-0005-0000-0000-00002B690000}"/>
    <cellStyle name="SAPBEXexcGood1 3 2 2 3 6" xfId="26934" xr:uid="{00000000-0005-0000-0000-00002C690000}"/>
    <cellStyle name="SAPBEXexcGood1 3 2 2 3 6 2" xfId="26935" xr:uid="{00000000-0005-0000-0000-00002D690000}"/>
    <cellStyle name="SAPBEXexcGood1 3 2 2 3 7" xfId="26936" xr:uid="{00000000-0005-0000-0000-00002E690000}"/>
    <cellStyle name="SAPBEXexcGood1 3 2 2 3 7 2" xfId="26937" xr:uid="{00000000-0005-0000-0000-00002F690000}"/>
    <cellStyle name="SAPBEXexcGood1 3 2 2 3 8" xfId="26938" xr:uid="{00000000-0005-0000-0000-000030690000}"/>
    <cellStyle name="SAPBEXexcGood1 3 2 2 4" xfId="26939" xr:uid="{00000000-0005-0000-0000-000031690000}"/>
    <cellStyle name="SAPBEXexcGood1 3 2 2 4 2" xfId="26940" xr:uid="{00000000-0005-0000-0000-000032690000}"/>
    <cellStyle name="SAPBEXexcGood1 3 2 2 4 2 2" xfId="26941" xr:uid="{00000000-0005-0000-0000-000033690000}"/>
    <cellStyle name="SAPBEXexcGood1 3 2 2 4 3" xfId="26942" xr:uid="{00000000-0005-0000-0000-000034690000}"/>
    <cellStyle name="SAPBEXexcGood1 3 2 2 4 3 2" xfId="26943" xr:uid="{00000000-0005-0000-0000-000035690000}"/>
    <cellStyle name="SAPBEXexcGood1 3 2 2 4 4" xfId="26944" xr:uid="{00000000-0005-0000-0000-000036690000}"/>
    <cellStyle name="SAPBEXexcGood1 3 2 2 4 4 2" xfId="26945" xr:uid="{00000000-0005-0000-0000-000037690000}"/>
    <cellStyle name="SAPBEXexcGood1 3 2 2 4 5" xfId="26946" xr:uid="{00000000-0005-0000-0000-000038690000}"/>
    <cellStyle name="SAPBEXexcGood1 3 2 2 4 5 2" xfId="26947" xr:uid="{00000000-0005-0000-0000-000039690000}"/>
    <cellStyle name="SAPBEXexcGood1 3 2 2 4 6" xfId="26948" xr:uid="{00000000-0005-0000-0000-00003A690000}"/>
    <cellStyle name="SAPBEXexcGood1 3 2 2 4 6 2" xfId="26949" xr:uid="{00000000-0005-0000-0000-00003B690000}"/>
    <cellStyle name="SAPBEXexcGood1 3 2 2 4 7" xfId="26950" xr:uid="{00000000-0005-0000-0000-00003C690000}"/>
    <cellStyle name="SAPBEXexcGood1 3 2 2 5" xfId="26951" xr:uid="{00000000-0005-0000-0000-00003D690000}"/>
    <cellStyle name="SAPBEXexcGood1 3 2 2 5 2" xfId="26952" xr:uid="{00000000-0005-0000-0000-00003E690000}"/>
    <cellStyle name="SAPBEXexcGood1 3 2 2 6" xfId="26953" xr:uid="{00000000-0005-0000-0000-00003F690000}"/>
    <cellStyle name="SAPBEXexcGood1 3 2 2 6 2" xfId="26954" xr:uid="{00000000-0005-0000-0000-000040690000}"/>
    <cellStyle name="SAPBEXexcGood1 3 2 2 7" xfId="26955" xr:uid="{00000000-0005-0000-0000-000041690000}"/>
    <cellStyle name="SAPBEXexcGood1 3 2 2 7 2" xfId="26956" xr:uid="{00000000-0005-0000-0000-000042690000}"/>
    <cellStyle name="SAPBEXexcGood1 3 2 2 8" xfId="26957" xr:uid="{00000000-0005-0000-0000-000043690000}"/>
    <cellStyle name="SAPBEXexcGood1 3 2 2 8 2" xfId="26958" xr:uid="{00000000-0005-0000-0000-000044690000}"/>
    <cellStyle name="SAPBEXexcGood1 3 2 2 9" xfId="26959" xr:uid="{00000000-0005-0000-0000-000045690000}"/>
    <cellStyle name="SAPBEXexcGood1 3 2 2 9 2" xfId="26960" xr:uid="{00000000-0005-0000-0000-000046690000}"/>
    <cellStyle name="SAPBEXexcGood1 3 2 3" xfId="26961" xr:uid="{00000000-0005-0000-0000-000047690000}"/>
    <cellStyle name="SAPBEXexcGood1 3 2 3 2" xfId="26962" xr:uid="{00000000-0005-0000-0000-000048690000}"/>
    <cellStyle name="SAPBEXexcGood1 3 2 3 2 2" xfId="26963" xr:uid="{00000000-0005-0000-0000-000049690000}"/>
    <cellStyle name="SAPBEXexcGood1 3 2 3 2 2 2" xfId="26964" xr:uid="{00000000-0005-0000-0000-00004A690000}"/>
    <cellStyle name="SAPBEXexcGood1 3 2 3 2 2 2 2" xfId="26965" xr:uid="{00000000-0005-0000-0000-00004B690000}"/>
    <cellStyle name="SAPBEXexcGood1 3 2 3 2 2 3" xfId="26966" xr:uid="{00000000-0005-0000-0000-00004C690000}"/>
    <cellStyle name="SAPBEXexcGood1 3 2 3 2 2 3 2" xfId="26967" xr:uid="{00000000-0005-0000-0000-00004D690000}"/>
    <cellStyle name="SAPBEXexcGood1 3 2 3 2 2 4" xfId="26968" xr:uid="{00000000-0005-0000-0000-00004E690000}"/>
    <cellStyle name="SAPBEXexcGood1 3 2 3 2 2 4 2" xfId="26969" xr:uid="{00000000-0005-0000-0000-00004F690000}"/>
    <cellStyle name="SAPBEXexcGood1 3 2 3 2 2 5" xfId="26970" xr:uid="{00000000-0005-0000-0000-000050690000}"/>
    <cellStyle name="SAPBEXexcGood1 3 2 3 2 2 5 2" xfId="26971" xr:uid="{00000000-0005-0000-0000-000051690000}"/>
    <cellStyle name="SAPBEXexcGood1 3 2 3 2 2 6" xfId="26972" xr:uid="{00000000-0005-0000-0000-000052690000}"/>
    <cellStyle name="SAPBEXexcGood1 3 2 3 2 2 6 2" xfId="26973" xr:uid="{00000000-0005-0000-0000-000053690000}"/>
    <cellStyle name="SAPBEXexcGood1 3 2 3 2 2 7" xfId="26974" xr:uid="{00000000-0005-0000-0000-000054690000}"/>
    <cellStyle name="SAPBEXexcGood1 3 2 3 2 3" xfId="26975" xr:uid="{00000000-0005-0000-0000-000055690000}"/>
    <cellStyle name="SAPBEXexcGood1 3 2 3 2 3 2" xfId="26976" xr:uid="{00000000-0005-0000-0000-000056690000}"/>
    <cellStyle name="SAPBEXexcGood1 3 2 3 2 4" xfId="26977" xr:uid="{00000000-0005-0000-0000-000057690000}"/>
    <cellStyle name="SAPBEXexcGood1 3 2 3 2 4 2" xfId="26978" xr:uid="{00000000-0005-0000-0000-000058690000}"/>
    <cellStyle name="SAPBEXexcGood1 3 2 3 2 5" xfId="26979" xr:uid="{00000000-0005-0000-0000-000059690000}"/>
    <cellStyle name="SAPBEXexcGood1 3 2 3 2 5 2" xfId="26980" xr:uid="{00000000-0005-0000-0000-00005A690000}"/>
    <cellStyle name="SAPBEXexcGood1 3 2 3 2 6" xfId="26981" xr:uid="{00000000-0005-0000-0000-00005B690000}"/>
    <cellStyle name="SAPBEXexcGood1 3 2 3 2 6 2" xfId="26982" xr:uid="{00000000-0005-0000-0000-00005C690000}"/>
    <cellStyle name="SAPBEXexcGood1 3 2 3 2 7" xfId="26983" xr:uid="{00000000-0005-0000-0000-00005D690000}"/>
    <cellStyle name="SAPBEXexcGood1 3 2 3 2 7 2" xfId="26984" xr:uid="{00000000-0005-0000-0000-00005E690000}"/>
    <cellStyle name="SAPBEXexcGood1 3 2 3 2 8" xfId="26985" xr:uid="{00000000-0005-0000-0000-00005F690000}"/>
    <cellStyle name="SAPBEXexcGood1 3 2 3 3" xfId="26986" xr:uid="{00000000-0005-0000-0000-000060690000}"/>
    <cellStyle name="SAPBEXexcGood1 3 2 3 3 2" xfId="26987" xr:uid="{00000000-0005-0000-0000-000061690000}"/>
    <cellStyle name="SAPBEXexcGood1 3 2 3 3 2 2" xfId="26988" xr:uid="{00000000-0005-0000-0000-000062690000}"/>
    <cellStyle name="SAPBEXexcGood1 3 2 3 3 3" xfId="26989" xr:uid="{00000000-0005-0000-0000-000063690000}"/>
    <cellStyle name="SAPBEXexcGood1 3 2 3 3 3 2" xfId="26990" xr:uid="{00000000-0005-0000-0000-000064690000}"/>
    <cellStyle name="SAPBEXexcGood1 3 2 3 3 4" xfId="26991" xr:uid="{00000000-0005-0000-0000-000065690000}"/>
    <cellStyle name="SAPBEXexcGood1 3 2 3 3 4 2" xfId="26992" xr:uid="{00000000-0005-0000-0000-000066690000}"/>
    <cellStyle name="SAPBEXexcGood1 3 2 3 3 5" xfId="26993" xr:uid="{00000000-0005-0000-0000-000067690000}"/>
    <cellStyle name="SAPBEXexcGood1 3 2 3 3 5 2" xfId="26994" xr:uid="{00000000-0005-0000-0000-000068690000}"/>
    <cellStyle name="SAPBEXexcGood1 3 2 3 3 6" xfId="26995" xr:uid="{00000000-0005-0000-0000-000069690000}"/>
    <cellStyle name="SAPBEXexcGood1 3 2 3 3 6 2" xfId="26996" xr:uid="{00000000-0005-0000-0000-00006A690000}"/>
    <cellStyle name="SAPBEXexcGood1 3 2 3 3 7" xfId="26997" xr:uid="{00000000-0005-0000-0000-00006B690000}"/>
    <cellStyle name="SAPBEXexcGood1 3 2 3 4" xfId="26998" xr:uid="{00000000-0005-0000-0000-00006C690000}"/>
    <cellStyle name="SAPBEXexcGood1 3 2 3 4 2" xfId="26999" xr:uid="{00000000-0005-0000-0000-00006D690000}"/>
    <cellStyle name="SAPBEXexcGood1 3 2 3 5" xfId="27000" xr:uid="{00000000-0005-0000-0000-00006E690000}"/>
    <cellStyle name="SAPBEXexcGood1 3 2 3 5 2" xfId="27001" xr:uid="{00000000-0005-0000-0000-00006F690000}"/>
    <cellStyle name="SAPBEXexcGood1 3 2 3 6" xfId="27002" xr:uid="{00000000-0005-0000-0000-000070690000}"/>
    <cellStyle name="SAPBEXexcGood1 3 2 3 6 2" xfId="27003" xr:uid="{00000000-0005-0000-0000-000071690000}"/>
    <cellStyle name="SAPBEXexcGood1 3 2 3 7" xfId="27004" xr:uid="{00000000-0005-0000-0000-000072690000}"/>
    <cellStyle name="SAPBEXexcGood1 3 2 3 7 2" xfId="27005" xr:uid="{00000000-0005-0000-0000-000073690000}"/>
    <cellStyle name="SAPBEXexcGood1 3 2 3 8" xfId="27006" xr:uid="{00000000-0005-0000-0000-000074690000}"/>
    <cellStyle name="SAPBEXexcGood1 3 2 3 8 2" xfId="27007" xr:uid="{00000000-0005-0000-0000-000075690000}"/>
    <cellStyle name="SAPBEXexcGood1 3 2 3 9" xfId="27008" xr:uid="{00000000-0005-0000-0000-000076690000}"/>
    <cellStyle name="SAPBEXexcGood1 3 2 4" xfId="27009" xr:uid="{00000000-0005-0000-0000-000077690000}"/>
    <cellStyle name="SAPBEXexcGood1 3 2 4 2" xfId="27010" xr:uid="{00000000-0005-0000-0000-000078690000}"/>
    <cellStyle name="SAPBEXexcGood1 3 2 4 2 2" xfId="27011" xr:uid="{00000000-0005-0000-0000-000079690000}"/>
    <cellStyle name="SAPBEXexcGood1 3 2 4 2 2 2" xfId="27012" xr:uid="{00000000-0005-0000-0000-00007A690000}"/>
    <cellStyle name="SAPBEXexcGood1 3 2 4 2 3" xfId="27013" xr:uid="{00000000-0005-0000-0000-00007B690000}"/>
    <cellStyle name="SAPBEXexcGood1 3 2 4 2 3 2" xfId="27014" xr:uid="{00000000-0005-0000-0000-00007C690000}"/>
    <cellStyle name="SAPBEXexcGood1 3 2 4 2 4" xfId="27015" xr:uid="{00000000-0005-0000-0000-00007D690000}"/>
    <cellStyle name="SAPBEXexcGood1 3 2 4 2 4 2" xfId="27016" xr:uid="{00000000-0005-0000-0000-00007E690000}"/>
    <cellStyle name="SAPBEXexcGood1 3 2 4 2 5" xfId="27017" xr:uid="{00000000-0005-0000-0000-00007F690000}"/>
    <cellStyle name="SAPBEXexcGood1 3 2 4 2 5 2" xfId="27018" xr:uid="{00000000-0005-0000-0000-000080690000}"/>
    <cellStyle name="SAPBEXexcGood1 3 2 4 2 6" xfId="27019" xr:uid="{00000000-0005-0000-0000-000081690000}"/>
    <cellStyle name="SAPBEXexcGood1 3 2 4 2 6 2" xfId="27020" xr:uid="{00000000-0005-0000-0000-000082690000}"/>
    <cellStyle name="SAPBEXexcGood1 3 2 4 2 7" xfId="27021" xr:uid="{00000000-0005-0000-0000-000083690000}"/>
    <cellStyle name="SAPBEXexcGood1 3 2 4 3" xfId="27022" xr:uid="{00000000-0005-0000-0000-000084690000}"/>
    <cellStyle name="SAPBEXexcGood1 3 2 4 3 2" xfId="27023" xr:uid="{00000000-0005-0000-0000-000085690000}"/>
    <cellStyle name="SAPBEXexcGood1 3 2 4 4" xfId="27024" xr:uid="{00000000-0005-0000-0000-000086690000}"/>
    <cellStyle name="SAPBEXexcGood1 3 2 4 4 2" xfId="27025" xr:uid="{00000000-0005-0000-0000-000087690000}"/>
    <cellStyle name="SAPBEXexcGood1 3 2 4 5" xfId="27026" xr:uid="{00000000-0005-0000-0000-000088690000}"/>
    <cellStyle name="SAPBEXexcGood1 3 2 4 5 2" xfId="27027" xr:uid="{00000000-0005-0000-0000-000089690000}"/>
    <cellStyle name="SAPBEXexcGood1 3 2 4 6" xfId="27028" xr:uid="{00000000-0005-0000-0000-00008A690000}"/>
    <cellStyle name="SAPBEXexcGood1 3 2 4 6 2" xfId="27029" xr:uid="{00000000-0005-0000-0000-00008B690000}"/>
    <cellStyle name="SAPBEXexcGood1 3 2 4 7" xfId="27030" xr:uid="{00000000-0005-0000-0000-00008C690000}"/>
    <cellStyle name="SAPBEXexcGood1 3 2 4 7 2" xfId="27031" xr:uid="{00000000-0005-0000-0000-00008D690000}"/>
    <cellStyle name="SAPBEXexcGood1 3 2 4 8" xfId="27032" xr:uid="{00000000-0005-0000-0000-00008E690000}"/>
    <cellStyle name="SAPBEXexcGood1 3 2 5" xfId="27033" xr:uid="{00000000-0005-0000-0000-00008F690000}"/>
    <cellStyle name="SAPBEXexcGood1 3 2 5 2" xfId="27034" xr:uid="{00000000-0005-0000-0000-000090690000}"/>
    <cellStyle name="SAPBEXexcGood1 3 2 5 2 2" xfId="27035" xr:uid="{00000000-0005-0000-0000-000091690000}"/>
    <cellStyle name="SAPBEXexcGood1 3 2 5 3" xfId="27036" xr:uid="{00000000-0005-0000-0000-000092690000}"/>
    <cellStyle name="SAPBEXexcGood1 3 2 5 3 2" xfId="27037" xr:uid="{00000000-0005-0000-0000-000093690000}"/>
    <cellStyle name="SAPBEXexcGood1 3 2 5 4" xfId="27038" xr:uid="{00000000-0005-0000-0000-000094690000}"/>
    <cellStyle name="SAPBEXexcGood1 3 2 5 4 2" xfId="27039" xr:uid="{00000000-0005-0000-0000-000095690000}"/>
    <cellStyle name="SAPBEXexcGood1 3 2 5 5" xfId="27040" xr:uid="{00000000-0005-0000-0000-000096690000}"/>
    <cellStyle name="SAPBEXexcGood1 3 2 5 5 2" xfId="27041" xr:uid="{00000000-0005-0000-0000-000097690000}"/>
    <cellStyle name="SAPBEXexcGood1 3 2 5 6" xfId="27042" xr:uid="{00000000-0005-0000-0000-000098690000}"/>
    <cellStyle name="SAPBEXexcGood1 3 2 5 6 2" xfId="27043" xr:uid="{00000000-0005-0000-0000-000099690000}"/>
    <cellStyle name="SAPBEXexcGood1 3 2 5 7" xfId="27044" xr:uid="{00000000-0005-0000-0000-00009A690000}"/>
    <cellStyle name="SAPBEXexcGood1 3 2 6" xfId="27045" xr:uid="{00000000-0005-0000-0000-00009B690000}"/>
    <cellStyle name="SAPBEXexcGood1 3 2 6 2" xfId="27046" xr:uid="{00000000-0005-0000-0000-00009C690000}"/>
    <cellStyle name="SAPBEXexcGood1 3 2 7" xfId="27047" xr:uid="{00000000-0005-0000-0000-00009D690000}"/>
    <cellStyle name="SAPBEXexcGood1 3 2 7 2" xfId="27048" xr:uid="{00000000-0005-0000-0000-00009E690000}"/>
    <cellStyle name="SAPBEXexcGood1 3 2 8" xfId="27049" xr:uid="{00000000-0005-0000-0000-00009F690000}"/>
    <cellStyle name="SAPBEXexcGood1 3 2 8 2" xfId="27050" xr:uid="{00000000-0005-0000-0000-0000A0690000}"/>
    <cellStyle name="SAPBEXexcGood1 3 2 9" xfId="27051" xr:uid="{00000000-0005-0000-0000-0000A1690000}"/>
    <cellStyle name="SAPBEXexcGood1 3 2 9 2" xfId="27052" xr:uid="{00000000-0005-0000-0000-0000A2690000}"/>
    <cellStyle name="SAPBEXexcGood1 3 3" xfId="27053" xr:uid="{00000000-0005-0000-0000-0000A3690000}"/>
    <cellStyle name="SAPBEXexcGood1 3 3 10" xfId="27054" xr:uid="{00000000-0005-0000-0000-0000A4690000}"/>
    <cellStyle name="SAPBEXexcGood1 3 3 2" xfId="27055" xr:uid="{00000000-0005-0000-0000-0000A5690000}"/>
    <cellStyle name="SAPBEXexcGood1 3 3 2 2" xfId="27056" xr:uid="{00000000-0005-0000-0000-0000A6690000}"/>
    <cellStyle name="SAPBEXexcGood1 3 3 2 2 2" xfId="27057" xr:uid="{00000000-0005-0000-0000-0000A7690000}"/>
    <cellStyle name="SAPBEXexcGood1 3 3 2 2 2 2" xfId="27058" xr:uid="{00000000-0005-0000-0000-0000A8690000}"/>
    <cellStyle name="SAPBEXexcGood1 3 3 2 2 2 2 2" xfId="27059" xr:uid="{00000000-0005-0000-0000-0000A9690000}"/>
    <cellStyle name="SAPBEXexcGood1 3 3 2 2 2 3" xfId="27060" xr:uid="{00000000-0005-0000-0000-0000AA690000}"/>
    <cellStyle name="SAPBEXexcGood1 3 3 2 2 2 3 2" xfId="27061" xr:uid="{00000000-0005-0000-0000-0000AB690000}"/>
    <cellStyle name="SAPBEXexcGood1 3 3 2 2 2 4" xfId="27062" xr:uid="{00000000-0005-0000-0000-0000AC690000}"/>
    <cellStyle name="SAPBEXexcGood1 3 3 2 2 2 4 2" xfId="27063" xr:uid="{00000000-0005-0000-0000-0000AD690000}"/>
    <cellStyle name="SAPBEXexcGood1 3 3 2 2 2 5" xfId="27064" xr:uid="{00000000-0005-0000-0000-0000AE690000}"/>
    <cellStyle name="SAPBEXexcGood1 3 3 2 2 2 5 2" xfId="27065" xr:uid="{00000000-0005-0000-0000-0000AF690000}"/>
    <cellStyle name="SAPBEXexcGood1 3 3 2 2 2 6" xfId="27066" xr:uid="{00000000-0005-0000-0000-0000B0690000}"/>
    <cellStyle name="SAPBEXexcGood1 3 3 2 2 2 6 2" xfId="27067" xr:uid="{00000000-0005-0000-0000-0000B1690000}"/>
    <cellStyle name="SAPBEXexcGood1 3 3 2 2 2 7" xfId="27068" xr:uid="{00000000-0005-0000-0000-0000B2690000}"/>
    <cellStyle name="SAPBEXexcGood1 3 3 2 2 3" xfId="27069" xr:uid="{00000000-0005-0000-0000-0000B3690000}"/>
    <cellStyle name="SAPBEXexcGood1 3 3 2 2 3 2" xfId="27070" xr:uid="{00000000-0005-0000-0000-0000B4690000}"/>
    <cellStyle name="SAPBEXexcGood1 3 3 2 2 4" xfId="27071" xr:uid="{00000000-0005-0000-0000-0000B5690000}"/>
    <cellStyle name="SAPBEXexcGood1 3 3 2 2 4 2" xfId="27072" xr:uid="{00000000-0005-0000-0000-0000B6690000}"/>
    <cellStyle name="SAPBEXexcGood1 3 3 2 2 5" xfId="27073" xr:uid="{00000000-0005-0000-0000-0000B7690000}"/>
    <cellStyle name="SAPBEXexcGood1 3 3 2 2 5 2" xfId="27074" xr:uid="{00000000-0005-0000-0000-0000B8690000}"/>
    <cellStyle name="SAPBEXexcGood1 3 3 2 2 6" xfId="27075" xr:uid="{00000000-0005-0000-0000-0000B9690000}"/>
    <cellStyle name="SAPBEXexcGood1 3 3 2 2 6 2" xfId="27076" xr:uid="{00000000-0005-0000-0000-0000BA690000}"/>
    <cellStyle name="SAPBEXexcGood1 3 3 2 2 7" xfId="27077" xr:uid="{00000000-0005-0000-0000-0000BB690000}"/>
    <cellStyle name="SAPBEXexcGood1 3 3 2 2 7 2" xfId="27078" xr:uid="{00000000-0005-0000-0000-0000BC690000}"/>
    <cellStyle name="SAPBEXexcGood1 3 3 2 2 8" xfId="27079" xr:uid="{00000000-0005-0000-0000-0000BD690000}"/>
    <cellStyle name="SAPBEXexcGood1 3 3 2 3" xfId="27080" xr:uid="{00000000-0005-0000-0000-0000BE690000}"/>
    <cellStyle name="SAPBEXexcGood1 3 3 2 3 2" xfId="27081" xr:uid="{00000000-0005-0000-0000-0000BF690000}"/>
    <cellStyle name="SAPBEXexcGood1 3 3 2 3 2 2" xfId="27082" xr:uid="{00000000-0005-0000-0000-0000C0690000}"/>
    <cellStyle name="SAPBEXexcGood1 3 3 2 3 3" xfId="27083" xr:uid="{00000000-0005-0000-0000-0000C1690000}"/>
    <cellStyle name="SAPBEXexcGood1 3 3 2 3 3 2" xfId="27084" xr:uid="{00000000-0005-0000-0000-0000C2690000}"/>
    <cellStyle name="SAPBEXexcGood1 3 3 2 3 4" xfId="27085" xr:uid="{00000000-0005-0000-0000-0000C3690000}"/>
    <cellStyle name="SAPBEXexcGood1 3 3 2 3 4 2" xfId="27086" xr:uid="{00000000-0005-0000-0000-0000C4690000}"/>
    <cellStyle name="SAPBEXexcGood1 3 3 2 3 5" xfId="27087" xr:uid="{00000000-0005-0000-0000-0000C5690000}"/>
    <cellStyle name="SAPBEXexcGood1 3 3 2 3 5 2" xfId="27088" xr:uid="{00000000-0005-0000-0000-0000C6690000}"/>
    <cellStyle name="SAPBEXexcGood1 3 3 2 3 6" xfId="27089" xr:uid="{00000000-0005-0000-0000-0000C7690000}"/>
    <cellStyle name="SAPBEXexcGood1 3 3 2 3 6 2" xfId="27090" xr:uid="{00000000-0005-0000-0000-0000C8690000}"/>
    <cellStyle name="SAPBEXexcGood1 3 3 2 3 7" xfId="27091" xr:uid="{00000000-0005-0000-0000-0000C9690000}"/>
    <cellStyle name="SAPBEXexcGood1 3 3 2 4" xfId="27092" xr:uid="{00000000-0005-0000-0000-0000CA690000}"/>
    <cellStyle name="SAPBEXexcGood1 3 3 2 4 2" xfId="27093" xr:uid="{00000000-0005-0000-0000-0000CB690000}"/>
    <cellStyle name="SAPBEXexcGood1 3 3 2 5" xfId="27094" xr:uid="{00000000-0005-0000-0000-0000CC690000}"/>
    <cellStyle name="SAPBEXexcGood1 3 3 2 5 2" xfId="27095" xr:uid="{00000000-0005-0000-0000-0000CD690000}"/>
    <cellStyle name="SAPBEXexcGood1 3 3 2 6" xfId="27096" xr:uid="{00000000-0005-0000-0000-0000CE690000}"/>
    <cellStyle name="SAPBEXexcGood1 3 3 2 6 2" xfId="27097" xr:uid="{00000000-0005-0000-0000-0000CF690000}"/>
    <cellStyle name="SAPBEXexcGood1 3 3 2 7" xfId="27098" xr:uid="{00000000-0005-0000-0000-0000D0690000}"/>
    <cellStyle name="SAPBEXexcGood1 3 3 2 7 2" xfId="27099" xr:uid="{00000000-0005-0000-0000-0000D1690000}"/>
    <cellStyle name="SAPBEXexcGood1 3 3 2 8" xfId="27100" xr:uid="{00000000-0005-0000-0000-0000D2690000}"/>
    <cellStyle name="SAPBEXexcGood1 3 3 2 8 2" xfId="27101" xr:uid="{00000000-0005-0000-0000-0000D3690000}"/>
    <cellStyle name="SAPBEXexcGood1 3 3 2 9" xfId="27102" xr:uid="{00000000-0005-0000-0000-0000D4690000}"/>
    <cellStyle name="SAPBEXexcGood1 3 3 3" xfId="27103" xr:uid="{00000000-0005-0000-0000-0000D5690000}"/>
    <cellStyle name="SAPBEXexcGood1 3 3 3 2" xfId="27104" xr:uid="{00000000-0005-0000-0000-0000D6690000}"/>
    <cellStyle name="SAPBEXexcGood1 3 3 3 2 2" xfId="27105" xr:uid="{00000000-0005-0000-0000-0000D7690000}"/>
    <cellStyle name="SAPBEXexcGood1 3 3 3 2 2 2" xfId="27106" xr:uid="{00000000-0005-0000-0000-0000D8690000}"/>
    <cellStyle name="SAPBEXexcGood1 3 3 3 2 3" xfId="27107" xr:uid="{00000000-0005-0000-0000-0000D9690000}"/>
    <cellStyle name="SAPBEXexcGood1 3 3 3 2 3 2" xfId="27108" xr:uid="{00000000-0005-0000-0000-0000DA690000}"/>
    <cellStyle name="SAPBEXexcGood1 3 3 3 2 4" xfId="27109" xr:uid="{00000000-0005-0000-0000-0000DB690000}"/>
    <cellStyle name="SAPBEXexcGood1 3 3 3 2 4 2" xfId="27110" xr:uid="{00000000-0005-0000-0000-0000DC690000}"/>
    <cellStyle name="SAPBEXexcGood1 3 3 3 2 5" xfId="27111" xr:uid="{00000000-0005-0000-0000-0000DD690000}"/>
    <cellStyle name="SAPBEXexcGood1 3 3 3 2 5 2" xfId="27112" xr:uid="{00000000-0005-0000-0000-0000DE690000}"/>
    <cellStyle name="SAPBEXexcGood1 3 3 3 2 6" xfId="27113" xr:uid="{00000000-0005-0000-0000-0000DF690000}"/>
    <cellStyle name="SAPBEXexcGood1 3 3 3 2 6 2" xfId="27114" xr:uid="{00000000-0005-0000-0000-0000E0690000}"/>
    <cellStyle name="SAPBEXexcGood1 3 3 3 2 7" xfId="27115" xr:uid="{00000000-0005-0000-0000-0000E1690000}"/>
    <cellStyle name="SAPBEXexcGood1 3 3 3 3" xfId="27116" xr:uid="{00000000-0005-0000-0000-0000E2690000}"/>
    <cellStyle name="SAPBEXexcGood1 3 3 3 3 2" xfId="27117" xr:uid="{00000000-0005-0000-0000-0000E3690000}"/>
    <cellStyle name="SAPBEXexcGood1 3 3 3 4" xfId="27118" xr:uid="{00000000-0005-0000-0000-0000E4690000}"/>
    <cellStyle name="SAPBEXexcGood1 3 3 3 4 2" xfId="27119" xr:uid="{00000000-0005-0000-0000-0000E5690000}"/>
    <cellStyle name="SAPBEXexcGood1 3 3 3 5" xfId="27120" xr:uid="{00000000-0005-0000-0000-0000E6690000}"/>
    <cellStyle name="SAPBEXexcGood1 3 3 3 5 2" xfId="27121" xr:uid="{00000000-0005-0000-0000-0000E7690000}"/>
    <cellStyle name="SAPBEXexcGood1 3 3 3 6" xfId="27122" xr:uid="{00000000-0005-0000-0000-0000E8690000}"/>
    <cellStyle name="SAPBEXexcGood1 3 3 3 6 2" xfId="27123" xr:uid="{00000000-0005-0000-0000-0000E9690000}"/>
    <cellStyle name="SAPBEXexcGood1 3 3 3 7" xfId="27124" xr:uid="{00000000-0005-0000-0000-0000EA690000}"/>
    <cellStyle name="SAPBEXexcGood1 3 3 3 7 2" xfId="27125" xr:uid="{00000000-0005-0000-0000-0000EB690000}"/>
    <cellStyle name="SAPBEXexcGood1 3 3 3 8" xfId="27126" xr:uid="{00000000-0005-0000-0000-0000EC690000}"/>
    <cellStyle name="SAPBEXexcGood1 3 3 4" xfId="27127" xr:uid="{00000000-0005-0000-0000-0000ED690000}"/>
    <cellStyle name="SAPBEXexcGood1 3 3 4 2" xfId="27128" xr:uid="{00000000-0005-0000-0000-0000EE690000}"/>
    <cellStyle name="SAPBEXexcGood1 3 3 4 2 2" xfId="27129" xr:uid="{00000000-0005-0000-0000-0000EF690000}"/>
    <cellStyle name="SAPBEXexcGood1 3 3 4 3" xfId="27130" xr:uid="{00000000-0005-0000-0000-0000F0690000}"/>
    <cellStyle name="SAPBEXexcGood1 3 3 4 3 2" xfId="27131" xr:uid="{00000000-0005-0000-0000-0000F1690000}"/>
    <cellStyle name="SAPBEXexcGood1 3 3 4 4" xfId="27132" xr:uid="{00000000-0005-0000-0000-0000F2690000}"/>
    <cellStyle name="SAPBEXexcGood1 3 3 4 4 2" xfId="27133" xr:uid="{00000000-0005-0000-0000-0000F3690000}"/>
    <cellStyle name="SAPBEXexcGood1 3 3 4 5" xfId="27134" xr:uid="{00000000-0005-0000-0000-0000F4690000}"/>
    <cellStyle name="SAPBEXexcGood1 3 3 4 5 2" xfId="27135" xr:uid="{00000000-0005-0000-0000-0000F5690000}"/>
    <cellStyle name="SAPBEXexcGood1 3 3 4 6" xfId="27136" xr:uid="{00000000-0005-0000-0000-0000F6690000}"/>
    <cellStyle name="SAPBEXexcGood1 3 3 4 6 2" xfId="27137" xr:uid="{00000000-0005-0000-0000-0000F7690000}"/>
    <cellStyle name="SAPBEXexcGood1 3 3 4 7" xfId="27138" xr:uid="{00000000-0005-0000-0000-0000F8690000}"/>
    <cellStyle name="SAPBEXexcGood1 3 3 5" xfId="27139" xr:uid="{00000000-0005-0000-0000-0000F9690000}"/>
    <cellStyle name="SAPBEXexcGood1 3 3 5 2" xfId="27140" xr:uid="{00000000-0005-0000-0000-0000FA690000}"/>
    <cellStyle name="SAPBEXexcGood1 3 3 6" xfId="27141" xr:uid="{00000000-0005-0000-0000-0000FB690000}"/>
    <cellStyle name="SAPBEXexcGood1 3 3 6 2" xfId="27142" xr:uid="{00000000-0005-0000-0000-0000FC690000}"/>
    <cellStyle name="SAPBEXexcGood1 3 3 7" xfId="27143" xr:uid="{00000000-0005-0000-0000-0000FD690000}"/>
    <cellStyle name="SAPBEXexcGood1 3 3 7 2" xfId="27144" xr:uid="{00000000-0005-0000-0000-0000FE690000}"/>
    <cellStyle name="SAPBEXexcGood1 3 3 8" xfId="27145" xr:uid="{00000000-0005-0000-0000-0000FF690000}"/>
    <cellStyle name="SAPBEXexcGood1 3 3 8 2" xfId="27146" xr:uid="{00000000-0005-0000-0000-0000006A0000}"/>
    <cellStyle name="SAPBEXexcGood1 3 3 9" xfId="27147" xr:uid="{00000000-0005-0000-0000-0000016A0000}"/>
    <cellStyle name="SAPBEXexcGood1 3 3 9 2" xfId="27148" xr:uid="{00000000-0005-0000-0000-0000026A0000}"/>
    <cellStyle name="SAPBEXexcGood1 3 4" xfId="27149" xr:uid="{00000000-0005-0000-0000-0000036A0000}"/>
    <cellStyle name="SAPBEXexcGood1 3 4 2" xfId="27150" xr:uid="{00000000-0005-0000-0000-0000046A0000}"/>
    <cellStyle name="SAPBEXexcGood1 3 4 2 2" xfId="27151" xr:uid="{00000000-0005-0000-0000-0000056A0000}"/>
    <cellStyle name="SAPBEXexcGood1 3 4 2 2 2" xfId="27152" xr:uid="{00000000-0005-0000-0000-0000066A0000}"/>
    <cellStyle name="SAPBEXexcGood1 3 4 2 2 2 2" xfId="27153" xr:uid="{00000000-0005-0000-0000-0000076A0000}"/>
    <cellStyle name="SAPBEXexcGood1 3 4 2 2 3" xfId="27154" xr:uid="{00000000-0005-0000-0000-0000086A0000}"/>
    <cellStyle name="SAPBEXexcGood1 3 4 2 2 3 2" xfId="27155" xr:uid="{00000000-0005-0000-0000-0000096A0000}"/>
    <cellStyle name="SAPBEXexcGood1 3 4 2 2 4" xfId="27156" xr:uid="{00000000-0005-0000-0000-00000A6A0000}"/>
    <cellStyle name="SAPBEXexcGood1 3 4 2 2 4 2" xfId="27157" xr:uid="{00000000-0005-0000-0000-00000B6A0000}"/>
    <cellStyle name="SAPBEXexcGood1 3 4 2 2 5" xfId="27158" xr:uid="{00000000-0005-0000-0000-00000C6A0000}"/>
    <cellStyle name="SAPBEXexcGood1 3 4 2 2 5 2" xfId="27159" xr:uid="{00000000-0005-0000-0000-00000D6A0000}"/>
    <cellStyle name="SAPBEXexcGood1 3 4 2 2 6" xfId="27160" xr:uid="{00000000-0005-0000-0000-00000E6A0000}"/>
    <cellStyle name="SAPBEXexcGood1 3 4 2 2 6 2" xfId="27161" xr:uid="{00000000-0005-0000-0000-00000F6A0000}"/>
    <cellStyle name="SAPBEXexcGood1 3 4 2 2 7" xfId="27162" xr:uid="{00000000-0005-0000-0000-0000106A0000}"/>
    <cellStyle name="SAPBEXexcGood1 3 4 2 3" xfId="27163" xr:uid="{00000000-0005-0000-0000-0000116A0000}"/>
    <cellStyle name="SAPBEXexcGood1 3 4 2 3 2" xfId="27164" xr:uid="{00000000-0005-0000-0000-0000126A0000}"/>
    <cellStyle name="SAPBEXexcGood1 3 4 2 4" xfId="27165" xr:uid="{00000000-0005-0000-0000-0000136A0000}"/>
    <cellStyle name="SAPBEXexcGood1 3 4 2 4 2" xfId="27166" xr:uid="{00000000-0005-0000-0000-0000146A0000}"/>
    <cellStyle name="SAPBEXexcGood1 3 4 2 5" xfId="27167" xr:uid="{00000000-0005-0000-0000-0000156A0000}"/>
    <cellStyle name="SAPBEXexcGood1 3 4 2 5 2" xfId="27168" xr:uid="{00000000-0005-0000-0000-0000166A0000}"/>
    <cellStyle name="SAPBEXexcGood1 3 4 2 6" xfId="27169" xr:uid="{00000000-0005-0000-0000-0000176A0000}"/>
    <cellStyle name="SAPBEXexcGood1 3 4 2 6 2" xfId="27170" xr:uid="{00000000-0005-0000-0000-0000186A0000}"/>
    <cellStyle name="SAPBEXexcGood1 3 4 2 7" xfId="27171" xr:uid="{00000000-0005-0000-0000-0000196A0000}"/>
    <cellStyle name="SAPBEXexcGood1 3 4 2 7 2" xfId="27172" xr:uid="{00000000-0005-0000-0000-00001A6A0000}"/>
    <cellStyle name="SAPBEXexcGood1 3 4 2 8" xfId="27173" xr:uid="{00000000-0005-0000-0000-00001B6A0000}"/>
    <cellStyle name="SAPBEXexcGood1 3 4 3" xfId="27174" xr:uid="{00000000-0005-0000-0000-00001C6A0000}"/>
    <cellStyle name="SAPBEXexcGood1 3 4 3 2" xfId="27175" xr:uid="{00000000-0005-0000-0000-00001D6A0000}"/>
    <cellStyle name="SAPBEXexcGood1 3 4 3 2 2" xfId="27176" xr:uid="{00000000-0005-0000-0000-00001E6A0000}"/>
    <cellStyle name="SAPBEXexcGood1 3 4 3 3" xfId="27177" xr:uid="{00000000-0005-0000-0000-00001F6A0000}"/>
    <cellStyle name="SAPBEXexcGood1 3 4 3 3 2" xfId="27178" xr:uid="{00000000-0005-0000-0000-0000206A0000}"/>
    <cellStyle name="SAPBEXexcGood1 3 4 3 4" xfId="27179" xr:uid="{00000000-0005-0000-0000-0000216A0000}"/>
    <cellStyle name="SAPBEXexcGood1 3 4 3 4 2" xfId="27180" xr:uid="{00000000-0005-0000-0000-0000226A0000}"/>
    <cellStyle name="SAPBEXexcGood1 3 4 3 5" xfId="27181" xr:uid="{00000000-0005-0000-0000-0000236A0000}"/>
    <cellStyle name="SAPBEXexcGood1 3 4 3 5 2" xfId="27182" xr:uid="{00000000-0005-0000-0000-0000246A0000}"/>
    <cellStyle name="SAPBEXexcGood1 3 4 3 6" xfId="27183" xr:uid="{00000000-0005-0000-0000-0000256A0000}"/>
    <cellStyle name="SAPBEXexcGood1 3 4 3 6 2" xfId="27184" xr:uid="{00000000-0005-0000-0000-0000266A0000}"/>
    <cellStyle name="SAPBEXexcGood1 3 4 3 7" xfId="27185" xr:uid="{00000000-0005-0000-0000-0000276A0000}"/>
    <cellStyle name="SAPBEXexcGood1 3 4 4" xfId="27186" xr:uid="{00000000-0005-0000-0000-0000286A0000}"/>
    <cellStyle name="SAPBEXexcGood1 3 4 4 2" xfId="27187" xr:uid="{00000000-0005-0000-0000-0000296A0000}"/>
    <cellStyle name="SAPBEXexcGood1 3 4 5" xfId="27188" xr:uid="{00000000-0005-0000-0000-00002A6A0000}"/>
    <cellStyle name="SAPBEXexcGood1 3 4 5 2" xfId="27189" xr:uid="{00000000-0005-0000-0000-00002B6A0000}"/>
    <cellStyle name="SAPBEXexcGood1 3 4 6" xfId="27190" xr:uid="{00000000-0005-0000-0000-00002C6A0000}"/>
    <cellStyle name="SAPBEXexcGood1 3 4 6 2" xfId="27191" xr:uid="{00000000-0005-0000-0000-00002D6A0000}"/>
    <cellStyle name="SAPBEXexcGood1 3 4 7" xfId="27192" xr:uid="{00000000-0005-0000-0000-00002E6A0000}"/>
    <cellStyle name="SAPBEXexcGood1 3 4 7 2" xfId="27193" xr:uid="{00000000-0005-0000-0000-00002F6A0000}"/>
    <cellStyle name="SAPBEXexcGood1 3 4 8" xfId="27194" xr:uid="{00000000-0005-0000-0000-0000306A0000}"/>
    <cellStyle name="SAPBEXexcGood1 3 4 8 2" xfId="27195" xr:uid="{00000000-0005-0000-0000-0000316A0000}"/>
    <cellStyle name="SAPBEXexcGood1 3 4 9" xfId="27196" xr:uid="{00000000-0005-0000-0000-0000326A0000}"/>
    <cellStyle name="SAPBEXexcGood1 3 5" xfId="27197" xr:uid="{00000000-0005-0000-0000-0000336A0000}"/>
    <cellStyle name="SAPBEXexcGood1 3 5 2" xfId="27198" xr:uid="{00000000-0005-0000-0000-0000346A0000}"/>
    <cellStyle name="SAPBEXexcGood1 3 5 2 2" xfId="27199" xr:uid="{00000000-0005-0000-0000-0000356A0000}"/>
    <cellStyle name="SAPBEXexcGood1 3 5 2 2 2" xfId="27200" xr:uid="{00000000-0005-0000-0000-0000366A0000}"/>
    <cellStyle name="SAPBEXexcGood1 3 5 2 3" xfId="27201" xr:uid="{00000000-0005-0000-0000-0000376A0000}"/>
    <cellStyle name="SAPBEXexcGood1 3 5 2 3 2" xfId="27202" xr:uid="{00000000-0005-0000-0000-0000386A0000}"/>
    <cellStyle name="SAPBEXexcGood1 3 5 2 4" xfId="27203" xr:uid="{00000000-0005-0000-0000-0000396A0000}"/>
    <cellStyle name="SAPBEXexcGood1 3 5 2 4 2" xfId="27204" xr:uid="{00000000-0005-0000-0000-00003A6A0000}"/>
    <cellStyle name="SAPBEXexcGood1 3 5 2 5" xfId="27205" xr:uid="{00000000-0005-0000-0000-00003B6A0000}"/>
    <cellStyle name="SAPBEXexcGood1 3 5 2 5 2" xfId="27206" xr:uid="{00000000-0005-0000-0000-00003C6A0000}"/>
    <cellStyle name="SAPBEXexcGood1 3 5 2 6" xfId="27207" xr:uid="{00000000-0005-0000-0000-00003D6A0000}"/>
    <cellStyle name="SAPBEXexcGood1 3 5 2 6 2" xfId="27208" xr:uid="{00000000-0005-0000-0000-00003E6A0000}"/>
    <cellStyle name="SAPBEXexcGood1 3 5 2 7" xfId="27209" xr:uid="{00000000-0005-0000-0000-00003F6A0000}"/>
    <cellStyle name="SAPBEXexcGood1 3 5 3" xfId="27210" xr:uid="{00000000-0005-0000-0000-0000406A0000}"/>
    <cellStyle name="SAPBEXexcGood1 3 5 3 2" xfId="27211" xr:uid="{00000000-0005-0000-0000-0000416A0000}"/>
    <cellStyle name="SAPBEXexcGood1 3 5 4" xfId="27212" xr:uid="{00000000-0005-0000-0000-0000426A0000}"/>
    <cellStyle name="SAPBEXexcGood1 3 5 4 2" xfId="27213" xr:uid="{00000000-0005-0000-0000-0000436A0000}"/>
    <cellStyle name="SAPBEXexcGood1 3 5 5" xfId="27214" xr:uid="{00000000-0005-0000-0000-0000446A0000}"/>
    <cellStyle name="SAPBEXexcGood1 3 5 5 2" xfId="27215" xr:uid="{00000000-0005-0000-0000-0000456A0000}"/>
    <cellStyle name="SAPBEXexcGood1 3 5 6" xfId="27216" xr:uid="{00000000-0005-0000-0000-0000466A0000}"/>
    <cellStyle name="SAPBEXexcGood1 3 5 6 2" xfId="27217" xr:uid="{00000000-0005-0000-0000-0000476A0000}"/>
    <cellStyle name="SAPBEXexcGood1 3 5 7" xfId="27218" xr:uid="{00000000-0005-0000-0000-0000486A0000}"/>
    <cellStyle name="SAPBEXexcGood1 3 5 7 2" xfId="27219" xr:uid="{00000000-0005-0000-0000-0000496A0000}"/>
    <cellStyle name="SAPBEXexcGood1 3 5 8" xfId="27220" xr:uid="{00000000-0005-0000-0000-00004A6A0000}"/>
    <cellStyle name="SAPBEXexcGood1 3 6" xfId="27221" xr:uid="{00000000-0005-0000-0000-00004B6A0000}"/>
    <cellStyle name="SAPBEXexcGood1 3 6 2" xfId="27222" xr:uid="{00000000-0005-0000-0000-00004C6A0000}"/>
    <cellStyle name="SAPBEXexcGood1 3 6 2 2" xfId="27223" xr:uid="{00000000-0005-0000-0000-00004D6A0000}"/>
    <cellStyle name="SAPBEXexcGood1 3 6 3" xfId="27224" xr:uid="{00000000-0005-0000-0000-00004E6A0000}"/>
    <cellStyle name="SAPBEXexcGood1 3 6 3 2" xfId="27225" xr:uid="{00000000-0005-0000-0000-00004F6A0000}"/>
    <cellStyle name="SAPBEXexcGood1 3 6 4" xfId="27226" xr:uid="{00000000-0005-0000-0000-0000506A0000}"/>
    <cellStyle name="SAPBEXexcGood1 3 6 4 2" xfId="27227" xr:uid="{00000000-0005-0000-0000-0000516A0000}"/>
    <cellStyle name="SAPBEXexcGood1 3 6 5" xfId="27228" xr:uid="{00000000-0005-0000-0000-0000526A0000}"/>
    <cellStyle name="SAPBEXexcGood1 3 6 5 2" xfId="27229" xr:uid="{00000000-0005-0000-0000-0000536A0000}"/>
    <cellStyle name="SAPBEXexcGood1 3 6 6" xfId="27230" xr:uid="{00000000-0005-0000-0000-0000546A0000}"/>
    <cellStyle name="SAPBEXexcGood1 3 6 6 2" xfId="27231" xr:uid="{00000000-0005-0000-0000-0000556A0000}"/>
    <cellStyle name="SAPBEXexcGood1 3 6 7" xfId="27232" xr:uid="{00000000-0005-0000-0000-0000566A0000}"/>
    <cellStyle name="SAPBEXexcGood1 3 7" xfId="27233" xr:uid="{00000000-0005-0000-0000-0000576A0000}"/>
    <cellStyle name="SAPBEXexcGood1 3 7 2" xfId="27234" xr:uid="{00000000-0005-0000-0000-0000586A0000}"/>
    <cellStyle name="SAPBEXexcGood1 3 8" xfId="27235" xr:uid="{00000000-0005-0000-0000-0000596A0000}"/>
    <cellStyle name="SAPBEXexcGood1 3 8 2" xfId="27236" xr:uid="{00000000-0005-0000-0000-00005A6A0000}"/>
    <cellStyle name="SAPBEXexcGood1 3 9" xfId="27237" xr:uid="{00000000-0005-0000-0000-00005B6A0000}"/>
    <cellStyle name="SAPBEXexcGood1 3 9 2" xfId="27238" xr:uid="{00000000-0005-0000-0000-00005C6A0000}"/>
    <cellStyle name="SAPBEXexcGood1 4" xfId="27239" xr:uid="{00000000-0005-0000-0000-00005D6A0000}"/>
    <cellStyle name="SAPBEXexcGood1 4 10" xfId="27240" xr:uid="{00000000-0005-0000-0000-00005E6A0000}"/>
    <cellStyle name="SAPBEXexcGood1 4 10 2" xfId="27241" xr:uid="{00000000-0005-0000-0000-00005F6A0000}"/>
    <cellStyle name="SAPBEXexcGood1 4 11" xfId="27242" xr:uid="{00000000-0005-0000-0000-0000606A0000}"/>
    <cellStyle name="SAPBEXexcGood1 4 2" xfId="27243" xr:uid="{00000000-0005-0000-0000-0000616A0000}"/>
    <cellStyle name="SAPBEXexcGood1 4 2 10" xfId="27244" xr:uid="{00000000-0005-0000-0000-0000626A0000}"/>
    <cellStyle name="SAPBEXexcGood1 4 2 2" xfId="27245" xr:uid="{00000000-0005-0000-0000-0000636A0000}"/>
    <cellStyle name="SAPBEXexcGood1 4 2 2 2" xfId="27246" xr:uid="{00000000-0005-0000-0000-0000646A0000}"/>
    <cellStyle name="SAPBEXexcGood1 4 2 2 2 2" xfId="27247" xr:uid="{00000000-0005-0000-0000-0000656A0000}"/>
    <cellStyle name="SAPBEXexcGood1 4 2 2 2 2 2" xfId="27248" xr:uid="{00000000-0005-0000-0000-0000666A0000}"/>
    <cellStyle name="SAPBEXexcGood1 4 2 2 2 2 2 2" xfId="27249" xr:uid="{00000000-0005-0000-0000-0000676A0000}"/>
    <cellStyle name="SAPBEXexcGood1 4 2 2 2 2 3" xfId="27250" xr:uid="{00000000-0005-0000-0000-0000686A0000}"/>
    <cellStyle name="SAPBEXexcGood1 4 2 2 2 2 3 2" xfId="27251" xr:uid="{00000000-0005-0000-0000-0000696A0000}"/>
    <cellStyle name="SAPBEXexcGood1 4 2 2 2 2 4" xfId="27252" xr:uid="{00000000-0005-0000-0000-00006A6A0000}"/>
    <cellStyle name="SAPBEXexcGood1 4 2 2 2 2 4 2" xfId="27253" xr:uid="{00000000-0005-0000-0000-00006B6A0000}"/>
    <cellStyle name="SAPBEXexcGood1 4 2 2 2 2 5" xfId="27254" xr:uid="{00000000-0005-0000-0000-00006C6A0000}"/>
    <cellStyle name="SAPBEXexcGood1 4 2 2 2 2 5 2" xfId="27255" xr:uid="{00000000-0005-0000-0000-00006D6A0000}"/>
    <cellStyle name="SAPBEXexcGood1 4 2 2 2 2 6" xfId="27256" xr:uid="{00000000-0005-0000-0000-00006E6A0000}"/>
    <cellStyle name="SAPBEXexcGood1 4 2 2 2 2 6 2" xfId="27257" xr:uid="{00000000-0005-0000-0000-00006F6A0000}"/>
    <cellStyle name="SAPBEXexcGood1 4 2 2 2 2 7" xfId="27258" xr:uid="{00000000-0005-0000-0000-0000706A0000}"/>
    <cellStyle name="SAPBEXexcGood1 4 2 2 2 3" xfId="27259" xr:uid="{00000000-0005-0000-0000-0000716A0000}"/>
    <cellStyle name="SAPBEXexcGood1 4 2 2 2 3 2" xfId="27260" xr:uid="{00000000-0005-0000-0000-0000726A0000}"/>
    <cellStyle name="SAPBEXexcGood1 4 2 2 2 4" xfId="27261" xr:uid="{00000000-0005-0000-0000-0000736A0000}"/>
    <cellStyle name="SAPBEXexcGood1 4 2 2 2 4 2" xfId="27262" xr:uid="{00000000-0005-0000-0000-0000746A0000}"/>
    <cellStyle name="SAPBEXexcGood1 4 2 2 2 5" xfId="27263" xr:uid="{00000000-0005-0000-0000-0000756A0000}"/>
    <cellStyle name="SAPBEXexcGood1 4 2 2 2 5 2" xfId="27264" xr:uid="{00000000-0005-0000-0000-0000766A0000}"/>
    <cellStyle name="SAPBEXexcGood1 4 2 2 2 6" xfId="27265" xr:uid="{00000000-0005-0000-0000-0000776A0000}"/>
    <cellStyle name="SAPBEXexcGood1 4 2 2 2 6 2" xfId="27266" xr:uid="{00000000-0005-0000-0000-0000786A0000}"/>
    <cellStyle name="SAPBEXexcGood1 4 2 2 2 7" xfId="27267" xr:uid="{00000000-0005-0000-0000-0000796A0000}"/>
    <cellStyle name="SAPBEXexcGood1 4 2 2 2 7 2" xfId="27268" xr:uid="{00000000-0005-0000-0000-00007A6A0000}"/>
    <cellStyle name="SAPBEXexcGood1 4 2 2 2 8" xfId="27269" xr:uid="{00000000-0005-0000-0000-00007B6A0000}"/>
    <cellStyle name="SAPBEXexcGood1 4 2 2 3" xfId="27270" xr:uid="{00000000-0005-0000-0000-00007C6A0000}"/>
    <cellStyle name="SAPBEXexcGood1 4 2 2 3 2" xfId="27271" xr:uid="{00000000-0005-0000-0000-00007D6A0000}"/>
    <cellStyle name="SAPBEXexcGood1 4 2 2 3 2 2" xfId="27272" xr:uid="{00000000-0005-0000-0000-00007E6A0000}"/>
    <cellStyle name="SAPBEXexcGood1 4 2 2 3 3" xfId="27273" xr:uid="{00000000-0005-0000-0000-00007F6A0000}"/>
    <cellStyle name="SAPBEXexcGood1 4 2 2 3 3 2" xfId="27274" xr:uid="{00000000-0005-0000-0000-0000806A0000}"/>
    <cellStyle name="SAPBEXexcGood1 4 2 2 3 4" xfId="27275" xr:uid="{00000000-0005-0000-0000-0000816A0000}"/>
    <cellStyle name="SAPBEXexcGood1 4 2 2 3 4 2" xfId="27276" xr:uid="{00000000-0005-0000-0000-0000826A0000}"/>
    <cellStyle name="SAPBEXexcGood1 4 2 2 3 5" xfId="27277" xr:uid="{00000000-0005-0000-0000-0000836A0000}"/>
    <cellStyle name="SAPBEXexcGood1 4 2 2 3 5 2" xfId="27278" xr:uid="{00000000-0005-0000-0000-0000846A0000}"/>
    <cellStyle name="SAPBEXexcGood1 4 2 2 3 6" xfId="27279" xr:uid="{00000000-0005-0000-0000-0000856A0000}"/>
    <cellStyle name="SAPBEXexcGood1 4 2 2 3 6 2" xfId="27280" xr:uid="{00000000-0005-0000-0000-0000866A0000}"/>
    <cellStyle name="SAPBEXexcGood1 4 2 2 3 7" xfId="27281" xr:uid="{00000000-0005-0000-0000-0000876A0000}"/>
    <cellStyle name="SAPBEXexcGood1 4 2 2 4" xfId="27282" xr:uid="{00000000-0005-0000-0000-0000886A0000}"/>
    <cellStyle name="SAPBEXexcGood1 4 2 2 4 2" xfId="27283" xr:uid="{00000000-0005-0000-0000-0000896A0000}"/>
    <cellStyle name="SAPBEXexcGood1 4 2 2 5" xfId="27284" xr:uid="{00000000-0005-0000-0000-00008A6A0000}"/>
    <cellStyle name="SAPBEXexcGood1 4 2 2 5 2" xfId="27285" xr:uid="{00000000-0005-0000-0000-00008B6A0000}"/>
    <cellStyle name="SAPBEXexcGood1 4 2 2 6" xfId="27286" xr:uid="{00000000-0005-0000-0000-00008C6A0000}"/>
    <cellStyle name="SAPBEXexcGood1 4 2 2 6 2" xfId="27287" xr:uid="{00000000-0005-0000-0000-00008D6A0000}"/>
    <cellStyle name="SAPBEXexcGood1 4 2 2 7" xfId="27288" xr:uid="{00000000-0005-0000-0000-00008E6A0000}"/>
    <cellStyle name="SAPBEXexcGood1 4 2 2 7 2" xfId="27289" xr:uid="{00000000-0005-0000-0000-00008F6A0000}"/>
    <cellStyle name="SAPBEXexcGood1 4 2 2 8" xfId="27290" xr:uid="{00000000-0005-0000-0000-0000906A0000}"/>
    <cellStyle name="SAPBEXexcGood1 4 2 2 8 2" xfId="27291" xr:uid="{00000000-0005-0000-0000-0000916A0000}"/>
    <cellStyle name="SAPBEXexcGood1 4 2 2 9" xfId="27292" xr:uid="{00000000-0005-0000-0000-0000926A0000}"/>
    <cellStyle name="SAPBEXexcGood1 4 2 3" xfId="27293" xr:uid="{00000000-0005-0000-0000-0000936A0000}"/>
    <cellStyle name="SAPBEXexcGood1 4 2 3 2" xfId="27294" xr:uid="{00000000-0005-0000-0000-0000946A0000}"/>
    <cellStyle name="SAPBEXexcGood1 4 2 3 2 2" xfId="27295" xr:uid="{00000000-0005-0000-0000-0000956A0000}"/>
    <cellStyle name="SAPBEXexcGood1 4 2 3 2 2 2" xfId="27296" xr:uid="{00000000-0005-0000-0000-0000966A0000}"/>
    <cellStyle name="SAPBEXexcGood1 4 2 3 2 3" xfId="27297" xr:uid="{00000000-0005-0000-0000-0000976A0000}"/>
    <cellStyle name="SAPBEXexcGood1 4 2 3 2 3 2" xfId="27298" xr:uid="{00000000-0005-0000-0000-0000986A0000}"/>
    <cellStyle name="SAPBEXexcGood1 4 2 3 2 4" xfId="27299" xr:uid="{00000000-0005-0000-0000-0000996A0000}"/>
    <cellStyle name="SAPBEXexcGood1 4 2 3 2 4 2" xfId="27300" xr:uid="{00000000-0005-0000-0000-00009A6A0000}"/>
    <cellStyle name="SAPBEXexcGood1 4 2 3 2 5" xfId="27301" xr:uid="{00000000-0005-0000-0000-00009B6A0000}"/>
    <cellStyle name="SAPBEXexcGood1 4 2 3 2 5 2" xfId="27302" xr:uid="{00000000-0005-0000-0000-00009C6A0000}"/>
    <cellStyle name="SAPBEXexcGood1 4 2 3 2 6" xfId="27303" xr:uid="{00000000-0005-0000-0000-00009D6A0000}"/>
    <cellStyle name="SAPBEXexcGood1 4 2 3 2 6 2" xfId="27304" xr:uid="{00000000-0005-0000-0000-00009E6A0000}"/>
    <cellStyle name="SAPBEXexcGood1 4 2 3 2 7" xfId="27305" xr:uid="{00000000-0005-0000-0000-00009F6A0000}"/>
    <cellStyle name="SAPBEXexcGood1 4 2 3 3" xfId="27306" xr:uid="{00000000-0005-0000-0000-0000A06A0000}"/>
    <cellStyle name="SAPBEXexcGood1 4 2 3 3 2" xfId="27307" xr:uid="{00000000-0005-0000-0000-0000A16A0000}"/>
    <cellStyle name="SAPBEXexcGood1 4 2 3 4" xfId="27308" xr:uid="{00000000-0005-0000-0000-0000A26A0000}"/>
    <cellStyle name="SAPBEXexcGood1 4 2 3 4 2" xfId="27309" xr:uid="{00000000-0005-0000-0000-0000A36A0000}"/>
    <cellStyle name="SAPBEXexcGood1 4 2 3 5" xfId="27310" xr:uid="{00000000-0005-0000-0000-0000A46A0000}"/>
    <cellStyle name="SAPBEXexcGood1 4 2 3 5 2" xfId="27311" xr:uid="{00000000-0005-0000-0000-0000A56A0000}"/>
    <cellStyle name="SAPBEXexcGood1 4 2 3 6" xfId="27312" xr:uid="{00000000-0005-0000-0000-0000A66A0000}"/>
    <cellStyle name="SAPBEXexcGood1 4 2 3 6 2" xfId="27313" xr:uid="{00000000-0005-0000-0000-0000A76A0000}"/>
    <cellStyle name="SAPBEXexcGood1 4 2 3 7" xfId="27314" xr:uid="{00000000-0005-0000-0000-0000A86A0000}"/>
    <cellStyle name="SAPBEXexcGood1 4 2 3 7 2" xfId="27315" xr:uid="{00000000-0005-0000-0000-0000A96A0000}"/>
    <cellStyle name="SAPBEXexcGood1 4 2 3 8" xfId="27316" xr:uid="{00000000-0005-0000-0000-0000AA6A0000}"/>
    <cellStyle name="SAPBEXexcGood1 4 2 4" xfId="27317" xr:uid="{00000000-0005-0000-0000-0000AB6A0000}"/>
    <cellStyle name="SAPBEXexcGood1 4 2 4 2" xfId="27318" xr:uid="{00000000-0005-0000-0000-0000AC6A0000}"/>
    <cellStyle name="SAPBEXexcGood1 4 2 4 2 2" xfId="27319" xr:uid="{00000000-0005-0000-0000-0000AD6A0000}"/>
    <cellStyle name="SAPBEXexcGood1 4 2 4 3" xfId="27320" xr:uid="{00000000-0005-0000-0000-0000AE6A0000}"/>
    <cellStyle name="SAPBEXexcGood1 4 2 4 3 2" xfId="27321" xr:uid="{00000000-0005-0000-0000-0000AF6A0000}"/>
    <cellStyle name="SAPBEXexcGood1 4 2 4 4" xfId="27322" xr:uid="{00000000-0005-0000-0000-0000B06A0000}"/>
    <cellStyle name="SAPBEXexcGood1 4 2 4 4 2" xfId="27323" xr:uid="{00000000-0005-0000-0000-0000B16A0000}"/>
    <cellStyle name="SAPBEXexcGood1 4 2 4 5" xfId="27324" xr:uid="{00000000-0005-0000-0000-0000B26A0000}"/>
    <cellStyle name="SAPBEXexcGood1 4 2 4 5 2" xfId="27325" xr:uid="{00000000-0005-0000-0000-0000B36A0000}"/>
    <cellStyle name="SAPBEXexcGood1 4 2 4 6" xfId="27326" xr:uid="{00000000-0005-0000-0000-0000B46A0000}"/>
    <cellStyle name="SAPBEXexcGood1 4 2 4 6 2" xfId="27327" xr:uid="{00000000-0005-0000-0000-0000B56A0000}"/>
    <cellStyle name="SAPBEXexcGood1 4 2 4 7" xfId="27328" xr:uid="{00000000-0005-0000-0000-0000B66A0000}"/>
    <cellStyle name="SAPBEXexcGood1 4 2 5" xfId="27329" xr:uid="{00000000-0005-0000-0000-0000B76A0000}"/>
    <cellStyle name="SAPBEXexcGood1 4 2 5 2" xfId="27330" xr:uid="{00000000-0005-0000-0000-0000B86A0000}"/>
    <cellStyle name="SAPBEXexcGood1 4 2 6" xfId="27331" xr:uid="{00000000-0005-0000-0000-0000B96A0000}"/>
    <cellStyle name="SAPBEXexcGood1 4 2 6 2" xfId="27332" xr:uid="{00000000-0005-0000-0000-0000BA6A0000}"/>
    <cellStyle name="SAPBEXexcGood1 4 2 7" xfId="27333" xr:uid="{00000000-0005-0000-0000-0000BB6A0000}"/>
    <cellStyle name="SAPBEXexcGood1 4 2 7 2" xfId="27334" xr:uid="{00000000-0005-0000-0000-0000BC6A0000}"/>
    <cellStyle name="SAPBEXexcGood1 4 2 8" xfId="27335" xr:uid="{00000000-0005-0000-0000-0000BD6A0000}"/>
    <cellStyle name="SAPBEXexcGood1 4 2 8 2" xfId="27336" xr:uid="{00000000-0005-0000-0000-0000BE6A0000}"/>
    <cellStyle name="SAPBEXexcGood1 4 2 9" xfId="27337" xr:uid="{00000000-0005-0000-0000-0000BF6A0000}"/>
    <cellStyle name="SAPBEXexcGood1 4 2 9 2" xfId="27338" xr:uid="{00000000-0005-0000-0000-0000C06A0000}"/>
    <cellStyle name="SAPBEXexcGood1 4 3" xfId="27339" xr:uid="{00000000-0005-0000-0000-0000C16A0000}"/>
    <cellStyle name="SAPBEXexcGood1 4 3 2" xfId="27340" xr:uid="{00000000-0005-0000-0000-0000C26A0000}"/>
    <cellStyle name="SAPBEXexcGood1 4 3 2 2" xfId="27341" xr:uid="{00000000-0005-0000-0000-0000C36A0000}"/>
    <cellStyle name="SAPBEXexcGood1 4 3 2 2 2" xfId="27342" xr:uid="{00000000-0005-0000-0000-0000C46A0000}"/>
    <cellStyle name="SAPBEXexcGood1 4 3 2 2 2 2" xfId="27343" xr:uid="{00000000-0005-0000-0000-0000C56A0000}"/>
    <cellStyle name="SAPBEXexcGood1 4 3 2 2 3" xfId="27344" xr:uid="{00000000-0005-0000-0000-0000C66A0000}"/>
    <cellStyle name="SAPBEXexcGood1 4 3 2 2 3 2" xfId="27345" xr:uid="{00000000-0005-0000-0000-0000C76A0000}"/>
    <cellStyle name="SAPBEXexcGood1 4 3 2 2 4" xfId="27346" xr:uid="{00000000-0005-0000-0000-0000C86A0000}"/>
    <cellStyle name="SAPBEXexcGood1 4 3 2 2 4 2" xfId="27347" xr:uid="{00000000-0005-0000-0000-0000C96A0000}"/>
    <cellStyle name="SAPBEXexcGood1 4 3 2 2 5" xfId="27348" xr:uid="{00000000-0005-0000-0000-0000CA6A0000}"/>
    <cellStyle name="SAPBEXexcGood1 4 3 2 2 5 2" xfId="27349" xr:uid="{00000000-0005-0000-0000-0000CB6A0000}"/>
    <cellStyle name="SAPBEXexcGood1 4 3 2 2 6" xfId="27350" xr:uid="{00000000-0005-0000-0000-0000CC6A0000}"/>
    <cellStyle name="SAPBEXexcGood1 4 3 2 2 6 2" xfId="27351" xr:uid="{00000000-0005-0000-0000-0000CD6A0000}"/>
    <cellStyle name="SAPBEXexcGood1 4 3 2 2 7" xfId="27352" xr:uid="{00000000-0005-0000-0000-0000CE6A0000}"/>
    <cellStyle name="SAPBEXexcGood1 4 3 2 3" xfId="27353" xr:uid="{00000000-0005-0000-0000-0000CF6A0000}"/>
    <cellStyle name="SAPBEXexcGood1 4 3 2 3 2" xfId="27354" xr:uid="{00000000-0005-0000-0000-0000D06A0000}"/>
    <cellStyle name="SAPBEXexcGood1 4 3 2 4" xfId="27355" xr:uid="{00000000-0005-0000-0000-0000D16A0000}"/>
    <cellStyle name="SAPBEXexcGood1 4 3 2 4 2" xfId="27356" xr:uid="{00000000-0005-0000-0000-0000D26A0000}"/>
    <cellStyle name="SAPBEXexcGood1 4 3 2 5" xfId="27357" xr:uid="{00000000-0005-0000-0000-0000D36A0000}"/>
    <cellStyle name="SAPBEXexcGood1 4 3 2 5 2" xfId="27358" xr:uid="{00000000-0005-0000-0000-0000D46A0000}"/>
    <cellStyle name="SAPBEXexcGood1 4 3 2 6" xfId="27359" xr:uid="{00000000-0005-0000-0000-0000D56A0000}"/>
    <cellStyle name="SAPBEXexcGood1 4 3 2 6 2" xfId="27360" xr:uid="{00000000-0005-0000-0000-0000D66A0000}"/>
    <cellStyle name="SAPBEXexcGood1 4 3 2 7" xfId="27361" xr:uid="{00000000-0005-0000-0000-0000D76A0000}"/>
    <cellStyle name="SAPBEXexcGood1 4 3 2 7 2" xfId="27362" xr:uid="{00000000-0005-0000-0000-0000D86A0000}"/>
    <cellStyle name="SAPBEXexcGood1 4 3 2 8" xfId="27363" xr:uid="{00000000-0005-0000-0000-0000D96A0000}"/>
    <cellStyle name="SAPBEXexcGood1 4 3 3" xfId="27364" xr:uid="{00000000-0005-0000-0000-0000DA6A0000}"/>
    <cellStyle name="SAPBEXexcGood1 4 3 3 2" xfId="27365" xr:uid="{00000000-0005-0000-0000-0000DB6A0000}"/>
    <cellStyle name="SAPBEXexcGood1 4 3 3 2 2" xfId="27366" xr:uid="{00000000-0005-0000-0000-0000DC6A0000}"/>
    <cellStyle name="SAPBEXexcGood1 4 3 3 3" xfId="27367" xr:uid="{00000000-0005-0000-0000-0000DD6A0000}"/>
    <cellStyle name="SAPBEXexcGood1 4 3 3 3 2" xfId="27368" xr:uid="{00000000-0005-0000-0000-0000DE6A0000}"/>
    <cellStyle name="SAPBEXexcGood1 4 3 3 4" xfId="27369" xr:uid="{00000000-0005-0000-0000-0000DF6A0000}"/>
    <cellStyle name="SAPBEXexcGood1 4 3 3 4 2" xfId="27370" xr:uid="{00000000-0005-0000-0000-0000E06A0000}"/>
    <cellStyle name="SAPBEXexcGood1 4 3 3 5" xfId="27371" xr:uid="{00000000-0005-0000-0000-0000E16A0000}"/>
    <cellStyle name="SAPBEXexcGood1 4 3 3 5 2" xfId="27372" xr:uid="{00000000-0005-0000-0000-0000E26A0000}"/>
    <cellStyle name="SAPBEXexcGood1 4 3 3 6" xfId="27373" xr:uid="{00000000-0005-0000-0000-0000E36A0000}"/>
    <cellStyle name="SAPBEXexcGood1 4 3 3 6 2" xfId="27374" xr:uid="{00000000-0005-0000-0000-0000E46A0000}"/>
    <cellStyle name="SAPBEXexcGood1 4 3 3 7" xfId="27375" xr:uid="{00000000-0005-0000-0000-0000E56A0000}"/>
    <cellStyle name="SAPBEXexcGood1 4 3 4" xfId="27376" xr:uid="{00000000-0005-0000-0000-0000E66A0000}"/>
    <cellStyle name="SAPBEXexcGood1 4 3 4 2" xfId="27377" xr:uid="{00000000-0005-0000-0000-0000E76A0000}"/>
    <cellStyle name="SAPBEXexcGood1 4 3 5" xfId="27378" xr:uid="{00000000-0005-0000-0000-0000E86A0000}"/>
    <cellStyle name="SAPBEXexcGood1 4 3 5 2" xfId="27379" xr:uid="{00000000-0005-0000-0000-0000E96A0000}"/>
    <cellStyle name="SAPBEXexcGood1 4 3 6" xfId="27380" xr:uid="{00000000-0005-0000-0000-0000EA6A0000}"/>
    <cellStyle name="SAPBEXexcGood1 4 3 6 2" xfId="27381" xr:uid="{00000000-0005-0000-0000-0000EB6A0000}"/>
    <cellStyle name="SAPBEXexcGood1 4 3 7" xfId="27382" xr:uid="{00000000-0005-0000-0000-0000EC6A0000}"/>
    <cellStyle name="SAPBEXexcGood1 4 3 7 2" xfId="27383" xr:uid="{00000000-0005-0000-0000-0000ED6A0000}"/>
    <cellStyle name="SAPBEXexcGood1 4 3 8" xfId="27384" xr:uid="{00000000-0005-0000-0000-0000EE6A0000}"/>
    <cellStyle name="SAPBEXexcGood1 4 3 8 2" xfId="27385" xr:uid="{00000000-0005-0000-0000-0000EF6A0000}"/>
    <cellStyle name="SAPBEXexcGood1 4 3 9" xfId="27386" xr:uid="{00000000-0005-0000-0000-0000F06A0000}"/>
    <cellStyle name="SAPBEXexcGood1 4 4" xfId="27387" xr:uid="{00000000-0005-0000-0000-0000F16A0000}"/>
    <cellStyle name="SAPBEXexcGood1 4 4 2" xfId="27388" xr:uid="{00000000-0005-0000-0000-0000F26A0000}"/>
    <cellStyle name="SAPBEXexcGood1 4 4 2 2" xfId="27389" xr:uid="{00000000-0005-0000-0000-0000F36A0000}"/>
    <cellStyle name="SAPBEXexcGood1 4 4 2 2 2" xfId="27390" xr:uid="{00000000-0005-0000-0000-0000F46A0000}"/>
    <cellStyle name="SAPBEXexcGood1 4 4 2 3" xfId="27391" xr:uid="{00000000-0005-0000-0000-0000F56A0000}"/>
    <cellStyle name="SAPBEXexcGood1 4 4 2 3 2" xfId="27392" xr:uid="{00000000-0005-0000-0000-0000F66A0000}"/>
    <cellStyle name="SAPBEXexcGood1 4 4 2 4" xfId="27393" xr:uid="{00000000-0005-0000-0000-0000F76A0000}"/>
    <cellStyle name="SAPBEXexcGood1 4 4 2 4 2" xfId="27394" xr:uid="{00000000-0005-0000-0000-0000F86A0000}"/>
    <cellStyle name="SAPBEXexcGood1 4 4 2 5" xfId="27395" xr:uid="{00000000-0005-0000-0000-0000F96A0000}"/>
    <cellStyle name="SAPBEXexcGood1 4 4 2 5 2" xfId="27396" xr:uid="{00000000-0005-0000-0000-0000FA6A0000}"/>
    <cellStyle name="SAPBEXexcGood1 4 4 2 6" xfId="27397" xr:uid="{00000000-0005-0000-0000-0000FB6A0000}"/>
    <cellStyle name="SAPBEXexcGood1 4 4 2 6 2" xfId="27398" xr:uid="{00000000-0005-0000-0000-0000FC6A0000}"/>
    <cellStyle name="SAPBEXexcGood1 4 4 2 7" xfId="27399" xr:uid="{00000000-0005-0000-0000-0000FD6A0000}"/>
    <cellStyle name="SAPBEXexcGood1 4 4 3" xfId="27400" xr:uid="{00000000-0005-0000-0000-0000FE6A0000}"/>
    <cellStyle name="SAPBEXexcGood1 4 4 3 2" xfId="27401" xr:uid="{00000000-0005-0000-0000-0000FF6A0000}"/>
    <cellStyle name="SAPBEXexcGood1 4 4 4" xfId="27402" xr:uid="{00000000-0005-0000-0000-0000006B0000}"/>
    <cellStyle name="SAPBEXexcGood1 4 4 4 2" xfId="27403" xr:uid="{00000000-0005-0000-0000-0000016B0000}"/>
    <cellStyle name="SAPBEXexcGood1 4 4 5" xfId="27404" xr:uid="{00000000-0005-0000-0000-0000026B0000}"/>
    <cellStyle name="SAPBEXexcGood1 4 4 5 2" xfId="27405" xr:uid="{00000000-0005-0000-0000-0000036B0000}"/>
    <cellStyle name="SAPBEXexcGood1 4 4 6" xfId="27406" xr:uid="{00000000-0005-0000-0000-0000046B0000}"/>
    <cellStyle name="SAPBEXexcGood1 4 4 6 2" xfId="27407" xr:uid="{00000000-0005-0000-0000-0000056B0000}"/>
    <cellStyle name="SAPBEXexcGood1 4 4 7" xfId="27408" xr:uid="{00000000-0005-0000-0000-0000066B0000}"/>
    <cellStyle name="SAPBEXexcGood1 4 4 7 2" xfId="27409" xr:uid="{00000000-0005-0000-0000-0000076B0000}"/>
    <cellStyle name="SAPBEXexcGood1 4 4 8" xfId="27410" xr:uid="{00000000-0005-0000-0000-0000086B0000}"/>
    <cellStyle name="SAPBEXexcGood1 4 5" xfId="27411" xr:uid="{00000000-0005-0000-0000-0000096B0000}"/>
    <cellStyle name="SAPBEXexcGood1 4 5 2" xfId="27412" xr:uid="{00000000-0005-0000-0000-00000A6B0000}"/>
    <cellStyle name="SAPBEXexcGood1 4 5 2 2" xfId="27413" xr:uid="{00000000-0005-0000-0000-00000B6B0000}"/>
    <cellStyle name="SAPBEXexcGood1 4 5 3" xfId="27414" xr:uid="{00000000-0005-0000-0000-00000C6B0000}"/>
    <cellStyle name="SAPBEXexcGood1 4 5 3 2" xfId="27415" xr:uid="{00000000-0005-0000-0000-00000D6B0000}"/>
    <cellStyle name="SAPBEXexcGood1 4 5 4" xfId="27416" xr:uid="{00000000-0005-0000-0000-00000E6B0000}"/>
    <cellStyle name="SAPBEXexcGood1 4 5 4 2" xfId="27417" xr:uid="{00000000-0005-0000-0000-00000F6B0000}"/>
    <cellStyle name="SAPBEXexcGood1 4 5 5" xfId="27418" xr:uid="{00000000-0005-0000-0000-0000106B0000}"/>
    <cellStyle name="SAPBEXexcGood1 4 5 5 2" xfId="27419" xr:uid="{00000000-0005-0000-0000-0000116B0000}"/>
    <cellStyle name="SAPBEXexcGood1 4 5 6" xfId="27420" xr:uid="{00000000-0005-0000-0000-0000126B0000}"/>
    <cellStyle name="SAPBEXexcGood1 4 5 6 2" xfId="27421" xr:uid="{00000000-0005-0000-0000-0000136B0000}"/>
    <cellStyle name="SAPBEXexcGood1 4 5 7" xfId="27422" xr:uid="{00000000-0005-0000-0000-0000146B0000}"/>
    <cellStyle name="SAPBEXexcGood1 4 6" xfId="27423" xr:uid="{00000000-0005-0000-0000-0000156B0000}"/>
    <cellStyle name="SAPBEXexcGood1 4 6 2" xfId="27424" xr:uid="{00000000-0005-0000-0000-0000166B0000}"/>
    <cellStyle name="SAPBEXexcGood1 4 7" xfId="27425" xr:uid="{00000000-0005-0000-0000-0000176B0000}"/>
    <cellStyle name="SAPBEXexcGood1 4 7 2" xfId="27426" xr:uid="{00000000-0005-0000-0000-0000186B0000}"/>
    <cellStyle name="SAPBEXexcGood1 4 8" xfId="27427" xr:uid="{00000000-0005-0000-0000-0000196B0000}"/>
    <cellStyle name="SAPBEXexcGood1 4 8 2" xfId="27428" xr:uid="{00000000-0005-0000-0000-00001A6B0000}"/>
    <cellStyle name="SAPBEXexcGood1 4 9" xfId="27429" xr:uid="{00000000-0005-0000-0000-00001B6B0000}"/>
    <cellStyle name="SAPBEXexcGood1 4 9 2" xfId="27430" xr:uid="{00000000-0005-0000-0000-00001C6B0000}"/>
    <cellStyle name="SAPBEXexcGood1 5" xfId="27431" xr:uid="{00000000-0005-0000-0000-00001D6B0000}"/>
    <cellStyle name="SAPBEXexcGood1 5 10" xfId="27432" xr:uid="{00000000-0005-0000-0000-00001E6B0000}"/>
    <cellStyle name="SAPBEXexcGood1 5 2" xfId="27433" xr:uid="{00000000-0005-0000-0000-00001F6B0000}"/>
    <cellStyle name="SAPBEXexcGood1 5 2 2" xfId="27434" xr:uid="{00000000-0005-0000-0000-0000206B0000}"/>
    <cellStyle name="SAPBEXexcGood1 5 2 2 2" xfId="27435" xr:uid="{00000000-0005-0000-0000-0000216B0000}"/>
    <cellStyle name="SAPBEXexcGood1 5 2 2 2 2" xfId="27436" xr:uid="{00000000-0005-0000-0000-0000226B0000}"/>
    <cellStyle name="SAPBEXexcGood1 5 2 2 2 2 2" xfId="27437" xr:uid="{00000000-0005-0000-0000-0000236B0000}"/>
    <cellStyle name="SAPBEXexcGood1 5 2 2 2 3" xfId="27438" xr:uid="{00000000-0005-0000-0000-0000246B0000}"/>
    <cellStyle name="SAPBEXexcGood1 5 2 2 2 3 2" xfId="27439" xr:uid="{00000000-0005-0000-0000-0000256B0000}"/>
    <cellStyle name="SAPBEXexcGood1 5 2 2 2 4" xfId="27440" xr:uid="{00000000-0005-0000-0000-0000266B0000}"/>
    <cellStyle name="SAPBEXexcGood1 5 2 2 2 4 2" xfId="27441" xr:uid="{00000000-0005-0000-0000-0000276B0000}"/>
    <cellStyle name="SAPBEXexcGood1 5 2 2 2 5" xfId="27442" xr:uid="{00000000-0005-0000-0000-0000286B0000}"/>
    <cellStyle name="SAPBEXexcGood1 5 2 2 2 5 2" xfId="27443" xr:uid="{00000000-0005-0000-0000-0000296B0000}"/>
    <cellStyle name="SAPBEXexcGood1 5 2 2 2 6" xfId="27444" xr:uid="{00000000-0005-0000-0000-00002A6B0000}"/>
    <cellStyle name="SAPBEXexcGood1 5 2 2 2 6 2" xfId="27445" xr:uid="{00000000-0005-0000-0000-00002B6B0000}"/>
    <cellStyle name="SAPBEXexcGood1 5 2 2 2 7" xfId="27446" xr:uid="{00000000-0005-0000-0000-00002C6B0000}"/>
    <cellStyle name="SAPBEXexcGood1 5 2 2 3" xfId="27447" xr:uid="{00000000-0005-0000-0000-00002D6B0000}"/>
    <cellStyle name="SAPBEXexcGood1 5 2 2 3 2" xfId="27448" xr:uid="{00000000-0005-0000-0000-00002E6B0000}"/>
    <cellStyle name="SAPBEXexcGood1 5 2 2 4" xfId="27449" xr:uid="{00000000-0005-0000-0000-00002F6B0000}"/>
    <cellStyle name="SAPBEXexcGood1 5 2 2 4 2" xfId="27450" xr:uid="{00000000-0005-0000-0000-0000306B0000}"/>
    <cellStyle name="SAPBEXexcGood1 5 2 2 5" xfId="27451" xr:uid="{00000000-0005-0000-0000-0000316B0000}"/>
    <cellStyle name="SAPBEXexcGood1 5 2 2 5 2" xfId="27452" xr:uid="{00000000-0005-0000-0000-0000326B0000}"/>
    <cellStyle name="SAPBEXexcGood1 5 2 2 6" xfId="27453" xr:uid="{00000000-0005-0000-0000-0000336B0000}"/>
    <cellStyle name="SAPBEXexcGood1 5 2 2 6 2" xfId="27454" xr:uid="{00000000-0005-0000-0000-0000346B0000}"/>
    <cellStyle name="SAPBEXexcGood1 5 2 2 7" xfId="27455" xr:uid="{00000000-0005-0000-0000-0000356B0000}"/>
    <cellStyle name="SAPBEXexcGood1 5 2 2 7 2" xfId="27456" xr:uid="{00000000-0005-0000-0000-0000366B0000}"/>
    <cellStyle name="SAPBEXexcGood1 5 2 2 8" xfId="27457" xr:uid="{00000000-0005-0000-0000-0000376B0000}"/>
    <cellStyle name="SAPBEXexcGood1 5 2 3" xfId="27458" xr:uid="{00000000-0005-0000-0000-0000386B0000}"/>
    <cellStyle name="SAPBEXexcGood1 5 2 3 2" xfId="27459" xr:uid="{00000000-0005-0000-0000-0000396B0000}"/>
    <cellStyle name="SAPBEXexcGood1 5 2 3 2 2" xfId="27460" xr:uid="{00000000-0005-0000-0000-00003A6B0000}"/>
    <cellStyle name="SAPBEXexcGood1 5 2 3 3" xfId="27461" xr:uid="{00000000-0005-0000-0000-00003B6B0000}"/>
    <cellStyle name="SAPBEXexcGood1 5 2 3 3 2" xfId="27462" xr:uid="{00000000-0005-0000-0000-00003C6B0000}"/>
    <cellStyle name="SAPBEXexcGood1 5 2 3 4" xfId="27463" xr:uid="{00000000-0005-0000-0000-00003D6B0000}"/>
    <cellStyle name="SAPBEXexcGood1 5 2 3 4 2" xfId="27464" xr:uid="{00000000-0005-0000-0000-00003E6B0000}"/>
    <cellStyle name="SAPBEXexcGood1 5 2 3 5" xfId="27465" xr:uid="{00000000-0005-0000-0000-00003F6B0000}"/>
    <cellStyle name="SAPBEXexcGood1 5 2 3 5 2" xfId="27466" xr:uid="{00000000-0005-0000-0000-0000406B0000}"/>
    <cellStyle name="SAPBEXexcGood1 5 2 3 6" xfId="27467" xr:uid="{00000000-0005-0000-0000-0000416B0000}"/>
    <cellStyle name="SAPBEXexcGood1 5 2 3 6 2" xfId="27468" xr:uid="{00000000-0005-0000-0000-0000426B0000}"/>
    <cellStyle name="SAPBEXexcGood1 5 2 3 7" xfId="27469" xr:uid="{00000000-0005-0000-0000-0000436B0000}"/>
    <cellStyle name="SAPBEXexcGood1 5 2 4" xfId="27470" xr:uid="{00000000-0005-0000-0000-0000446B0000}"/>
    <cellStyle name="SAPBEXexcGood1 5 2 4 2" xfId="27471" xr:uid="{00000000-0005-0000-0000-0000456B0000}"/>
    <cellStyle name="SAPBEXexcGood1 5 2 5" xfId="27472" xr:uid="{00000000-0005-0000-0000-0000466B0000}"/>
    <cellStyle name="SAPBEXexcGood1 5 2 5 2" xfId="27473" xr:uid="{00000000-0005-0000-0000-0000476B0000}"/>
    <cellStyle name="SAPBEXexcGood1 5 2 6" xfId="27474" xr:uid="{00000000-0005-0000-0000-0000486B0000}"/>
    <cellStyle name="SAPBEXexcGood1 5 2 6 2" xfId="27475" xr:uid="{00000000-0005-0000-0000-0000496B0000}"/>
    <cellStyle name="SAPBEXexcGood1 5 2 7" xfId="27476" xr:uid="{00000000-0005-0000-0000-00004A6B0000}"/>
    <cellStyle name="SAPBEXexcGood1 5 2 7 2" xfId="27477" xr:uid="{00000000-0005-0000-0000-00004B6B0000}"/>
    <cellStyle name="SAPBEXexcGood1 5 2 8" xfId="27478" xr:uid="{00000000-0005-0000-0000-00004C6B0000}"/>
    <cellStyle name="SAPBEXexcGood1 5 2 8 2" xfId="27479" xr:uid="{00000000-0005-0000-0000-00004D6B0000}"/>
    <cellStyle name="SAPBEXexcGood1 5 2 9" xfId="27480" xr:uid="{00000000-0005-0000-0000-00004E6B0000}"/>
    <cellStyle name="SAPBEXexcGood1 5 3" xfId="27481" xr:uid="{00000000-0005-0000-0000-00004F6B0000}"/>
    <cellStyle name="SAPBEXexcGood1 5 3 2" xfId="27482" xr:uid="{00000000-0005-0000-0000-0000506B0000}"/>
    <cellStyle name="SAPBEXexcGood1 5 3 2 2" xfId="27483" xr:uid="{00000000-0005-0000-0000-0000516B0000}"/>
    <cellStyle name="SAPBEXexcGood1 5 3 2 2 2" xfId="27484" xr:uid="{00000000-0005-0000-0000-0000526B0000}"/>
    <cellStyle name="SAPBEXexcGood1 5 3 2 3" xfId="27485" xr:uid="{00000000-0005-0000-0000-0000536B0000}"/>
    <cellStyle name="SAPBEXexcGood1 5 3 2 3 2" xfId="27486" xr:uid="{00000000-0005-0000-0000-0000546B0000}"/>
    <cellStyle name="SAPBEXexcGood1 5 3 2 4" xfId="27487" xr:uid="{00000000-0005-0000-0000-0000556B0000}"/>
    <cellStyle name="SAPBEXexcGood1 5 3 2 4 2" xfId="27488" xr:uid="{00000000-0005-0000-0000-0000566B0000}"/>
    <cellStyle name="SAPBEXexcGood1 5 3 2 5" xfId="27489" xr:uid="{00000000-0005-0000-0000-0000576B0000}"/>
    <cellStyle name="SAPBEXexcGood1 5 3 2 5 2" xfId="27490" xr:uid="{00000000-0005-0000-0000-0000586B0000}"/>
    <cellStyle name="SAPBEXexcGood1 5 3 2 6" xfId="27491" xr:uid="{00000000-0005-0000-0000-0000596B0000}"/>
    <cellStyle name="SAPBEXexcGood1 5 3 2 6 2" xfId="27492" xr:uid="{00000000-0005-0000-0000-00005A6B0000}"/>
    <cellStyle name="SAPBEXexcGood1 5 3 2 7" xfId="27493" xr:uid="{00000000-0005-0000-0000-00005B6B0000}"/>
    <cellStyle name="SAPBEXexcGood1 5 3 3" xfId="27494" xr:uid="{00000000-0005-0000-0000-00005C6B0000}"/>
    <cellStyle name="SAPBEXexcGood1 5 3 3 2" xfId="27495" xr:uid="{00000000-0005-0000-0000-00005D6B0000}"/>
    <cellStyle name="SAPBEXexcGood1 5 3 4" xfId="27496" xr:uid="{00000000-0005-0000-0000-00005E6B0000}"/>
    <cellStyle name="SAPBEXexcGood1 5 3 4 2" xfId="27497" xr:uid="{00000000-0005-0000-0000-00005F6B0000}"/>
    <cellStyle name="SAPBEXexcGood1 5 3 5" xfId="27498" xr:uid="{00000000-0005-0000-0000-0000606B0000}"/>
    <cellStyle name="SAPBEXexcGood1 5 3 5 2" xfId="27499" xr:uid="{00000000-0005-0000-0000-0000616B0000}"/>
    <cellStyle name="SAPBEXexcGood1 5 3 6" xfId="27500" xr:uid="{00000000-0005-0000-0000-0000626B0000}"/>
    <cellStyle name="SAPBEXexcGood1 5 3 6 2" xfId="27501" xr:uid="{00000000-0005-0000-0000-0000636B0000}"/>
    <cellStyle name="SAPBEXexcGood1 5 3 7" xfId="27502" xr:uid="{00000000-0005-0000-0000-0000646B0000}"/>
    <cellStyle name="SAPBEXexcGood1 5 3 7 2" xfId="27503" xr:uid="{00000000-0005-0000-0000-0000656B0000}"/>
    <cellStyle name="SAPBEXexcGood1 5 3 8" xfId="27504" xr:uid="{00000000-0005-0000-0000-0000666B0000}"/>
    <cellStyle name="SAPBEXexcGood1 5 4" xfId="27505" xr:uid="{00000000-0005-0000-0000-0000676B0000}"/>
    <cellStyle name="SAPBEXexcGood1 5 4 2" xfId="27506" xr:uid="{00000000-0005-0000-0000-0000686B0000}"/>
    <cellStyle name="SAPBEXexcGood1 5 4 2 2" xfId="27507" xr:uid="{00000000-0005-0000-0000-0000696B0000}"/>
    <cellStyle name="SAPBEXexcGood1 5 4 3" xfId="27508" xr:uid="{00000000-0005-0000-0000-00006A6B0000}"/>
    <cellStyle name="SAPBEXexcGood1 5 4 3 2" xfId="27509" xr:uid="{00000000-0005-0000-0000-00006B6B0000}"/>
    <cellStyle name="SAPBEXexcGood1 5 4 4" xfId="27510" xr:uid="{00000000-0005-0000-0000-00006C6B0000}"/>
    <cellStyle name="SAPBEXexcGood1 5 4 4 2" xfId="27511" xr:uid="{00000000-0005-0000-0000-00006D6B0000}"/>
    <cellStyle name="SAPBEXexcGood1 5 4 5" xfId="27512" xr:uid="{00000000-0005-0000-0000-00006E6B0000}"/>
    <cellStyle name="SAPBEXexcGood1 5 4 5 2" xfId="27513" xr:uid="{00000000-0005-0000-0000-00006F6B0000}"/>
    <cellStyle name="SAPBEXexcGood1 5 4 6" xfId="27514" xr:uid="{00000000-0005-0000-0000-0000706B0000}"/>
    <cellStyle name="SAPBEXexcGood1 5 4 6 2" xfId="27515" xr:uid="{00000000-0005-0000-0000-0000716B0000}"/>
    <cellStyle name="SAPBEXexcGood1 5 4 7" xfId="27516" xr:uid="{00000000-0005-0000-0000-0000726B0000}"/>
    <cellStyle name="SAPBEXexcGood1 5 5" xfId="27517" xr:uid="{00000000-0005-0000-0000-0000736B0000}"/>
    <cellStyle name="SAPBEXexcGood1 5 5 2" xfId="27518" xr:uid="{00000000-0005-0000-0000-0000746B0000}"/>
    <cellStyle name="SAPBEXexcGood1 5 6" xfId="27519" xr:uid="{00000000-0005-0000-0000-0000756B0000}"/>
    <cellStyle name="SAPBEXexcGood1 5 6 2" xfId="27520" xr:uid="{00000000-0005-0000-0000-0000766B0000}"/>
    <cellStyle name="SAPBEXexcGood1 5 7" xfId="27521" xr:uid="{00000000-0005-0000-0000-0000776B0000}"/>
    <cellStyle name="SAPBEXexcGood1 5 7 2" xfId="27522" xr:uid="{00000000-0005-0000-0000-0000786B0000}"/>
    <cellStyle name="SAPBEXexcGood1 5 8" xfId="27523" xr:uid="{00000000-0005-0000-0000-0000796B0000}"/>
    <cellStyle name="SAPBEXexcGood1 5 8 2" xfId="27524" xr:uid="{00000000-0005-0000-0000-00007A6B0000}"/>
    <cellStyle name="SAPBEXexcGood1 5 9" xfId="27525" xr:uid="{00000000-0005-0000-0000-00007B6B0000}"/>
    <cellStyle name="SAPBEXexcGood1 5 9 2" xfId="27526" xr:uid="{00000000-0005-0000-0000-00007C6B0000}"/>
    <cellStyle name="SAPBEXexcGood1 6" xfId="27527" xr:uid="{00000000-0005-0000-0000-00007D6B0000}"/>
    <cellStyle name="SAPBEXexcGood1 6 10" xfId="27528" xr:uid="{00000000-0005-0000-0000-00007E6B0000}"/>
    <cellStyle name="SAPBEXexcGood1 6 2" xfId="27529" xr:uid="{00000000-0005-0000-0000-00007F6B0000}"/>
    <cellStyle name="SAPBEXexcGood1 6 2 2" xfId="27530" xr:uid="{00000000-0005-0000-0000-0000806B0000}"/>
    <cellStyle name="SAPBEXexcGood1 6 2 2 2" xfId="27531" xr:uid="{00000000-0005-0000-0000-0000816B0000}"/>
    <cellStyle name="SAPBEXexcGood1 6 2 2 2 2" xfId="27532" xr:uid="{00000000-0005-0000-0000-0000826B0000}"/>
    <cellStyle name="SAPBEXexcGood1 6 2 2 2 2 2" xfId="27533" xr:uid="{00000000-0005-0000-0000-0000836B0000}"/>
    <cellStyle name="SAPBEXexcGood1 6 2 2 2 3" xfId="27534" xr:uid="{00000000-0005-0000-0000-0000846B0000}"/>
    <cellStyle name="SAPBEXexcGood1 6 2 2 2 3 2" xfId="27535" xr:uid="{00000000-0005-0000-0000-0000856B0000}"/>
    <cellStyle name="SAPBEXexcGood1 6 2 2 2 4" xfId="27536" xr:uid="{00000000-0005-0000-0000-0000866B0000}"/>
    <cellStyle name="SAPBEXexcGood1 6 2 2 2 4 2" xfId="27537" xr:uid="{00000000-0005-0000-0000-0000876B0000}"/>
    <cellStyle name="SAPBEXexcGood1 6 2 2 2 5" xfId="27538" xr:uid="{00000000-0005-0000-0000-0000886B0000}"/>
    <cellStyle name="SAPBEXexcGood1 6 2 2 2 5 2" xfId="27539" xr:uid="{00000000-0005-0000-0000-0000896B0000}"/>
    <cellStyle name="SAPBEXexcGood1 6 2 2 2 6" xfId="27540" xr:uid="{00000000-0005-0000-0000-00008A6B0000}"/>
    <cellStyle name="SAPBEXexcGood1 6 2 2 2 6 2" xfId="27541" xr:uid="{00000000-0005-0000-0000-00008B6B0000}"/>
    <cellStyle name="SAPBEXexcGood1 6 2 2 2 7" xfId="27542" xr:uid="{00000000-0005-0000-0000-00008C6B0000}"/>
    <cellStyle name="SAPBEXexcGood1 6 2 2 3" xfId="27543" xr:uid="{00000000-0005-0000-0000-00008D6B0000}"/>
    <cellStyle name="SAPBEXexcGood1 6 2 2 3 2" xfId="27544" xr:uid="{00000000-0005-0000-0000-00008E6B0000}"/>
    <cellStyle name="SAPBEXexcGood1 6 2 2 4" xfId="27545" xr:uid="{00000000-0005-0000-0000-00008F6B0000}"/>
    <cellStyle name="SAPBEXexcGood1 6 2 2 4 2" xfId="27546" xr:uid="{00000000-0005-0000-0000-0000906B0000}"/>
    <cellStyle name="SAPBEXexcGood1 6 2 2 5" xfId="27547" xr:uid="{00000000-0005-0000-0000-0000916B0000}"/>
    <cellStyle name="SAPBEXexcGood1 6 2 2 5 2" xfId="27548" xr:uid="{00000000-0005-0000-0000-0000926B0000}"/>
    <cellStyle name="SAPBEXexcGood1 6 2 2 6" xfId="27549" xr:uid="{00000000-0005-0000-0000-0000936B0000}"/>
    <cellStyle name="SAPBEXexcGood1 6 2 2 6 2" xfId="27550" xr:uid="{00000000-0005-0000-0000-0000946B0000}"/>
    <cellStyle name="SAPBEXexcGood1 6 2 2 7" xfId="27551" xr:uid="{00000000-0005-0000-0000-0000956B0000}"/>
    <cellStyle name="SAPBEXexcGood1 6 2 2 7 2" xfId="27552" xr:uid="{00000000-0005-0000-0000-0000966B0000}"/>
    <cellStyle name="SAPBEXexcGood1 6 2 2 8" xfId="27553" xr:uid="{00000000-0005-0000-0000-0000976B0000}"/>
    <cellStyle name="SAPBEXexcGood1 6 2 3" xfId="27554" xr:uid="{00000000-0005-0000-0000-0000986B0000}"/>
    <cellStyle name="SAPBEXexcGood1 6 2 3 2" xfId="27555" xr:uid="{00000000-0005-0000-0000-0000996B0000}"/>
    <cellStyle name="SAPBEXexcGood1 6 2 3 2 2" xfId="27556" xr:uid="{00000000-0005-0000-0000-00009A6B0000}"/>
    <cellStyle name="SAPBEXexcGood1 6 2 3 3" xfId="27557" xr:uid="{00000000-0005-0000-0000-00009B6B0000}"/>
    <cellStyle name="SAPBEXexcGood1 6 2 3 3 2" xfId="27558" xr:uid="{00000000-0005-0000-0000-00009C6B0000}"/>
    <cellStyle name="SAPBEXexcGood1 6 2 3 4" xfId="27559" xr:uid="{00000000-0005-0000-0000-00009D6B0000}"/>
    <cellStyle name="SAPBEXexcGood1 6 2 3 4 2" xfId="27560" xr:uid="{00000000-0005-0000-0000-00009E6B0000}"/>
    <cellStyle name="SAPBEXexcGood1 6 2 3 5" xfId="27561" xr:uid="{00000000-0005-0000-0000-00009F6B0000}"/>
    <cellStyle name="SAPBEXexcGood1 6 2 3 5 2" xfId="27562" xr:uid="{00000000-0005-0000-0000-0000A06B0000}"/>
    <cellStyle name="SAPBEXexcGood1 6 2 3 6" xfId="27563" xr:uid="{00000000-0005-0000-0000-0000A16B0000}"/>
    <cellStyle name="SAPBEXexcGood1 6 2 3 6 2" xfId="27564" xr:uid="{00000000-0005-0000-0000-0000A26B0000}"/>
    <cellStyle name="SAPBEXexcGood1 6 2 3 7" xfId="27565" xr:uid="{00000000-0005-0000-0000-0000A36B0000}"/>
    <cellStyle name="SAPBEXexcGood1 6 2 4" xfId="27566" xr:uid="{00000000-0005-0000-0000-0000A46B0000}"/>
    <cellStyle name="SAPBEXexcGood1 6 2 4 2" xfId="27567" xr:uid="{00000000-0005-0000-0000-0000A56B0000}"/>
    <cellStyle name="SAPBEXexcGood1 6 2 5" xfId="27568" xr:uid="{00000000-0005-0000-0000-0000A66B0000}"/>
    <cellStyle name="SAPBEXexcGood1 6 2 5 2" xfId="27569" xr:uid="{00000000-0005-0000-0000-0000A76B0000}"/>
    <cellStyle name="SAPBEXexcGood1 6 2 6" xfId="27570" xr:uid="{00000000-0005-0000-0000-0000A86B0000}"/>
    <cellStyle name="SAPBEXexcGood1 6 2 6 2" xfId="27571" xr:uid="{00000000-0005-0000-0000-0000A96B0000}"/>
    <cellStyle name="SAPBEXexcGood1 6 2 7" xfId="27572" xr:uid="{00000000-0005-0000-0000-0000AA6B0000}"/>
    <cellStyle name="SAPBEXexcGood1 6 2 7 2" xfId="27573" xr:uid="{00000000-0005-0000-0000-0000AB6B0000}"/>
    <cellStyle name="SAPBEXexcGood1 6 2 8" xfId="27574" xr:uid="{00000000-0005-0000-0000-0000AC6B0000}"/>
    <cellStyle name="SAPBEXexcGood1 6 2 8 2" xfId="27575" xr:uid="{00000000-0005-0000-0000-0000AD6B0000}"/>
    <cellStyle name="SAPBEXexcGood1 6 2 9" xfId="27576" xr:uid="{00000000-0005-0000-0000-0000AE6B0000}"/>
    <cellStyle name="SAPBEXexcGood1 6 3" xfId="27577" xr:uid="{00000000-0005-0000-0000-0000AF6B0000}"/>
    <cellStyle name="SAPBEXexcGood1 6 3 2" xfId="27578" xr:uid="{00000000-0005-0000-0000-0000B06B0000}"/>
    <cellStyle name="SAPBEXexcGood1 6 3 2 2" xfId="27579" xr:uid="{00000000-0005-0000-0000-0000B16B0000}"/>
    <cellStyle name="SAPBEXexcGood1 6 3 2 2 2" xfId="27580" xr:uid="{00000000-0005-0000-0000-0000B26B0000}"/>
    <cellStyle name="SAPBEXexcGood1 6 3 2 3" xfId="27581" xr:uid="{00000000-0005-0000-0000-0000B36B0000}"/>
    <cellStyle name="SAPBEXexcGood1 6 3 2 3 2" xfId="27582" xr:uid="{00000000-0005-0000-0000-0000B46B0000}"/>
    <cellStyle name="SAPBEXexcGood1 6 3 2 4" xfId="27583" xr:uid="{00000000-0005-0000-0000-0000B56B0000}"/>
    <cellStyle name="SAPBEXexcGood1 6 3 2 4 2" xfId="27584" xr:uid="{00000000-0005-0000-0000-0000B66B0000}"/>
    <cellStyle name="SAPBEXexcGood1 6 3 2 5" xfId="27585" xr:uid="{00000000-0005-0000-0000-0000B76B0000}"/>
    <cellStyle name="SAPBEXexcGood1 6 3 2 5 2" xfId="27586" xr:uid="{00000000-0005-0000-0000-0000B86B0000}"/>
    <cellStyle name="SAPBEXexcGood1 6 3 2 6" xfId="27587" xr:uid="{00000000-0005-0000-0000-0000B96B0000}"/>
    <cellStyle name="SAPBEXexcGood1 6 3 2 6 2" xfId="27588" xr:uid="{00000000-0005-0000-0000-0000BA6B0000}"/>
    <cellStyle name="SAPBEXexcGood1 6 3 2 7" xfId="27589" xr:uid="{00000000-0005-0000-0000-0000BB6B0000}"/>
    <cellStyle name="SAPBEXexcGood1 6 3 3" xfId="27590" xr:uid="{00000000-0005-0000-0000-0000BC6B0000}"/>
    <cellStyle name="SAPBEXexcGood1 6 3 3 2" xfId="27591" xr:uid="{00000000-0005-0000-0000-0000BD6B0000}"/>
    <cellStyle name="SAPBEXexcGood1 6 3 4" xfId="27592" xr:uid="{00000000-0005-0000-0000-0000BE6B0000}"/>
    <cellStyle name="SAPBEXexcGood1 6 3 4 2" xfId="27593" xr:uid="{00000000-0005-0000-0000-0000BF6B0000}"/>
    <cellStyle name="SAPBEXexcGood1 6 3 5" xfId="27594" xr:uid="{00000000-0005-0000-0000-0000C06B0000}"/>
    <cellStyle name="SAPBEXexcGood1 6 3 5 2" xfId="27595" xr:uid="{00000000-0005-0000-0000-0000C16B0000}"/>
    <cellStyle name="SAPBEXexcGood1 6 3 6" xfId="27596" xr:uid="{00000000-0005-0000-0000-0000C26B0000}"/>
    <cellStyle name="SAPBEXexcGood1 6 3 6 2" xfId="27597" xr:uid="{00000000-0005-0000-0000-0000C36B0000}"/>
    <cellStyle name="SAPBEXexcGood1 6 3 7" xfId="27598" xr:uid="{00000000-0005-0000-0000-0000C46B0000}"/>
    <cellStyle name="SAPBEXexcGood1 6 3 7 2" xfId="27599" xr:uid="{00000000-0005-0000-0000-0000C56B0000}"/>
    <cellStyle name="SAPBEXexcGood1 6 3 8" xfId="27600" xr:uid="{00000000-0005-0000-0000-0000C66B0000}"/>
    <cellStyle name="SAPBEXexcGood1 6 4" xfId="27601" xr:uid="{00000000-0005-0000-0000-0000C76B0000}"/>
    <cellStyle name="SAPBEXexcGood1 6 4 2" xfId="27602" xr:uid="{00000000-0005-0000-0000-0000C86B0000}"/>
    <cellStyle name="SAPBEXexcGood1 6 4 2 2" xfId="27603" xr:uid="{00000000-0005-0000-0000-0000C96B0000}"/>
    <cellStyle name="SAPBEXexcGood1 6 4 3" xfId="27604" xr:uid="{00000000-0005-0000-0000-0000CA6B0000}"/>
    <cellStyle name="SAPBEXexcGood1 6 4 3 2" xfId="27605" xr:uid="{00000000-0005-0000-0000-0000CB6B0000}"/>
    <cellStyle name="SAPBEXexcGood1 6 4 4" xfId="27606" xr:uid="{00000000-0005-0000-0000-0000CC6B0000}"/>
    <cellStyle name="SAPBEXexcGood1 6 4 4 2" xfId="27607" xr:uid="{00000000-0005-0000-0000-0000CD6B0000}"/>
    <cellStyle name="SAPBEXexcGood1 6 4 5" xfId="27608" xr:uid="{00000000-0005-0000-0000-0000CE6B0000}"/>
    <cellStyle name="SAPBEXexcGood1 6 4 5 2" xfId="27609" xr:uid="{00000000-0005-0000-0000-0000CF6B0000}"/>
    <cellStyle name="SAPBEXexcGood1 6 4 6" xfId="27610" xr:uid="{00000000-0005-0000-0000-0000D06B0000}"/>
    <cellStyle name="SAPBEXexcGood1 6 4 6 2" xfId="27611" xr:uid="{00000000-0005-0000-0000-0000D16B0000}"/>
    <cellStyle name="SAPBEXexcGood1 6 4 7" xfId="27612" xr:uid="{00000000-0005-0000-0000-0000D26B0000}"/>
    <cellStyle name="SAPBEXexcGood1 6 5" xfId="27613" xr:uid="{00000000-0005-0000-0000-0000D36B0000}"/>
    <cellStyle name="SAPBEXexcGood1 6 5 2" xfId="27614" xr:uid="{00000000-0005-0000-0000-0000D46B0000}"/>
    <cellStyle name="SAPBEXexcGood1 6 6" xfId="27615" xr:uid="{00000000-0005-0000-0000-0000D56B0000}"/>
    <cellStyle name="SAPBEXexcGood1 6 6 2" xfId="27616" xr:uid="{00000000-0005-0000-0000-0000D66B0000}"/>
    <cellStyle name="SAPBEXexcGood1 6 7" xfId="27617" xr:uid="{00000000-0005-0000-0000-0000D76B0000}"/>
    <cellStyle name="SAPBEXexcGood1 6 7 2" xfId="27618" xr:uid="{00000000-0005-0000-0000-0000D86B0000}"/>
    <cellStyle name="SAPBEXexcGood1 6 8" xfId="27619" xr:uid="{00000000-0005-0000-0000-0000D96B0000}"/>
    <cellStyle name="SAPBEXexcGood1 6 8 2" xfId="27620" xr:uid="{00000000-0005-0000-0000-0000DA6B0000}"/>
    <cellStyle name="SAPBEXexcGood1 6 9" xfId="27621" xr:uid="{00000000-0005-0000-0000-0000DB6B0000}"/>
    <cellStyle name="SAPBEXexcGood1 6 9 2" xfId="27622" xr:uid="{00000000-0005-0000-0000-0000DC6B0000}"/>
    <cellStyle name="SAPBEXexcGood1 7" xfId="27623" xr:uid="{00000000-0005-0000-0000-0000DD6B0000}"/>
    <cellStyle name="SAPBEXexcGood1 7 10" xfId="27624" xr:uid="{00000000-0005-0000-0000-0000DE6B0000}"/>
    <cellStyle name="SAPBEXexcGood1 7 2" xfId="27625" xr:uid="{00000000-0005-0000-0000-0000DF6B0000}"/>
    <cellStyle name="SAPBEXexcGood1 7 2 2" xfId="27626" xr:uid="{00000000-0005-0000-0000-0000E06B0000}"/>
    <cellStyle name="SAPBEXexcGood1 7 2 2 2" xfId="27627" xr:uid="{00000000-0005-0000-0000-0000E16B0000}"/>
    <cellStyle name="SAPBEXexcGood1 7 2 2 2 2" xfId="27628" xr:uid="{00000000-0005-0000-0000-0000E26B0000}"/>
    <cellStyle name="SAPBEXexcGood1 7 2 2 2 2 2" xfId="27629" xr:uid="{00000000-0005-0000-0000-0000E36B0000}"/>
    <cellStyle name="SAPBEXexcGood1 7 2 2 2 3" xfId="27630" xr:uid="{00000000-0005-0000-0000-0000E46B0000}"/>
    <cellStyle name="SAPBEXexcGood1 7 2 2 2 3 2" xfId="27631" xr:uid="{00000000-0005-0000-0000-0000E56B0000}"/>
    <cellStyle name="SAPBEXexcGood1 7 2 2 2 4" xfId="27632" xr:uid="{00000000-0005-0000-0000-0000E66B0000}"/>
    <cellStyle name="SAPBEXexcGood1 7 2 2 2 4 2" xfId="27633" xr:uid="{00000000-0005-0000-0000-0000E76B0000}"/>
    <cellStyle name="SAPBEXexcGood1 7 2 2 2 5" xfId="27634" xr:uid="{00000000-0005-0000-0000-0000E86B0000}"/>
    <cellStyle name="SAPBEXexcGood1 7 2 2 2 5 2" xfId="27635" xr:uid="{00000000-0005-0000-0000-0000E96B0000}"/>
    <cellStyle name="SAPBEXexcGood1 7 2 2 2 6" xfId="27636" xr:uid="{00000000-0005-0000-0000-0000EA6B0000}"/>
    <cellStyle name="SAPBEXexcGood1 7 2 2 2 6 2" xfId="27637" xr:uid="{00000000-0005-0000-0000-0000EB6B0000}"/>
    <cellStyle name="SAPBEXexcGood1 7 2 2 2 7" xfId="27638" xr:uid="{00000000-0005-0000-0000-0000EC6B0000}"/>
    <cellStyle name="SAPBEXexcGood1 7 2 2 3" xfId="27639" xr:uid="{00000000-0005-0000-0000-0000ED6B0000}"/>
    <cellStyle name="SAPBEXexcGood1 7 2 2 3 2" xfId="27640" xr:uid="{00000000-0005-0000-0000-0000EE6B0000}"/>
    <cellStyle name="SAPBEXexcGood1 7 2 2 4" xfId="27641" xr:uid="{00000000-0005-0000-0000-0000EF6B0000}"/>
    <cellStyle name="SAPBEXexcGood1 7 2 2 4 2" xfId="27642" xr:uid="{00000000-0005-0000-0000-0000F06B0000}"/>
    <cellStyle name="SAPBEXexcGood1 7 2 2 5" xfId="27643" xr:uid="{00000000-0005-0000-0000-0000F16B0000}"/>
    <cellStyle name="SAPBEXexcGood1 7 2 2 5 2" xfId="27644" xr:uid="{00000000-0005-0000-0000-0000F26B0000}"/>
    <cellStyle name="SAPBEXexcGood1 7 2 2 6" xfId="27645" xr:uid="{00000000-0005-0000-0000-0000F36B0000}"/>
    <cellStyle name="SAPBEXexcGood1 7 2 2 6 2" xfId="27646" xr:uid="{00000000-0005-0000-0000-0000F46B0000}"/>
    <cellStyle name="SAPBEXexcGood1 7 2 2 7" xfId="27647" xr:uid="{00000000-0005-0000-0000-0000F56B0000}"/>
    <cellStyle name="SAPBEXexcGood1 7 2 2 7 2" xfId="27648" xr:uid="{00000000-0005-0000-0000-0000F66B0000}"/>
    <cellStyle name="SAPBEXexcGood1 7 2 2 8" xfId="27649" xr:uid="{00000000-0005-0000-0000-0000F76B0000}"/>
    <cellStyle name="SAPBEXexcGood1 7 2 3" xfId="27650" xr:uid="{00000000-0005-0000-0000-0000F86B0000}"/>
    <cellStyle name="SAPBEXexcGood1 7 2 3 2" xfId="27651" xr:uid="{00000000-0005-0000-0000-0000F96B0000}"/>
    <cellStyle name="SAPBEXexcGood1 7 2 3 2 2" xfId="27652" xr:uid="{00000000-0005-0000-0000-0000FA6B0000}"/>
    <cellStyle name="SAPBEXexcGood1 7 2 3 3" xfId="27653" xr:uid="{00000000-0005-0000-0000-0000FB6B0000}"/>
    <cellStyle name="SAPBEXexcGood1 7 2 3 3 2" xfId="27654" xr:uid="{00000000-0005-0000-0000-0000FC6B0000}"/>
    <cellStyle name="SAPBEXexcGood1 7 2 3 4" xfId="27655" xr:uid="{00000000-0005-0000-0000-0000FD6B0000}"/>
    <cellStyle name="SAPBEXexcGood1 7 2 3 4 2" xfId="27656" xr:uid="{00000000-0005-0000-0000-0000FE6B0000}"/>
    <cellStyle name="SAPBEXexcGood1 7 2 3 5" xfId="27657" xr:uid="{00000000-0005-0000-0000-0000FF6B0000}"/>
    <cellStyle name="SAPBEXexcGood1 7 2 3 5 2" xfId="27658" xr:uid="{00000000-0005-0000-0000-0000006C0000}"/>
    <cellStyle name="SAPBEXexcGood1 7 2 3 6" xfId="27659" xr:uid="{00000000-0005-0000-0000-0000016C0000}"/>
    <cellStyle name="SAPBEXexcGood1 7 2 3 6 2" xfId="27660" xr:uid="{00000000-0005-0000-0000-0000026C0000}"/>
    <cellStyle name="SAPBEXexcGood1 7 2 3 7" xfId="27661" xr:uid="{00000000-0005-0000-0000-0000036C0000}"/>
    <cellStyle name="SAPBEXexcGood1 7 2 4" xfId="27662" xr:uid="{00000000-0005-0000-0000-0000046C0000}"/>
    <cellStyle name="SAPBEXexcGood1 7 2 4 2" xfId="27663" xr:uid="{00000000-0005-0000-0000-0000056C0000}"/>
    <cellStyle name="SAPBEXexcGood1 7 2 5" xfId="27664" xr:uid="{00000000-0005-0000-0000-0000066C0000}"/>
    <cellStyle name="SAPBEXexcGood1 7 2 5 2" xfId="27665" xr:uid="{00000000-0005-0000-0000-0000076C0000}"/>
    <cellStyle name="SAPBEXexcGood1 7 2 6" xfId="27666" xr:uid="{00000000-0005-0000-0000-0000086C0000}"/>
    <cellStyle name="SAPBEXexcGood1 7 2 6 2" xfId="27667" xr:uid="{00000000-0005-0000-0000-0000096C0000}"/>
    <cellStyle name="SAPBEXexcGood1 7 2 7" xfId="27668" xr:uid="{00000000-0005-0000-0000-00000A6C0000}"/>
    <cellStyle name="SAPBEXexcGood1 7 2 7 2" xfId="27669" xr:uid="{00000000-0005-0000-0000-00000B6C0000}"/>
    <cellStyle name="SAPBEXexcGood1 7 2 8" xfId="27670" xr:uid="{00000000-0005-0000-0000-00000C6C0000}"/>
    <cellStyle name="SAPBEXexcGood1 7 2 8 2" xfId="27671" xr:uid="{00000000-0005-0000-0000-00000D6C0000}"/>
    <cellStyle name="SAPBEXexcGood1 7 2 9" xfId="27672" xr:uid="{00000000-0005-0000-0000-00000E6C0000}"/>
    <cellStyle name="SAPBEXexcGood1 7 3" xfId="27673" xr:uid="{00000000-0005-0000-0000-00000F6C0000}"/>
    <cellStyle name="SAPBEXexcGood1 7 3 2" xfId="27674" xr:uid="{00000000-0005-0000-0000-0000106C0000}"/>
    <cellStyle name="SAPBEXexcGood1 7 3 2 2" xfId="27675" xr:uid="{00000000-0005-0000-0000-0000116C0000}"/>
    <cellStyle name="SAPBEXexcGood1 7 3 2 2 2" xfId="27676" xr:uid="{00000000-0005-0000-0000-0000126C0000}"/>
    <cellStyle name="SAPBEXexcGood1 7 3 2 3" xfId="27677" xr:uid="{00000000-0005-0000-0000-0000136C0000}"/>
    <cellStyle name="SAPBEXexcGood1 7 3 2 3 2" xfId="27678" xr:uid="{00000000-0005-0000-0000-0000146C0000}"/>
    <cellStyle name="SAPBEXexcGood1 7 3 2 4" xfId="27679" xr:uid="{00000000-0005-0000-0000-0000156C0000}"/>
    <cellStyle name="SAPBEXexcGood1 7 3 2 4 2" xfId="27680" xr:uid="{00000000-0005-0000-0000-0000166C0000}"/>
    <cellStyle name="SAPBEXexcGood1 7 3 2 5" xfId="27681" xr:uid="{00000000-0005-0000-0000-0000176C0000}"/>
    <cellStyle name="SAPBEXexcGood1 7 3 2 5 2" xfId="27682" xr:uid="{00000000-0005-0000-0000-0000186C0000}"/>
    <cellStyle name="SAPBEXexcGood1 7 3 2 6" xfId="27683" xr:uid="{00000000-0005-0000-0000-0000196C0000}"/>
    <cellStyle name="SAPBEXexcGood1 7 3 2 6 2" xfId="27684" xr:uid="{00000000-0005-0000-0000-00001A6C0000}"/>
    <cellStyle name="SAPBEXexcGood1 7 3 2 7" xfId="27685" xr:uid="{00000000-0005-0000-0000-00001B6C0000}"/>
    <cellStyle name="SAPBEXexcGood1 7 3 3" xfId="27686" xr:uid="{00000000-0005-0000-0000-00001C6C0000}"/>
    <cellStyle name="SAPBEXexcGood1 7 3 3 2" xfId="27687" xr:uid="{00000000-0005-0000-0000-00001D6C0000}"/>
    <cellStyle name="SAPBEXexcGood1 7 3 4" xfId="27688" xr:uid="{00000000-0005-0000-0000-00001E6C0000}"/>
    <cellStyle name="SAPBEXexcGood1 7 3 4 2" xfId="27689" xr:uid="{00000000-0005-0000-0000-00001F6C0000}"/>
    <cellStyle name="SAPBEXexcGood1 7 3 5" xfId="27690" xr:uid="{00000000-0005-0000-0000-0000206C0000}"/>
    <cellStyle name="SAPBEXexcGood1 7 3 5 2" xfId="27691" xr:uid="{00000000-0005-0000-0000-0000216C0000}"/>
    <cellStyle name="SAPBEXexcGood1 7 3 6" xfId="27692" xr:uid="{00000000-0005-0000-0000-0000226C0000}"/>
    <cellStyle name="SAPBEXexcGood1 7 3 6 2" xfId="27693" xr:uid="{00000000-0005-0000-0000-0000236C0000}"/>
    <cellStyle name="SAPBEXexcGood1 7 3 7" xfId="27694" xr:uid="{00000000-0005-0000-0000-0000246C0000}"/>
    <cellStyle name="SAPBEXexcGood1 7 3 7 2" xfId="27695" xr:uid="{00000000-0005-0000-0000-0000256C0000}"/>
    <cellStyle name="SAPBEXexcGood1 7 3 8" xfId="27696" xr:uid="{00000000-0005-0000-0000-0000266C0000}"/>
    <cellStyle name="SAPBEXexcGood1 7 4" xfId="27697" xr:uid="{00000000-0005-0000-0000-0000276C0000}"/>
    <cellStyle name="SAPBEXexcGood1 7 4 2" xfId="27698" xr:uid="{00000000-0005-0000-0000-0000286C0000}"/>
    <cellStyle name="SAPBEXexcGood1 7 4 2 2" xfId="27699" xr:uid="{00000000-0005-0000-0000-0000296C0000}"/>
    <cellStyle name="SAPBEXexcGood1 7 4 3" xfId="27700" xr:uid="{00000000-0005-0000-0000-00002A6C0000}"/>
    <cellStyle name="SAPBEXexcGood1 7 4 3 2" xfId="27701" xr:uid="{00000000-0005-0000-0000-00002B6C0000}"/>
    <cellStyle name="SAPBEXexcGood1 7 4 4" xfId="27702" xr:uid="{00000000-0005-0000-0000-00002C6C0000}"/>
    <cellStyle name="SAPBEXexcGood1 7 4 4 2" xfId="27703" xr:uid="{00000000-0005-0000-0000-00002D6C0000}"/>
    <cellStyle name="SAPBEXexcGood1 7 4 5" xfId="27704" xr:uid="{00000000-0005-0000-0000-00002E6C0000}"/>
    <cellStyle name="SAPBEXexcGood1 7 4 5 2" xfId="27705" xr:uid="{00000000-0005-0000-0000-00002F6C0000}"/>
    <cellStyle name="SAPBEXexcGood1 7 4 6" xfId="27706" xr:uid="{00000000-0005-0000-0000-0000306C0000}"/>
    <cellStyle name="SAPBEXexcGood1 7 4 6 2" xfId="27707" xr:uid="{00000000-0005-0000-0000-0000316C0000}"/>
    <cellStyle name="SAPBEXexcGood1 7 4 7" xfId="27708" xr:uid="{00000000-0005-0000-0000-0000326C0000}"/>
    <cellStyle name="SAPBEXexcGood1 7 5" xfId="27709" xr:uid="{00000000-0005-0000-0000-0000336C0000}"/>
    <cellStyle name="SAPBEXexcGood1 7 5 2" xfId="27710" xr:uid="{00000000-0005-0000-0000-0000346C0000}"/>
    <cellStyle name="SAPBEXexcGood1 7 6" xfId="27711" xr:uid="{00000000-0005-0000-0000-0000356C0000}"/>
    <cellStyle name="SAPBEXexcGood1 7 6 2" xfId="27712" xr:uid="{00000000-0005-0000-0000-0000366C0000}"/>
    <cellStyle name="SAPBEXexcGood1 7 7" xfId="27713" xr:uid="{00000000-0005-0000-0000-0000376C0000}"/>
    <cellStyle name="SAPBEXexcGood1 7 7 2" xfId="27714" xr:uid="{00000000-0005-0000-0000-0000386C0000}"/>
    <cellStyle name="SAPBEXexcGood1 7 8" xfId="27715" xr:uid="{00000000-0005-0000-0000-0000396C0000}"/>
    <cellStyle name="SAPBEXexcGood1 7 8 2" xfId="27716" xr:uid="{00000000-0005-0000-0000-00003A6C0000}"/>
    <cellStyle name="SAPBEXexcGood1 7 9" xfId="27717" xr:uid="{00000000-0005-0000-0000-00003B6C0000}"/>
    <cellStyle name="SAPBEXexcGood1 7 9 2" xfId="27718" xr:uid="{00000000-0005-0000-0000-00003C6C0000}"/>
    <cellStyle name="SAPBEXexcGood1 8" xfId="27719" xr:uid="{00000000-0005-0000-0000-00003D6C0000}"/>
    <cellStyle name="SAPBEXexcGood1 8 2" xfId="27720" xr:uid="{00000000-0005-0000-0000-00003E6C0000}"/>
    <cellStyle name="SAPBEXexcGood1 8 2 2" xfId="27721" xr:uid="{00000000-0005-0000-0000-00003F6C0000}"/>
    <cellStyle name="SAPBEXexcGood1 8 2 2 2" xfId="27722" xr:uid="{00000000-0005-0000-0000-0000406C0000}"/>
    <cellStyle name="SAPBEXexcGood1 8 2 2 2 2" xfId="27723" xr:uid="{00000000-0005-0000-0000-0000416C0000}"/>
    <cellStyle name="SAPBEXexcGood1 8 2 2 3" xfId="27724" xr:uid="{00000000-0005-0000-0000-0000426C0000}"/>
    <cellStyle name="SAPBEXexcGood1 8 2 2 3 2" xfId="27725" xr:uid="{00000000-0005-0000-0000-0000436C0000}"/>
    <cellStyle name="SAPBEXexcGood1 8 2 2 4" xfId="27726" xr:uid="{00000000-0005-0000-0000-0000446C0000}"/>
    <cellStyle name="SAPBEXexcGood1 8 2 2 4 2" xfId="27727" xr:uid="{00000000-0005-0000-0000-0000456C0000}"/>
    <cellStyle name="SAPBEXexcGood1 8 2 2 5" xfId="27728" xr:uid="{00000000-0005-0000-0000-0000466C0000}"/>
    <cellStyle name="SAPBEXexcGood1 8 2 2 5 2" xfId="27729" xr:uid="{00000000-0005-0000-0000-0000476C0000}"/>
    <cellStyle name="SAPBEXexcGood1 8 2 2 6" xfId="27730" xr:uid="{00000000-0005-0000-0000-0000486C0000}"/>
    <cellStyle name="SAPBEXexcGood1 8 2 2 6 2" xfId="27731" xr:uid="{00000000-0005-0000-0000-0000496C0000}"/>
    <cellStyle name="SAPBEXexcGood1 8 2 2 7" xfId="27732" xr:uid="{00000000-0005-0000-0000-00004A6C0000}"/>
    <cellStyle name="SAPBEXexcGood1 8 2 3" xfId="27733" xr:uid="{00000000-0005-0000-0000-00004B6C0000}"/>
    <cellStyle name="SAPBEXexcGood1 8 2 3 2" xfId="27734" xr:uid="{00000000-0005-0000-0000-00004C6C0000}"/>
    <cellStyle name="SAPBEXexcGood1 8 2 4" xfId="27735" xr:uid="{00000000-0005-0000-0000-00004D6C0000}"/>
    <cellStyle name="SAPBEXexcGood1 8 2 4 2" xfId="27736" xr:uid="{00000000-0005-0000-0000-00004E6C0000}"/>
    <cellStyle name="SAPBEXexcGood1 8 2 5" xfId="27737" xr:uid="{00000000-0005-0000-0000-00004F6C0000}"/>
    <cellStyle name="SAPBEXexcGood1 8 2 5 2" xfId="27738" xr:uid="{00000000-0005-0000-0000-0000506C0000}"/>
    <cellStyle name="SAPBEXexcGood1 8 2 6" xfId="27739" xr:uid="{00000000-0005-0000-0000-0000516C0000}"/>
    <cellStyle name="SAPBEXexcGood1 8 2 6 2" xfId="27740" xr:uid="{00000000-0005-0000-0000-0000526C0000}"/>
    <cellStyle name="SAPBEXexcGood1 8 2 7" xfId="27741" xr:uid="{00000000-0005-0000-0000-0000536C0000}"/>
    <cellStyle name="SAPBEXexcGood1 8 2 7 2" xfId="27742" xr:uid="{00000000-0005-0000-0000-0000546C0000}"/>
    <cellStyle name="SAPBEXexcGood1 8 2 8" xfId="27743" xr:uid="{00000000-0005-0000-0000-0000556C0000}"/>
    <cellStyle name="SAPBEXexcGood1 8 3" xfId="27744" xr:uid="{00000000-0005-0000-0000-0000566C0000}"/>
    <cellStyle name="SAPBEXexcGood1 8 3 2" xfId="27745" xr:uid="{00000000-0005-0000-0000-0000576C0000}"/>
    <cellStyle name="SAPBEXexcGood1 8 3 2 2" xfId="27746" xr:uid="{00000000-0005-0000-0000-0000586C0000}"/>
    <cellStyle name="SAPBEXexcGood1 8 3 3" xfId="27747" xr:uid="{00000000-0005-0000-0000-0000596C0000}"/>
    <cellStyle name="SAPBEXexcGood1 8 3 3 2" xfId="27748" xr:uid="{00000000-0005-0000-0000-00005A6C0000}"/>
    <cellStyle name="SAPBEXexcGood1 8 3 4" xfId="27749" xr:uid="{00000000-0005-0000-0000-00005B6C0000}"/>
    <cellStyle name="SAPBEXexcGood1 8 3 4 2" xfId="27750" xr:uid="{00000000-0005-0000-0000-00005C6C0000}"/>
    <cellStyle name="SAPBEXexcGood1 8 3 5" xfId="27751" xr:uid="{00000000-0005-0000-0000-00005D6C0000}"/>
    <cellStyle name="SAPBEXexcGood1 8 3 5 2" xfId="27752" xr:uid="{00000000-0005-0000-0000-00005E6C0000}"/>
    <cellStyle name="SAPBEXexcGood1 8 3 6" xfId="27753" xr:uid="{00000000-0005-0000-0000-00005F6C0000}"/>
    <cellStyle name="SAPBEXexcGood1 8 3 6 2" xfId="27754" xr:uid="{00000000-0005-0000-0000-0000606C0000}"/>
    <cellStyle name="SAPBEXexcGood1 8 3 7" xfId="27755" xr:uid="{00000000-0005-0000-0000-0000616C0000}"/>
    <cellStyle name="SAPBEXexcGood1 8 4" xfId="27756" xr:uid="{00000000-0005-0000-0000-0000626C0000}"/>
    <cellStyle name="SAPBEXexcGood1 8 4 2" xfId="27757" xr:uid="{00000000-0005-0000-0000-0000636C0000}"/>
    <cellStyle name="SAPBEXexcGood1 8 5" xfId="27758" xr:uid="{00000000-0005-0000-0000-0000646C0000}"/>
    <cellStyle name="SAPBEXexcGood1 8 5 2" xfId="27759" xr:uid="{00000000-0005-0000-0000-0000656C0000}"/>
    <cellStyle name="SAPBEXexcGood1 8 6" xfId="27760" xr:uid="{00000000-0005-0000-0000-0000666C0000}"/>
    <cellStyle name="SAPBEXexcGood1 8 6 2" xfId="27761" xr:uid="{00000000-0005-0000-0000-0000676C0000}"/>
    <cellStyle name="SAPBEXexcGood1 8 7" xfId="27762" xr:uid="{00000000-0005-0000-0000-0000686C0000}"/>
    <cellStyle name="SAPBEXexcGood1 8 7 2" xfId="27763" xr:uid="{00000000-0005-0000-0000-0000696C0000}"/>
    <cellStyle name="SAPBEXexcGood1 8 8" xfId="27764" xr:uid="{00000000-0005-0000-0000-00006A6C0000}"/>
    <cellStyle name="SAPBEXexcGood1 8 8 2" xfId="27765" xr:uid="{00000000-0005-0000-0000-00006B6C0000}"/>
    <cellStyle name="SAPBEXexcGood1 8 9" xfId="27766" xr:uid="{00000000-0005-0000-0000-00006C6C0000}"/>
    <cellStyle name="SAPBEXexcGood1 9" xfId="27767" xr:uid="{00000000-0005-0000-0000-00006D6C0000}"/>
    <cellStyle name="SAPBEXexcGood1 9 2" xfId="27768" xr:uid="{00000000-0005-0000-0000-00006E6C0000}"/>
    <cellStyle name="SAPBEXexcGood1 9 2 2" xfId="27769" xr:uid="{00000000-0005-0000-0000-00006F6C0000}"/>
    <cellStyle name="SAPBEXexcGood1 9 2 2 2" xfId="27770" xr:uid="{00000000-0005-0000-0000-0000706C0000}"/>
    <cellStyle name="SAPBEXexcGood1 9 2 3" xfId="27771" xr:uid="{00000000-0005-0000-0000-0000716C0000}"/>
    <cellStyle name="SAPBEXexcGood1 9 2 3 2" xfId="27772" xr:uid="{00000000-0005-0000-0000-0000726C0000}"/>
    <cellStyle name="SAPBEXexcGood1 9 2 4" xfId="27773" xr:uid="{00000000-0005-0000-0000-0000736C0000}"/>
    <cellStyle name="SAPBEXexcGood1 9 2 4 2" xfId="27774" xr:uid="{00000000-0005-0000-0000-0000746C0000}"/>
    <cellStyle name="SAPBEXexcGood1 9 2 5" xfId="27775" xr:uid="{00000000-0005-0000-0000-0000756C0000}"/>
    <cellStyle name="SAPBEXexcGood1 9 2 5 2" xfId="27776" xr:uid="{00000000-0005-0000-0000-0000766C0000}"/>
    <cellStyle name="SAPBEXexcGood1 9 2 6" xfId="27777" xr:uid="{00000000-0005-0000-0000-0000776C0000}"/>
    <cellStyle name="SAPBEXexcGood1 9 2 6 2" xfId="27778" xr:uid="{00000000-0005-0000-0000-0000786C0000}"/>
    <cellStyle name="SAPBEXexcGood1 9 2 7" xfId="27779" xr:uid="{00000000-0005-0000-0000-0000796C0000}"/>
    <cellStyle name="SAPBEXexcGood1 9 3" xfId="27780" xr:uid="{00000000-0005-0000-0000-00007A6C0000}"/>
    <cellStyle name="SAPBEXexcGood1 9 3 2" xfId="27781" xr:uid="{00000000-0005-0000-0000-00007B6C0000}"/>
    <cellStyle name="SAPBEXexcGood1 9 4" xfId="27782" xr:uid="{00000000-0005-0000-0000-00007C6C0000}"/>
    <cellStyle name="SAPBEXexcGood1 9 4 2" xfId="27783" xr:uid="{00000000-0005-0000-0000-00007D6C0000}"/>
    <cellStyle name="SAPBEXexcGood1 9 5" xfId="27784" xr:uid="{00000000-0005-0000-0000-00007E6C0000}"/>
    <cellStyle name="SAPBEXexcGood1 9 5 2" xfId="27785" xr:uid="{00000000-0005-0000-0000-00007F6C0000}"/>
    <cellStyle name="SAPBEXexcGood1 9 6" xfId="27786" xr:uid="{00000000-0005-0000-0000-0000806C0000}"/>
    <cellStyle name="SAPBEXexcGood1 9 6 2" xfId="27787" xr:uid="{00000000-0005-0000-0000-0000816C0000}"/>
    <cellStyle name="SAPBEXexcGood1 9 7" xfId="27788" xr:uid="{00000000-0005-0000-0000-0000826C0000}"/>
    <cellStyle name="SAPBEXexcGood1 9 7 2" xfId="27789" xr:uid="{00000000-0005-0000-0000-0000836C0000}"/>
    <cellStyle name="SAPBEXexcGood1 9 8" xfId="27790" xr:uid="{00000000-0005-0000-0000-0000846C0000}"/>
    <cellStyle name="SAPBEXexcGood2" xfId="27791" xr:uid="{00000000-0005-0000-0000-0000856C0000}"/>
    <cellStyle name="SAPBEXexcGood2 10" xfId="27792" xr:uid="{00000000-0005-0000-0000-0000866C0000}"/>
    <cellStyle name="SAPBEXexcGood2 10 2" xfId="27793" xr:uid="{00000000-0005-0000-0000-0000876C0000}"/>
    <cellStyle name="SAPBEXexcGood2 10 2 2" xfId="27794" xr:uid="{00000000-0005-0000-0000-0000886C0000}"/>
    <cellStyle name="SAPBEXexcGood2 10 3" xfId="27795" xr:uid="{00000000-0005-0000-0000-0000896C0000}"/>
    <cellStyle name="SAPBEXexcGood2 10 3 2" xfId="27796" xr:uid="{00000000-0005-0000-0000-00008A6C0000}"/>
    <cellStyle name="SAPBEXexcGood2 10 4" xfId="27797" xr:uid="{00000000-0005-0000-0000-00008B6C0000}"/>
    <cellStyle name="SAPBEXexcGood2 10 4 2" xfId="27798" xr:uid="{00000000-0005-0000-0000-00008C6C0000}"/>
    <cellStyle name="SAPBEXexcGood2 10 5" xfId="27799" xr:uid="{00000000-0005-0000-0000-00008D6C0000}"/>
    <cellStyle name="SAPBEXexcGood2 10 5 2" xfId="27800" xr:uid="{00000000-0005-0000-0000-00008E6C0000}"/>
    <cellStyle name="SAPBEXexcGood2 10 6" xfId="27801" xr:uid="{00000000-0005-0000-0000-00008F6C0000}"/>
    <cellStyle name="SAPBEXexcGood2 10 6 2" xfId="27802" xr:uid="{00000000-0005-0000-0000-0000906C0000}"/>
    <cellStyle name="SAPBEXexcGood2 10 7" xfId="27803" xr:uid="{00000000-0005-0000-0000-0000916C0000}"/>
    <cellStyle name="SAPBEXexcGood2 11" xfId="27804" xr:uid="{00000000-0005-0000-0000-0000926C0000}"/>
    <cellStyle name="SAPBEXexcGood2 11 2" xfId="27805" xr:uid="{00000000-0005-0000-0000-0000936C0000}"/>
    <cellStyle name="SAPBEXexcGood2 12" xfId="27806" xr:uid="{00000000-0005-0000-0000-0000946C0000}"/>
    <cellStyle name="SAPBEXexcGood2 12 2" xfId="27807" xr:uid="{00000000-0005-0000-0000-0000956C0000}"/>
    <cellStyle name="SAPBEXexcGood2 13" xfId="27808" xr:uid="{00000000-0005-0000-0000-0000966C0000}"/>
    <cellStyle name="SAPBEXexcGood2 13 2" xfId="27809" xr:uid="{00000000-0005-0000-0000-0000976C0000}"/>
    <cellStyle name="SAPBEXexcGood2 14" xfId="27810" xr:uid="{00000000-0005-0000-0000-0000986C0000}"/>
    <cellStyle name="SAPBEXexcGood2 14 2" xfId="27811" xr:uid="{00000000-0005-0000-0000-0000996C0000}"/>
    <cellStyle name="SAPBEXexcGood2 15" xfId="27812" xr:uid="{00000000-0005-0000-0000-00009A6C0000}"/>
    <cellStyle name="SAPBEXexcGood2 15 2" xfId="27813" xr:uid="{00000000-0005-0000-0000-00009B6C0000}"/>
    <cellStyle name="SAPBEXexcGood2 16" xfId="27814" xr:uid="{00000000-0005-0000-0000-00009C6C0000}"/>
    <cellStyle name="SAPBEXexcGood2 2" xfId="27815" xr:uid="{00000000-0005-0000-0000-00009D6C0000}"/>
    <cellStyle name="SAPBEXexcGood2 2 10" xfId="27816" xr:uid="{00000000-0005-0000-0000-00009E6C0000}"/>
    <cellStyle name="SAPBEXexcGood2 2 10 2" xfId="27817" xr:uid="{00000000-0005-0000-0000-00009F6C0000}"/>
    <cellStyle name="SAPBEXexcGood2 2 11" xfId="27818" xr:uid="{00000000-0005-0000-0000-0000A06C0000}"/>
    <cellStyle name="SAPBEXexcGood2 2 11 2" xfId="27819" xr:uid="{00000000-0005-0000-0000-0000A16C0000}"/>
    <cellStyle name="SAPBEXexcGood2 2 12" xfId="27820" xr:uid="{00000000-0005-0000-0000-0000A26C0000}"/>
    <cellStyle name="SAPBEXexcGood2 2 2" xfId="27821" xr:uid="{00000000-0005-0000-0000-0000A36C0000}"/>
    <cellStyle name="SAPBEXexcGood2 2 2 10" xfId="27822" xr:uid="{00000000-0005-0000-0000-0000A46C0000}"/>
    <cellStyle name="SAPBEXexcGood2 2 2 10 2" xfId="27823" xr:uid="{00000000-0005-0000-0000-0000A56C0000}"/>
    <cellStyle name="SAPBEXexcGood2 2 2 11" xfId="27824" xr:uid="{00000000-0005-0000-0000-0000A66C0000}"/>
    <cellStyle name="SAPBEXexcGood2 2 2 2" xfId="27825" xr:uid="{00000000-0005-0000-0000-0000A76C0000}"/>
    <cellStyle name="SAPBEXexcGood2 2 2 2 10" xfId="27826" xr:uid="{00000000-0005-0000-0000-0000A86C0000}"/>
    <cellStyle name="SAPBEXexcGood2 2 2 2 2" xfId="27827" xr:uid="{00000000-0005-0000-0000-0000A96C0000}"/>
    <cellStyle name="SAPBEXexcGood2 2 2 2 2 2" xfId="27828" xr:uid="{00000000-0005-0000-0000-0000AA6C0000}"/>
    <cellStyle name="SAPBEXexcGood2 2 2 2 2 2 2" xfId="27829" xr:uid="{00000000-0005-0000-0000-0000AB6C0000}"/>
    <cellStyle name="SAPBEXexcGood2 2 2 2 2 2 2 2" xfId="27830" xr:uid="{00000000-0005-0000-0000-0000AC6C0000}"/>
    <cellStyle name="SAPBEXexcGood2 2 2 2 2 2 2 2 2" xfId="27831" xr:uid="{00000000-0005-0000-0000-0000AD6C0000}"/>
    <cellStyle name="SAPBEXexcGood2 2 2 2 2 2 2 3" xfId="27832" xr:uid="{00000000-0005-0000-0000-0000AE6C0000}"/>
    <cellStyle name="SAPBEXexcGood2 2 2 2 2 2 2 3 2" xfId="27833" xr:uid="{00000000-0005-0000-0000-0000AF6C0000}"/>
    <cellStyle name="SAPBEXexcGood2 2 2 2 2 2 2 4" xfId="27834" xr:uid="{00000000-0005-0000-0000-0000B06C0000}"/>
    <cellStyle name="SAPBEXexcGood2 2 2 2 2 2 2 4 2" xfId="27835" xr:uid="{00000000-0005-0000-0000-0000B16C0000}"/>
    <cellStyle name="SAPBEXexcGood2 2 2 2 2 2 2 5" xfId="27836" xr:uid="{00000000-0005-0000-0000-0000B26C0000}"/>
    <cellStyle name="SAPBEXexcGood2 2 2 2 2 2 2 5 2" xfId="27837" xr:uid="{00000000-0005-0000-0000-0000B36C0000}"/>
    <cellStyle name="SAPBEXexcGood2 2 2 2 2 2 2 6" xfId="27838" xr:uid="{00000000-0005-0000-0000-0000B46C0000}"/>
    <cellStyle name="SAPBEXexcGood2 2 2 2 2 2 2 6 2" xfId="27839" xr:uid="{00000000-0005-0000-0000-0000B56C0000}"/>
    <cellStyle name="SAPBEXexcGood2 2 2 2 2 2 2 7" xfId="27840" xr:uid="{00000000-0005-0000-0000-0000B66C0000}"/>
    <cellStyle name="SAPBEXexcGood2 2 2 2 2 2 3" xfId="27841" xr:uid="{00000000-0005-0000-0000-0000B76C0000}"/>
    <cellStyle name="SAPBEXexcGood2 2 2 2 2 2 3 2" xfId="27842" xr:uid="{00000000-0005-0000-0000-0000B86C0000}"/>
    <cellStyle name="SAPBEXexcGood2 2 2 2 2 2 4" xfId="27843" xr:uid="{00000000-0005-0000-0000-0000B96C0000}"/>
    <cellStyle name="SAPBEXexcGood2 2 2 2 2 2 4 2" xfId="27844" xr:uid="{00000000-0005-0000-0000-0000BA6C0000}"/>
    <cellStyle name="SAPBEXexcGood2 2 2 2 2 2 5" xfId="27845" xr:uid="{00000000-0005-0000-0000-0000BB6C0000}"/>
    <cellStyle name="SAPBEXexcGood2 2 2 2 2 2 5 2" xfId="27846" xr:uid="{00000000-0005-0000-0000-0000BC6C0000}"/>
    <cellStyle name="SAPBEXexcGood2 2 2 2 2 2 6" xfId="27847" xr:uid="{00000000-0005-0000-0000-0000BD6C0000}"/>
    <cellStyle name="SAPBEXexcGood2 2 2 2 2 2 6 2" xfId="27848" xr:uid="{00000000-0005-0000-0000-0000BE6C0000}"/>
    <cellStyle name="SAPBEXexcGood2 2 2 2 2 2 7" xfId="27849" xr:uid="{00000000-0005-0000-0000-0000BF6C0000}"/>
    <cellStyle name="SAPBEXexcGood2 2 2 2 2 2 7 2" xfId="27850" xr:uid="{00000000-0005-0000-0000-0000C06C0000}"/>
    <cellStyle name="SAPBEXexcGood2 2 2 2 2 2 8" xfId="27851" xr:uid="{00000000-0005-0000-0000-0000C16C0000}"/>
    <cellStyle name="SAPBEXexcGood2 2 2 2 2 3" xfId="27852" xr:uid="{00000000-0005-0000-0000-0000C26C0000}"/>
    <cellStyle name="SAPBEXexcGood2 2 2 2 2 3 2" xfId="27853" xr:uid="{00000000-0005-0000-0000-0000C36C0000}"/>
    <cellStyle name="SAPBEXexcGood2 2 2 2 2 3 2 2" xfId="27854" xr:uid="{00000000-0005-0000-0000-0000C46C0000}"/>
    <cellStyle name="SAPBEXexcGood2 2 2 2 2 3 3" xfId="27855" xr:uid="{00000000-0005-0000-0000-0000C56C0000}"/>
    <cellStyle name="SAPBEXexcGood2 2 2 2 2 3 3 2" xfId="27856" xr:uid="{00000000-0005-0000-0000-0000C66C0000}"/>
    <cellStyle name="SAPBEXexcGood2 2 2 2 2 3 4" xfId="27857" xr:uid="{00000000-0005-0000-0000-0000C76C0000}"/>
    <cellStyle name="SAPBEXexcGood2 2 2 2 2 3 4 2" xfId="27858" xr:uid="{00000000-0005-0000-0000-0000C86C0000}"/>
    <cellStyle name="SAPBEXexcGood2 2 2 2 2 3 5" xfId="27859" xr:uid="{00000000-0005-0000-0000-0000C96C0000}"/>
    <cellStyle name="SAPBEXexcGood2 2 2 2 2 3 5 2" xfId="27860" xr:uid="{00000000-0005-0000-0000-0000CA6C0000}"/>
    <cellStyle name="SAPBEXexcGood2 2 2 2 2 3 6" xfId="27861" xr:uid="{00000000-0005-0000-0000-0000CB6C0000}"/>
    <cellStyle name="SAPBEXexcGood2 2 2 2 2 3 6 2" xfId="27862" xr:uid="{00000000-0005-0000-0000-0000CC6C0000}"/>
    <cellStyle name="SAPBEXexcGood2 2 2 2 2 3 7" xfId="27863" xr:uid="{00000000-0005-0000-0000-0000CD6C0000}"/>
    <cellStyle name="SAPBEXexcGood2 2 2 2 2 4" xfId="27864" xr:uid="{00000000-0005-0000-0000-0000CE6C0000}"/>
    <cellStyle name="SAPBEXexcGood2 2 2 2 2 4 2" xfId="27865" xr:uid="{00000000-0005-0000-0000-0000CF6C0000}"/>
    <cellStyle name="SAPBEXexcGood2 2 2 2 2 5" xfId="27866" xr:uid="{00000000-0005-0000-0000-0000D06C0000}"/>
    <cellStyle name="SAPBEXexcGood2 2 2 2 2 5 2" xfId="27867" xr:uid="{00000000-0005-0000-0000-0000D16C0000}"/>
    <cellStyle name="SAPBEXexcGood2 2 2 2 2 6" xfId="27868" xr:uid="{00000000-0005-0000-0000-0000D26C0000}"/>
    <cellStyle name="SAPBEXexcGood2 2 2 2 2 6 2" xfId="27869" xr:uid="{00000000-0005-0000-0000-0000D36C0000}"/>
    <cellStyle name="SAPBEXexcGood2 2 2 2 2 7" xfId="27870" xr:uid="{00000000-0005-0000-0000-0000D46C0000}"/>
    <cellStyle name="SAPBEXexcGood2 2 2 2 2 7 2" xfId="27871" xr:uid="{00000000-0005-0000-0000-0000D56C0000}"/>
    <cellStyle name="SAPBEXexcGood2 2 2 2 2 8" xfId="27872" xr:uid="{00000000-0005-0000-0000-0000D66C0000}"/>
    <cellStyle name="SAPBEXexcGood2 2 2 2 2 8 2" xfId="27873" xr:uid="{00000000-0005-0000-0000-0000D76C0000}"/>
    <cellStyle name="SAPBEXexcGood2 2 2 2 2 9" xfId="27874" xr:uid="{00000000-0005-0000-0000-0000D86C0000}"/>
    <cellStyle name="SAPBEXexcGood2 2 2 2 3" xfId="27875" xr:uid="{00000000-0005-0000-0000-0000D96C0000}"/>
    <cellStyle name="SAPBEXexcGood2 2 2 2 3 2" xfId="27876" xr:uid="{00000000-0005-0000-0000-0000DA6C0000}"/>
    <cellStyle name="SAPBEXexcGood2 2 2 2 3 2 2" xfId="27877" xr:uid="{00000000-0005-0000-0000-0000DB6C0000}"/>
    <cellStyle name="SAPBEXexcGood2 2 2 2 3 2 2 2" xfId="27878" xr:uid="{00000000-0005-0000-0000-0000DC6C0000}"/>
    <cellStyle name="SAPBEXexcGood2 2 2 2 3 2 3" xfId="27879" xr:uid="{00000000-0005-0000-0000-0000DD6C0000}"/>
    <cellStyle name="SAPBEXexcGood2 2 2 2 3 2 3 2" xfId="27880" xr:uid="{00000000-0005-0000-0000-0000DE6C0000}"/>
    <cellStyle name="SAPBEXexcGood2 2 2 2 3 2 4" xfId="27881" xr:uid="{00000000-0005-0000-0000-0000DF6C0000}"/>
    <cellStyle name="SAPBEXexcGood2 2 2 2 3 2 4 2" xfId="27882" xr:uid="{00000000-0005-0000-0000-0000E06C0000}"/>
    <cellStyle name="SAPBEXexcGood2 2 2 2 3 2 5" xfId="27883" xr:uid="{00000000-0005-0000-0000-0000E16C0000}"/>
    <cellStyle name="SAPBEXexcGood2 2 2 2 3 2 5 2" xfId="27884" xr:uid="{00000000-0005-0000-0000-0000E26C0000}"/>
    <cellStyle name="SAPBEXexcGood2 2 2 2 3 2 6" xfId="27885" xr:uid="{00000000-0005-0000-0000-0000E36C0000}"/>
    <cellStyle name="SAPBEXexcGood2 2 2 2 3 2 6 2" xfId="27886" xr:uid="{00000000-0005-0000-0000-0000E46C0000}"/>
    <cellStyle name="SAPBEXexcGood2 2 2 2 3 2 7" xfId="27887" xr:uid="{00000000-0005-0000-0000-0000E56C0000}"/>
    <cellStyle name="SAPBEXexcGood2 2 2 2 3 3" xfId="27888" xr:uid="{00000000-0005-0000-0000-0000E66C0000}"/>
    <cellStyle name="SAPBEXexcGood2 2 2 2 3 3 2" xfId="27889" xr:uid="{00000000-0005-0000-0000-0000E76C0000}"/>
    <cellStyle name="SAPBEXexcGood2 2 2 2 3 4" xfId="27890" xr:uid="{00000000-0005-0000-0000-0000E86C0000}"/>
    <cellStyle name="SAPBEXexcGood2 2 2 2 3 4 2" xfId="27891" xr:uid="{00000000-0005-0000-0000-0000E96C0000}"/>
    <cellStyle name="SAPBEXexcGood2 2 2 2 3 5" xfId="27892" xr:uid="{00000000-0005-0000-0000-0000EA6C0000}"/>
    <cellStyle name="SAPBEXexcGood2 2 2 2 3 5 2" xfId="27893" xr:uid="{00000000-0005-0000-0000-0000EB6C0000}"/>
    <cellStyle name="SAPBEXexcGood2 2 2 2 3 6" xfId="27894" xr:uid="{00000000-0005-0000-0000-0000EC6C0000}"/>
    <cellStyle name="SAPBEXexcGood2 2 2 2 3 6 2" xfId="27895" xr:uid="{00000000-0005-0000-0000-0000ED6C0000}"/>
    <cellStyle name="SAPBEXexcGood2 2 2 2 3 7" xfId="27896" xr:uid="{00000000-0005-0000-0000-0000EE6C0000}"/>
    <cellStyle name="SAPBEXexcGood2 2 2 2 3 7 2" xfId="27897" xr:uid="{00000000-0005-0000-0000-0000EF6C0000}"/>
    <cellStyle name="SAPBEXexcGood2 2 2 2 3 8" xfId="27898" xr:uid="{00000000-0005-0000-0000-0000F06C0000}"/>
    <cellStyle name="SAPBEXexcGood2 2 2 2 4" xfId="27899" xr:uid="{00000000-0005-0000-0000-0000F16C0000}"/>
    <cellStyle name="SAPBEXexcGood2 2 2 2 4 2" xfId="27900" xr:uid="{00000000-0005-0000-0000-0000F26C0000}"/>
    <cellStyle name="SAPBEXexcGood2 2 2 2 4 2 2" xfId="27901" xr:uid="{00000000-0005-0000-0000-0000F36C0000}"/>
    <cellStyle name="SAPBEXexcGood2 2 2 2 4 3" xfId="27902" xr:uid="{00000000-0005-0000-0000-0000F46C0000}"/>
    <cellStyle name="SAPBEXexcGood2 2 2 2 4 3 2" xfId="27903" xr:uid="{00000000-0005-0000-0000-0000F56C0000}"/>
    <cellStyle name="SAPBEXexcGood2 2 2 2 4 4" xfId="27904" xr:uid="{00000000-0005-0000-0000-0000F66C0000}"/>
    <cellStyle name="SAPBEXexcGood2 2 2 2 4 4 2" xfId="27905" xr:uid="{00000000-0005-0000-0000-0000F76C0000}"/>
    <cellStyle name="SAPBEXexcGood2 2 2 2 4 5" xfId="27906" xr:uid="{00000000-0005-0000-0000-0000F86C0000}"/>
    <cellStyle name="SAPBEXexcGood2 2 2 2 4 5 2" xfId="27907" xr:uid="{00000000-0005-0000-0000-0000F96C0000}"/>
    <cellStyle name="SAPBEXexcGood2 2 2 2 4 6" xfId="27908" xr:uid="{00000000-0005-0000-0000-0000FA6C0000}"/>
    <cellStyle name="SAPBEXexcGood2 2 2 2 4 6 2" xfId="27909" xr:uid="{00000000-0005-0000-0000-0000FB6C0000}"/>
    <cellStyle name="SAPBEXexcGood2 2 2 2 4 7" xfId="27910" xr:uid="{00000000-0005-0000-0000-0000FC6C0000}"/>
    <cellStyle name="SAPBEXexcGood2 2 2 2 5" xfId="27911" xr:uid="{00000000-0005-0000-0000-0000FD6C0000}"/>
    <cellStyle name="SAPBEXexcGood2 2 2 2 5 2" xfId="27912" xr:uid="{00000000-0005-0000-0000-0000FE6C0000}"/>
    <cellStyle name="SAPBEXexcGood2 2 2 2 6" xfId="27913" xr:uid="{00000000-0005-0000-0000-0000FF6C0000}"/>
    <cellStyle name="SAPBEXexcGood2 2 2 2 6 2" xfId="27914" xr:uid="{00000000-0005-0000-0000-0000006D0000}"/>
    <cellStyle name="SAPBEXexcGood2 2 2 2 7" xfId="27915" xr:uid="{00000000-0005-0000-0000-0000016D0000}"/>
    <cellStyle name="SAPBEXexcGood2 2 2 2 7 2" xfId="27916" xr:uid="{00000000-0005-0000-0000-0000026D0000}"/>
    <cellStyle name="SAPBEXexcGood2 2 2 2 8" xfId="27917" xr:uid="{00000000-0005-0000-0000-0000036D0000}"/>
    <cellStyle name="SAPBEXexcGood2 2 2 2 8 2" xfId="27918" xr:uid="{00000000-0005-0000-0000-0000046D0000}"/>
    <cellStyle name="SAPBEXexcGood2 2 2 2 9" xfId="27919" xr:uid="{00000000-0005-0000-0000-0000056D0000}"/>
    <cellStyle name="SAPBEXexcGood2 2 2 2 9 2" xfId="27920" xr:uid="{00000000-0005-0000-0000-0000066D0000}"/>
    <cellStyle name="SAPBEXexcGood2 2 2 3" xfId="27921" xr:uid="{00000000-0005-0000-0000-0000076D0000}"/>
    <cellStyle name="SAPBEXexcGood2 2 2 3 2" xfId="27922" xr:uid="{00000000-0005-0000-0000-0000086D0000}"/>
    <cellStyle name="SAPBEXexcGood2 2 2 3 2 2" xfId="27923" xr:uid="{00000000-0005-0000-0000-0000096D0000}"/>
    <cellStyle name="SAPBEXexcGood2 2 2 3 2 2 2" xfId="27924" xr:uid="{00000000-0005-0000-0000-00000A6D0000}"/>
    <cellStyle name="SAPBEXexcGood2 2 2 3 2 2 2 2" xfId="27925" xr:uid="{00000000-0005-0000-0000-00000B6D0000}"/>
    <cellStyle name="SAPBEXexcGood2 2 2 3 2 2 3" xfId="27926" xr:uid="{00000000-0005-0000-0000-00000C6D0000}"/>
    <cellStyle name="SAPBEXexcGood2 2 2 3 2 2 3 2" xfId="27927" xr:uid="{00000000-0005-0000-0000-00000D6D0000}"/>
    <cellStyle name="SAPBEXexcGood2 2 2 3 2 2 4" xfId="27928" xr:uid="{00000000-0005-0000-0000-00000E6D0000}"/>
    <cellStyle name="SAPBEXexcGood2 2 2 3 2 2 4 2" xfId="27929" xr:uid="{00000000-0005-0000-0000-00000F6D0000}"/>
    <cellStyle name="SAPBEXexcGood2 2 2 3 2 2 5" xfId="27930" xr:uid="{00000000-0005-0000-0000-0000106D0000}"/>
    <cellStyle name="SAPBEXexcGood2 2 2 3 2 2 5 2" xfId="27931" xr:uid="{00000000-0005-0000-0000-0000116D0000}"/>
    <cellStyle name="SAPBEXexcGood2 2 2 3 2 2 6" xfId="27932" xr:uid="{00000000-0005-0000-0000-0000126D0000}"/>
    <cellStyle name="SAPBEXexcGood2 2 2 3 2 2 6 2" xfId="27933" xr:uid="{00000000-0005-0000-0000-0000136D0000}"/>
    <cellStyle name="SAPBEXexcGood2 2 2 3 2 2 7" xfId="27934" xr:uid="{00000000-0005-0000-0000-0000146D0000}"/>
    <cellStyle name="SAPBEXexcGood2 2 2 3 2 3" xfId="27935" xr:uid="{00000000-0005-0000-0000-0000156D0000}"/>
    <cellStyle name="SAPBEXexcGood2 2 2 3 2 3 2" xfId="27936" xr:uid="{00000000-0005-0000-0000-0000166D0000}"/>
    <cellStyle name="SAPBEXexcGood2 2 2 3 2 4" xfId="27937" xr:uid="{00000000-0005-0000-0000-0000176D0000}"/>
    <cellStyle name="SAPBEXexcGood2 2 2 3 2 4 2" xfId="27938" xr:uid="{00000000-0005-0000-0000-0000186D0000}"/>
    <cellStyle name="SAPBEXexcGood2 2 2 3 2 5" xfId="27939" xr:uid="{00000000-0005-0000-0000-0000196D0000}"/>
    <cellStyle name="SAPBEXexcGood2 2 2 3 2 5 2" xfId="27940" xr:uid="{00000000-0005-0000-0000-00001A6D0000}"/>
    <cellStyle name="SAPBEXexcGood2 2 2 3 2 6" xfId="27941" xr:uid="{00000000-0005-0000-0000-00001B6D0000}"/>
    <cellStyle name="SAPBEXexcGood2 2 2 3 2 6 2" xfId="27942" xr:uid="{00000000-0005-0000-0000-00001C6D0000}"/>
    <cellStyle name="SAPBEXexcGood2 2 2 3 2 7" xfId="27943" xr:uid="{00000000-0005-0000-0000-00001D6D0000}"/>
    <cellStyle name="SAPBEXexcGood2 2 2 3 2 7 2" xfId="27944" xr:uid="{00000000-0005-0000-0000-00001E6D0000}"/>
    <cellStyle name="SAPBEXexcGood2 2 2 3 2 8" xfId="27945" xr:uid="{00000000-0005-0000-0000-00001F6D0000}"/>
    <cellStyle name="SAPBEXexcGood2 2 2 3 3" xfId="27946" xr:uid="{00000000-0005-0000-0000-0000206D0000}"/>
    <cellStyle name="SAPBEXexcGood2 2 2 3 3 2" xfId="27947" xr:uid="{00000000-0005-0000-0000-0000216D0000}"/>
    <cellStyle name="SAPBEXexcGood2 2 2 3 3 2 2" xfId="27948" xr:uid="{00000000-0005-0000-0000-0000226D0000}"/>
    <cellStyle name="SAPBEXexcGood2 2 2 3 3 3" xfId="27949" xr:uid="{00000000-0005-0000-0000-0000236D0000}"/>
    <cellStyle name="SAPBEXexcGood2 2 2 3 3 3 2" xfId="27950" xr:uid="{00000000-0005-0000-0000-0000246D0000}"/>
    <cellStyle name="SAPBEXexcGood2 2 2 3 3 4" xfId="27951" xr:uid="{00000000-0005-0000-0000-0000256D0000}"/>
    <cellStyle name="SAPBEXexcGood2 2 2 3 3 4 2" xfId="27952" xr:uid="{00000000-0005-0000-0000-0000266D0000}"/>
    <cellStyle name="SAPBEXexcGood2 2 2 3 3 5" xfId="27953" xr:uid="{00000000-0005-0000-0000-0000276D0000}"/>
    <cellStyle name="SAPBEXexcGood2 2 2 3 3 5 2" xfId="27954" xr:uid="{00000000-0005-0000-0000-0000286D0000}"/>
    <cellStyle name="SAPBEXexcGood2 2 2 3 3 6" xfId="27955" xr:uid="{00000000-0005-0000-0000-0000296D0000}"/>
    <cellStyle name="SAPBEXexcGood2 2 2 3 3 6 2" xfId="27956" xr:uid="{00000000-0005-0000-0000-00002A6D0000}"/>
    <cellStyle name="SAPBEXexcGood2 2 2 3 3 7" xfId="27957" xr:uid="{00000000-0005-0000-0000-00002B6D0000}"/>
    <cellStyle name="SAPBEXexcGood2 2 2 3 4" xfId="27958" xr:uid="{00000000-0005-0000-0000-00002C6D0000}"/>
    <cellStyle name="SAPBEXexcGood2 2 2 3 4 2" xfId="27959" xr:uid="{00000000-0005-0000-0000-00002D6D0000}"/>
    <cellStyle name="SAPBEXexcGood2 2 2 3 5" xfId="27960" xr:uid="{00000000-0005-0000-0000-00002E6D0000}"/>
    <cellStyle name="SAPBEXexcGood2 2 2 3 5 2" xfId="27961" xr:uid="{00000000-0005-0000-0000-00002F6D0000}"/>
    <cellStyle name="SAPBEXexcGood2 2 2 3 6" xfId="27962" xr:uid="{00000000-0005-0000-0000-0000306D0000}"/>
    <cellStyle name="SAPBEXexcGood2 2 2 3 6 2" xfId="27963" xr:uid="{00000000-0005-0000-0000-0000316D0000}"/>
    <cellStyle name="SAPBEXexcGood2 2 2 3 7" xfId="27964" xr:uid="{00000000-0005-0000-0000-0000326D0000}"/>
    <cellStyle name="SAPBEXexcGood2 2 2 3 7 2" xfId="27965" xr:uid="{00000000-0005-0000-0000-0000336D0000}"/>
    <cellStyle name="SAPBEXexcGood2 2 2 3 8" xfId="27966" xr:uid="{00000000-0005-0000-0000-0000346D0000}"/>
    <cellStyle name="SAPBEXexcGood2 2 2 3 8 2" xfId="27967" xr:uid="{00000000-0005-0000-0000-0000356D0000}"/>
    <cellStyle name="SAPBEXexcGood2 2 2 3 9" xfId="27968" xr:uid="{00000000-0005-0000-0000-0000366D0000}"/>
    <cellStyle name="SAPBEXexcGood2 2 2 4" xfId="27969" xr:uid="{00000000-0005-0000-0000-0000376D0000}"/>
    <cellStyle name="SAPBEXexcGood2 2 2 4 2" xfId="27970" xr:uid="{00000000-0005-0000-0000-0000386D0000}"/>
    <cellStyle name="SAPBEXexcGood2 2 2 4 2 2" xfId="27971" xr:uid="{00000000-0005-0000-0000-0000396D0000}"/>
    <cellStyle name="SAPBEXexcGood2 2 2 4 2 2 2" xfId="27972" xr:uid="{00000000-0005-0000-0000-00003A6D0000}"/>
    <cellStyle name="SAPBEXexcGood2 2 2 4 2 3" xfId="27973" xr:uid="{00000000-0005-0000-0000-00003B6D0000}"/>
    <cellStyle name="SAPBEXexcGood2 2 2 4 2 3 2" xfId="27974" xr:uid="{00000000-0005-0000-0000-00003C6D0000}"/>
    <cellStyle name="SAPBEXexcGood2 2 2 4 2 4" xfId="27975" xr:uid="{00000000-0005-0000-0000-00003D6D0000}"/>
    <cellStyle name="SAPBEXexcGood2 2 2 4 2 4 2" xfId="27976" xr:uid="{00000000-0005-0000-0000-00003E6D0000}"/>
    <cellStyle name="SAPBEXexcGood2 2 2 4 2 5" xfId="27977" xr:uid="{00000000-0005-0000-0000-00003F6D0000}"/>
    <cellStyle name="SAPBEXexcGood2 2 2 4 2 5 2" xfId="27978" xr:uid="{00000000-0005-0000-0000-0000406D0000}"/>
    <cellStyle name="SAPBEXexcGood2 2 2 4 2 6" xfId="27979" xr:uid="{00000000-0005-0000-0000-0000416D0000}"/>
    <cellStyle name="SAPBEXexcGood2 2 2 4 2 6 2" xfId="27980" xr:uid="{00000000-0005-0000-0000-0000426D0000}"/>
    <cellStyle name="SAPBEXexcGood2 2 2 4 2 7" xfId="27981" xr:uid="{00000000-0005-0000-0000-0000436D0000}"/>
    <cellStyle name="SAPBEXexcGood2 2 2 4 3" xfId="27982" xr:uid="{00000000-0005-0000-0000-0000446D0000}"/>
    <cellStyle name="SAPBEXexcGood2 2 2 4 3 2" xfId="27983" xr:uid="{00000000-0005-0000-0000-0000456D0000}"/>
    <cellStyle name="SAPBEXexcGood2 2 2 4 4" xfId="27984" xr:uid="{00000000-0005-0000-0000-0000466D0000}"/>
    <cellStyle name="SAPBEXexcGood2 2 2 4 4 2" xfId="27985" xr:uid="{00000000-0005-0000-0000-0000476D0000}"/>
    <cellStyle name="SAPBEXexcGood2 2 2 4 5" xfId="27986" xr:uid="{00000000-0005-0000-0000-0000486D0000}"/>
    <cellStyle name="SAPBEXexcGood2 2 2 4 5 2" xfId="27987" xr:uid="{00000000-0005-0000-0000-0000496D0000}"/>
    <cellStyle name="SAPBEXexcGood2 2 2 4 6" xfId="27988" xr:uid="{00000000-0005-0000-0000-00004A6D0000}"/>
    <cellStyle name="SAPBEXexcGood2 2 2 4 6 2" xfId="27989" xr:uid="{00000000-0005-0000-0000-00004B6D0000}"/>
    <cellStyle name="SAPBEXexcGood2 2 2 4 7" xfId="27990" xr:uid="{00000000-0005-0000-0000-00004C6D0000}"/>
    <cellStyle name="SAPBEXexcGood2 2 2 4 7 2" xfId="27991" xr:uid="{00000000-0005-0000-0000-00004D6D0000}"/>
    <cellStyle name="SAPBEXexcGood2 2 2 4 8" xfId="27992" xr:uid="{00000000-0005-0000-0000-00004E6D0000}"/>
    <cellStyle name="SAPBEXexcGood2 2 2 5" xfId="27993" xr:uid="{00000000-0005-0000-0000-00004F6D0000}"/>
    <cellStyle name="SAPBEXexcGood2 2 2 5 2" xfId="27994" xr:uid="{00000000-0005-0000-0000-0000506D0000}"/>
    <cellStyle name="SAPBEXexcGood2 2 2 5 2 2" xfId="27995" xr:uid="{00000000-0005-0000-0000-0000516D0000}"/>
    <cellStyle name="SAPBEXexcGood2 2 2 5 3" xfId="27996" xr:uid="{00000000-0005-0000-0000-0000526D0000}"/>
    <cellStyle name="SAPBEXexcGood2 2 2 5 3 2" xfId="27997" xr:uid="{00000000-0005-0000-0000-0000536D0000}"/>
    <cellStyle name="SAPBEXexcGood2 2 2 5 4" xfId="27998" xr:uid="{00000000-0005-0000-0000-0000546D0000}"/>
    <cellStyle name="SAPBEXexcGood2 2 2 5 4 2" xfId="27999" xr:uid="{00000000-0005-0000-0000-0000556D0000}"/>
    <cellStyle name="SAPBEXexcGood2 2 2 5 5" xfId="28000" xr:uid="{00000000-0005-0000-0000-0000566D0000}"/>
    <cellStyle name="SAPBEXexcGood2 2 2 5 5 2" xfId="28001" xr:uid="{00000000-0005-0000-0000-0000576D0000}"/>
    <cellStyle name="SAPBEXexcGood2 2 2 5 6" xfId="28002" xr:uid="{00000000-0005-0000-0000-0000586D0000}"/>
    <cellStyle name="SAPBEXexcGood2 2 2 5 6 2" xfId="28003" xr:uid="{00000000-0005-0000-0000-0000596D0000}"/>
    <cellStyle name="SAPBEXexcGood2 2 2 5 7" xfId="28004" xr:uid="{00000000-0005-0000-0000-00005A6D0000}"/>
    <cellStyle name="SAPBEXexcGood2 2 2 6" xfId="28005" xr:uid="{00000000-0005-0000-0000-00005B6D0000}"/>
    <cellStyle name="SAPBEXexcGood2 2 2 6 2" xfId="28006" xr:uid="{00000000-0005-0000-0000-00005C6D0000}"/>
    <cellStyle name="SAPBEXexcGood2 2 2 7" xfId="28007" xr:uid="{00000000-0005-0000-0000-00005D6D0000}"/>
    <cellStyle name="SAPBEXexcGood2 2 2 7 2" xfId="28008" xr:uid="{00000000-0005-0000-0000-00005E6D0000}"/>
    <cellStyle name="SAPBEXexcGood2 2 2 8" xfId="28009" xr:uid="{00000000-0005-0000-0000-00005F6D0000}"/>
    <cellStyle name="SAPBEXexcGood2 2 2 8 2" xfId="28010" xr:uid="{00000000-0005-0000-0000-0000606D0000}"/>
    <cellStyle name="SAPBEXexcGood2 2 2 9" xfId="28011" xr:uid="{00000000-0005-0000-0000-0000616D0000}"/>
    <cellStyle name="SAPBEXexcGood2 2 2 9 2" xfId="28012" xr:uid="{00000000-0005-0000-0000-0000626D0000}"/>
    <cellStyle name="SAPBEXexcGood2 2 3" xfId="28013" xr:uid="{00000000-0005-0000-0000-0000636D0000}"/>
    <cellStyle name="SAPBEXexcGood2 2 3 10" xfId="28014" xr:uid="{00000000-0005-0000-0000-0000646D0000}"/>
    <cellStyle name="SAPBEXexcGood2 2 3 2" xfId="28015" xr:uid="{00000000-0005-0000-0000-0000656D0000}"/>
    <cellStyle name="SAPBEXexcGood2 2 3 2 2" xfId="28016" xr:uid="{00000000-0005-0000-0000-0000666D0000}"/>
    <cellStyle name="SAPBEXexcGood2 2 3 2 2 2" xfId="28017" xr:uid="{00000000-0005-0000-0000-0000676D0000}"/>
    <cellStyle name="SAPBEXexcGood2 2 3 2 2 2 2" xfId="28018" xr:uid="{00000000-0005-0000-0000-0000686D0000}"/>
    <cellStyle name="SAPBEXexcGood2 2 3 2 2 2 2 2" xfId="28019" xr:uid="{00000000-0005-0000-0000-0000696D0000}"/>
    <cellStyle name="SAPBEXexcGood2 2 3 2 2 2 3" xfId="28020" xr:uid="{00000000-0005-0000-0000-00006A6D0000}"/>
    <cellStyle name="SAPBEXexcGood2 2 3 2 2 2 3 2" xfId="28021" xr:uid="{00000000-0005-0000-0000-00006B6D0000}"/>
    <cellStyle name="SAPBEXexcGood2 2 3 2 2 2 4" xfId="28022" xr:uid="{00000000-0005-0000-0000-00006C6D0000}"/>
    <cellStyle name="SAPBEXexcGood2 2 3 2 2 2 4 2" xfId="28023" xr:uid="{00000000-0005-0000-0000-00006D6D0000}"/>
    <cellStyle name="SAPBEXexcGood2 2 3 2 2 2 5" xfId="28024" xr:uid="{00000000-0005-0000-0000-00006E6D0000}"/>
    <cellStyle name="SAPBEXexcGood2 2 3 2 2 2 5 2" xfId="28025" xr:uid="{00000000-0005-0000-0000-00006F6D0000}"/>
    <cellStyle name="SAPBEXexcGood2 2 3 2 2 2 6" xfId="28026" xr:uid="{00000000-0005-0000-0000-0000706D0000}"/>
    <cellStyle name="SAPBEXexcGood2 2 3 2 2 2 6 2" xfId="28027" xr:uid="{00000000-0005-0000-0000-0000716D0000}"/>
    <cellStyle name="SAPBEXexcGood2 2 3 2 2 2 7" xfId="28028" xr:uid="{00000000-0005-0000-0000-0000726D0000}"/>
    <cellStyle name="SAPBEXexcGood2 2 3 2 2 3" xfId="28029" xr:uid="{00000000-0005-0000-0000-0000736D0000}"/>
    <cellStyle name="SAPBEXexcGood2 2 3 2 2 3 2" xfId="28030" xr:uid="{00000000-0005-0000-0000-0000746D0000}"/>
    <cellStyle name="SAPBEXexcGood2 2 3 2 2 4" xfId="28031" xr:uid="{00000000-0005-0000-0000-0000756D0000}"/>
    <cellStyle name="SAPBEXexcGood2 2 3 2 2 4 2" xfId="28032" xr:uid="{00000000-0005-0000-0000-0000766D0000}"/>
    <cellStyle name="SAPBEXexcGood2 2 3 2 2 5" xfId="28033" xr:uid="{00000000-0005-0000-0000-0000776D0000}"/>
    <cellStyle name="SAPBEXexcGood2 2 3 2 2 5 2" xfId="28034" xr:uid="{00000000-0005-0000-0000-0000786D0000}"/>
    <cellStyle name="SAPBEXexcGood2 2 3 2 2 6" xfId="28035" xr:uid="{00000000-0005-0000-0000-0000796D0000}"/>
    <cellStyle name="SAPBEXexcGood2 2 3 2 2 6 2" xfId="28036" xr:uid="{00000000-0005-0000-0000-00007A6D0000}"/>
    <cellStyle name="SAPBEXexcGood2 2 3 2 2 7" xfId="28037" xr:uid="{00000000-0005-0000-0000-00007B6D0000}"/>
    <cellStyle name="SAPBEXexcGood2 2 3 2 2 7 2" xfId="28038" xr:uid="{00000000-0005-0000-0000-00007C6D0000}"/>
    <cellStyle name="SAPBEXexcGood2 2 3 2 2 8" xfId="28039" xr:uid="{00000000-0005-0000-0000-00007D6D0000}"/>
    <cellStyle name="SAPBEXexcGood2 2 3 2 3" xfId="28040" xr:uid="{00000000-0005-0000-0000-00007E6D0000}"/>
    <cellStyle name="SAPBEXexcGood2 2 3 2 3 2" xfId="28041" xr:uid="{00000000-0005-0000-0000-00007F6D0000}"/>
    <cellStyle name="SAPBEXexcGood2 2 3 2 3 2 2" xfId="28042" xr:uid="{00000000-0005-0000-0000-0000806D0000}"/>
    <cellStyle name="SAPBEXexcGood2 2 3 2 3 3" xfId="28043" xr:uid="{00000000-0005-0000-0000-0000816D0000}"/>
    <cellStyle name="SAPBEXexcGood2 2 3 2 3 3 2" xfId="28044" xr:uid="{00000000-0005-0000-0000-0000826D0000}"/>
    <cellStyle name="SAPBEXexcGood2 2 3 2 3 4" xfId="28045" xr:uid="{00000000-0005-0000-0000-0000836D0000}"/>
    <cellStyle name="SAPBEXexcGood2 2 3 2 3 4 2" xfId="28046" xr:uid="{00000000-0005-0000-0000-0000846D0000}"/>
    <cellStyle name="SAPBEXexcGood2 2 3 2 3 5" xfId="28047" xr:uid="{00000000-0005-0000-0000-0000856D0000}"/>
    <cellStyle name="SAPBEXexcGood2 2 3 2 3 5 2" xfId="28048" xr:uid="{00000000-0005-0000-0000-0000866D0000}"/>
    <cellStyle name="SAPBEXexcGood2 2 3 2 3 6" xfId="28049" xr:uid="{00000000-0005-0000-0000-0000876D0000}"/>
    <cellStyle name="SAPBEXexcGood2 2 3 2 3 6 2" xfId="28050" xr:uid="{00000000-0005-0000-0000-0000886D0000}"/>
    <cellStyle name="SAPBEXexcGood2 2 3 2 3 7" xfId="28051" xr:uid="{00000000-0005-0000-0000-0000896D0000}"/>
    <cellStyle name="SAPBEXexcGood2 2 3 2 4" xfId="28052" xr:uid="{00000000-0005-0000-0000-00008A6D0000}"/>
    <cellStyle name="SAPBEXexcGood2 2 3 2 4 2" xfId="28053" xr:uid="{00000000-0005-0000-0000-00008B6D0000}"/>
    <cellStyle name="SAPBEXexcGood2 2 3 2 5" xfId="28054" xr:uid="{00000000-0005-0000-0000-00008C6D0000}"/>
    <cellStyle name="SAPBEXexcGood2 2 3 2 5 2" xfId="28055" xr:uid="{00000000-0005-0000-0000-00008D6D0000}"/>
    <cellStyle name="SAPBEXexcGood2 2 3 2 6" xfId="28056" xr:uid="{00000000-0005-0000-0000-00008E6D0000}"/>
    <cellStyle name="SAPBEXexcGood2 2 3 2 6 2" xfId="28057" xr:uid="{00000000-0005-0000-0000-00008F6D0000}"/>
    <cellStyle name="SAPBEXexcGood2 2 3 2 7" xfId="28058" xr:uid="{00000000-0005-0000-0000-0000906D0000}"/>
    <cellStyle name="SAPBEXexcGood2 2 3 2 7 2" xfId="28059" xr:uid="{00000000-0005-0000-0000-0000916D0000}"/>
    <cellStyle name="SAPBEXexcGood2 2 3 2 8" xfId="28060" xr:uid="{00000000-0005-0000-0000-0000926D0000}"/>
    <cellStyle name="SAPBEXexcGood2 2 3 2 8 2" xfId="28061" xr:uid="{00000000-0005-0000-0000-0000936D0000}"/>
    <cellStyle name="SAPBEXexcGood2 2 3 2 9" xfId="28062" xr:uid="{00000000-0005-0000-0000-0000946D0000}"/>
    <cellStyle name="SAPBEXexcGood2 2 3 3" xfId="28063" xr:uid="{00000000-0005-0000-0000-0000956D0000}"/>
    <cellStyle name="SAPBEXexcGood2 2 3 3 2" xfId="28064" xr:uid="{00000000-0005-0000-0000-0000966D0000}"/>
    <cellStyle name="SAPBEXexcGood2 2 3 3 2 2" xfId="28065" xr:uid="{00000000-0005-0000-0000-0000976D0000}"/>
    <cellStyle name="SAPBEXexcGood2 2 3 3 2 2 2" xfId="28066" xr:uid="{00000000-0005-0000-0000-0000986D0000}"/>
    <cellStyle name="SAPBEXexcGood2 2 3 3 2 3" xfId="28067" xr:uid="{00000000-0005-0000-0000-0000996D0000}"/>
    <cellStyle name="SAPBEXexcGood2 2 3 3 2 3 2" xfId="28068" xr:uid="{00000000-0005-0000-0000-00009A6D0000}"/>
    <cellStyle name="SAPBEXexcGood2 2 3 3 2 4" xfId="28069" xr:uid="{00000000-0005-0000-0000-00009B6D0000}"/>
    <cellStyle name="SAPBEXexcGood2 2 3 3 2 4 2" xfId="28070" xr:uid="{00000000-0005-0000-0000-00009C6D0000}"/>
    <cellStyle name="SAPBEXexcGood2 2 3 3 2 5" xfId="28071" xr:uid="{00000000-0005-0000-0000-00009D6D0000}"/>
    <cellStyle name="SAPBEXexcGood2 2 3 3 2 5 2" xfId="28072" xr:uid="{00000000-0005-0000-0000-00009E6D0000}"/>
    <cellStyle name="SAPBEXexcGood2 2 3 3 2 6" xfId="28073" xr:uid="{00000000-0005-0000-0000-00009F6D0000}"/>
    <cellStyle name="SAPBEXexcGood2 2 3 3 2 6 2" xfId="28074" xr:uid="{00000000-0005-0000-0000-0000A06D0000}"/>
    <cellStyle name="SAPBEXexcGood2 2 3 3 2 7" xfId="28075" xr:uid="{00000000-0005-0000-0000-0000A16D0000}"/>
    <cellStyle name="SAPBEXexcGood2 2 3 3 3" xfId="28076" xr:uid="{00000000-0005-0000-0000-0000A26D0000}"/>
    <cellStyle name="SAPBEXexcGood2 2 3 3 3 2" xfId="28077" xr:uid="{00000000-0005-0000-0000-0000A36D0000}"/>
    <cellStyle name="SAPBEXexcGood2 2 3 3 4" xfId="28078" xr:uid="{00000000-0005-0000-0000-0000A46D0000}"/>
    <cellStyle name="SAPBEXexcGood2 2 3 3 4 2" xfId="28079" xr:uid="{00000000-0005-0000-0000-0000A56D0000}"/>
    <cellStyle name="SAPBEXexcGood2 2 3 3 5" xfId="28080" xr:uid="{00000000-0005-0000-0000-0000A66D0000}"/>
    <cellStyle name="SAPBEXexcGood2 2 3 3 5 2" xfId="28081" xr:uid="{00000000-0005-0000-0000-0000A76D0000}"/>
    <cellStyle name="SAPBEXexcGood2 2 3 3 6" xfId="28082" xr:uid="{00000000-0005-0000-0000-0000A86D0000}"/>
    <cellStyle name="SAPBEXexcGood2 2 3 3 6 2" xfId="28083" xr:uid="{00000000-0005-0000-0000-0000A96D0000}"/>
    <cellStyle name="SAPBEXexcGood2 2 3 3 7" xfId="28084" xr:uid="{00000000-0005-0000-0000-0000AA6D0000}"/>
    <cellStyle name="SAPBEXexcGood2 2 3 3 7 2" xfId="28085" xr:uid="{00000000-0005-0000-0000-0000AB6D0000}"/>
    <cellStyle name="SAPBEXexcGood2 2 3 3 8" xfId="28086" xr:uid="{00000000-0005-0000-0000-0000AC6D0000}"/>
    <cellStyle name="SAPBEXexcGood2 2 3 4" xfId="28087" xr:uid="{00000000-0005-0000-0000-0000AD6D0000}"/>
    <cellStyle name="SAPBEXexcGood2 2 3 4 2" xfId="28088" xr:uid="{00000000-0005-0000-0000-0000AE6D0000}"/>
    <cellStyle name="SAPBEXexcGood2 2 3 4 2 2" xfId="28089" xr:uid="{00000000-0005-0000-0000-0000AF6D0000}"/>
    <cellStyle name="SAPBEXexcGood2 2 3 4 3" xfId="28090" xr:uid="{00000000-0005-0000-0000-0000B06D0000}"/>
    <cellStyle name="SAPBEXexcGood2 2 3 4 3 2" xfId="28091" xr:uid="{00000000-0005-0000-0000-0000B16D0000}"/>
    <cellStyle name="SAPBEXexcGood2 2 3 4 4" xfId="28092" xr:uid="{00000000-0005-0000-0000-0000B26D0000}"/>
    <cellStyle name="SAPBEXexcGood2 2 3 4 4 2" xfId="28093" xr:uid="{00000000-0005-0000-0000-0000B36D0000}"/>
    <cellStyle name="SAPBEXexcGood2 2 3 4 5" xfId="28094" xr:uid="{00000000-0005-0000-0000-0000B46D0000}"/>
    <cellStyle name="SAPBEXexcGood2 2 3 4 5 2" xfId="28095" xr:uid="{00000000-0005-0000-0000-0000B56D0000}"/>
    <cellStyle name="SAPBEXexcGood2 2 3 4 6" xfId="28096" xr:uid="{00000000-0005-0000-0000-0000B66D0000}"/>
    <cellStyle name="SAPBEXexcGood2 2 3 4 6 2" xfId="28097" xr:uid="{00000000-0005-0000-0000-0000B76D0000}"/>
    <cellStyle name="SAPBEXexcGood2 2 3 4 7" xfId="28098" xr:uid="{00000000-0005-0000-0000-0000B86D0000}"/>
    <cellStyle name="SAPBEXexcGood2 2 3 5" xfId="28099" xr:uid="{00000000-0005-0000-0000-0000B96D0000}"/>
    <cellStyle name="SAPBEXexcGood2 2 3 5 2" xfId="28100" xr:uid="{00000000-0005-0000-0000-0000BA6D0000}"/>
    <cellStyle name="SAPBEXexcGood2 2 3 6" xfId="28101" xr:uid="{00000000-0005-0000-0000-0000BB6D0000}"/>
    <cellStyle name="SAPBEXexcGood2 2 3 6 2" xfId="28102" xr:uid="{00000000-0005-0000-0000-0000BC6D0000}"/>
    <cellStyle name="SAPBEXexcGood2 2 3 7" xfId="28103" xr:uid="{00000000-0005-0000-0000-0000BD6D0000}"/>
    <cellStyle name="SAPBEXexcGood2 2 3 7 2" xfId="28104" xr:uid="{00000000-0005-0000-0000-0000BE6D0000}"/>
    <cellStyle name="SAPBEXexcGood2 2 3 8" xfId="28105" xr:uid="{00000000-0005-0000-0000-0000BF6D0000}"/>
    <cellStyle name="SAPBEXexcGood2 2 3 8 2" xfId="28106" xr:uid="{00000000-0005-0000-0000-0000C06D0000}"/>
    <cellStyle name="SAPBEXexcGood2 2 3 9" xfId="28107" xr:uid="{00000000-0005-0000-0000-0000C16D0000}"/>
    <cellStyle name="SAPBEXexcGood2 2 3 9 2" xfId="28108" xr:uid="{00000000-0005-0000-0000-0000C26D0000}"/>
    <cellStyle name="SAPBEXexcGood2 2 4" xfId="28109" xr:uid="{00000000-0005-0000-0000-0000C36D0000}"/>
    <cellStyle name="SAPBEXexcGood2 2 4 2" xfId="28110" xr:uid="{00000000-0005-0000-0000-0000C46D0000}"/>
    <cellStyle name="SAPBEXexcGood2 2 4 2 2" xfId="28111" xr:uid="{00000000-0005-0000-0000-0000C56D0000}"/>
    <cellStyle name="SAPBEXexcGood2 2 4 2 2 2" xfId="28112" xr:uid="{00000000-0005-0000-0000-0000C66D0000}"/>
    <cellStyle name="SAPBEXexcGood2 2 4 2 2 2 2" xfId="28113" xr:uid="{00000000-0005-0000-0000-0000C76D0000}"/>
    <cellStyle name="SAPBEXexcGood2 2 4 2 2 3" xfId="28114" xr:uid="{00000000-0005-0000-0000-0000C86D0000}"/>
    <cellStyle name="SAPBEXexcGood2 2 4 2 2 3 2" xfId="28115" xr:uid="{00000000-0005-0000-0000-0000C96D0000}"/>
    <cellStyle name="SAPBEXexcGood2 2 4 2 2 4" xfId="28116" xr:uid="{00000000-0005-0000-0000-0000CA6D0000}"/>
    <cellStyle name="SAPBEXexcGood2 2 4 2 2 4 2" xfId="28117" xr:uid="{00000000-0005-0000-0000-0000CB6D0000}"/>
    <cellStyle name="SAPBEXexcGood2 2 4 2 2 5" xfId="28118" xr:uid="{00000000-0005-0000-0000-0000CC6D0000}"/>
    <cellStyle name="SAPBEXexcGood2 2 4 2 2 5 2" xfId="28119" xr:uid="{00000000-0005-0000-0000-0000CD6D0000}"/>
    <cellStyle name="SAPBEXexcGood2 2 4 2 2 6" xfId="28120" xr:uid="{00000000-0005-0000-0000-0000CE6D0000}"/>
    <cellStyle name="SAPBEXexcGood2 2 4 2 2 6 2" xfId="28121" xr:uid="{00000000-0005-0000-0000-0000CF6D0000}"/>
    <cellStyle name="SAPBEXexcGood2 2 4 2 2 7" xfId="28122" xr:uid="{00000000-0005-0000-0000-0000D06D0000}"/>
    <cellStyle name="SAPBEXexcGood2 2 4 2 3" xfId="28123" xr:uid="{00000000-0005-0000-0000-0000D16D0000}"/>
    <cellStyle name="SAPBEXexcGood2 2 4 2 3 2" xfId="28124" xr:uid="{00000000-0005-0000-0000-0000D26D0000}"/>
    <cellStyle name="SAPBEXexcGood2 2 4 2 4" xfId="28125" xr:uid="{00000000-0005-0000-0000-0000D36D0000}"/>
    <cellStyle name="SAPBEXexcGood2 2 4 2 4 2" xfId="28126" xr:uid="{00000000-0005-0000-0000-0000D46D0000}"/>
    <cellStyle name="SAPBEXexcGood2 2 4 2 5" xfId="28127" xr:uid="{00000000-0005-0000-0000-0000D56D0000}"/>
    <cellStyle name="SAPBEXexcGood2 2 4 2 5 2" xfId="28128" xr:uid="{00000000-0005-0000-0000-0000D66D0000}"/>
    <cellStyle name="SAPBEXexcGood2 2 4 2 6" xfId="28129" xr:uid="{00000000-0005-0000-0000-0000D76D0000}"/>
    <cellStyle name="SAPBEXexcGood2 2 4 2 6 2" xfId="28130" xr:uid="{00000000-0005-0000-0000-0000D86D0000}"/>
    <cellStyle name="SAPBEXexcGood2 2 4 2 7" xfId="28131" xr:uid="{00000000-0005-0000-0000-0000D96D0000}"/>
    <cellStyle name="SAPBEXexcGood2 2 4 2 7 2" xfId="28132" xr:uid="{00000000-0005-0000-0000-0000DA6D0000}"/>
    <cellStyle name="SAPBEXexcGood2 2 4 2 8" xfId="28133" xr:uid="{00000000-0005-0000-0000-0000DB6D0000}"/>
    <cellStyle name="SAPBEXexcGood2 2 4 3" xfId="28134" xr:uid="{00000000-0005-0000-0000-0000DC6D0000}"/>
    <cellStyle name="SAPBEXexcGood2 2 4 3 2" xfId="28135" xr:uid="{00000000-0005-0000-0000-0000DD6D0000}"/>
    <cellStyle name="SAPBEXexcGood2 2 4 3 2 2" xfId="28136" xr:uid="{00000000-0005-0000-0000-0000DE6D0000}"/>
    <cellStyle name="SAPBEXexcGood2 2 4 3 3" xfId="28137" xr:uid="{00000000-0005-0000-0000-0000DF6D0000}"/>
    <cellStyle name="SAPBEXexcGood2 2 4 3 3 2" xfId="28138" xr:uid="{00000000-0005-0000-0000-0000E06D0000}"/>
    <cellStyle name="SAPBEXexcGood2 2 4 3 4" xfId="28139" xr:uid="{00000000-0005-0000-0000-0000E16D0000}"/>
    <cellStyle name="SAPBEXexcGood2 2 4 3 4 2" xfId="28140" xr:uid="{00000000-0005-0000-0000-0000E26D0000}"/>
    <cellStyle name="SAPBEXexcGood2 2 4 3 5" xfId="28141" xr:uid="{00000000-0005-0000-0000-0000E36D0000}"/>
    <cellStyle name="SAPBEXexcGood2 2 4 3 5 2" xfId="28142" xr:uid="{00000000-0005-0000-0000-0000E46D0000}"/>
    <cellStyle name="SAPBEXexcGood2 2 4 3 6" xfId="28143" xr:uid="{00000000-0005-0000-0000-0000E56D0000}"/>
    <cellStyle name="SAPBEXexcGood2 2 4 3 6 2" xfId="28144" xr:uid="{00000000-0005-0000-0000-0000E66D0000}"/>
    <cellStyle name="SAPBEXexcGood2 2 4 3 7" xfId="28145" xr:uid="{00000000-0005-0000-0000-0000E76D0000}"/>
    <cellStyle name="SAPBEXexcGood2 2 4 4" xfId="28146" xr:uid="{00000000-0005-0000-0000-0000E86D0000}"/>
    <cellStyle name="SAPBEXexcGood2 2 4 4 2" xfId="28147" xr:uid="{00000000-0005-0000-0000-0000E96D0000}"/>
    <cellStyle name="SAPBEXexcGood2 2 4 5" xfId="28148" xr:uid="{00000000-0005-0000-0000-0000EA6D0000}"/>
    <cellStyle name="SAPBEXexcGood2 2 4 5 2" xfId="28149" xr:uid="{00000000-0005-0000-0000-0000EB6D0000}"/>
    <cellStyle name="SAPBEXexcGood2 2 4 6" xfId="28150" xr:uid="{00000000-0005-0000-0000-0000EC6D0000}"/>
    <cellStyle name="SAPBEXexcGood2 2 4 6 2" xfId="28151" xr:uid="{00000000-0005-0000-0000-0000ED6D0000}"/>
    <cellStyle name="SAPBEXexcGood2 2 4 7" xfId="28152" xr:uid="{00000000-0005-0000-0000-0000EE6D0000}"/>
    <cellStyle name="SAPBEXexcGood2 2 4 7 2" xfId="28153" xr:uid="{00000000-0005-0000-0000-0000EF6D0000}"/>
    <cellStyle name="SAPBEXexcGood2 2 4 8" xfId="28154" xr:uid="{00000000-0005-0000-0000-0000F06D0000}"/>
    <cellStyle name="SAPBEXexcGood2 2 4 8 2" xfId="28155" xr:uid="{00000000-0005-0000-0000-0000F16D0000}"/>
    <cellStyle name="SAPBEXexcGood2 2 4 9" xfId="28156" xr:uid="{00000000-0005-0000-0000-0000F26D0000}"/>
    <cellStyle name="SAPBEXexcGood2 2 5" xfId="28157" xr:uid="{00000000-0005-0000-0000-0000F36D0000}"/>
    <cellStyle name="SAPBEXexcGood2 2 5 2" xfId="28158" xr:uid="{00000000-0005-0000-0000-0000F46D0000}"/>
    <cellStyle name="SAPBEXexcGood2 2 5 2 2" xfId="28159" xr:uid="{00000000-0005-0000-0000-0000F56D0000}"/>
    <cellStyle name="SAPBEXexcGood2 2 5 2 2 2" xfId="28160" xr:uid="{00000000-0005-0000-0000-0000F66D0000}"/>
    <cellStyle name="SAPBEXexcGood2 2 5 2 3" xfId="28161" xr:uid="{00000000-0005-0000-0000-0000F76D0000}"/>
    <cellStyle name="SAPBEXexcGood2 2 5 2 3 2" xfId="28162" xr:uid="{00000000-0005-0000-0000-0000F86D0000}"/>
    <cellStyle name="SAPBEXexcGood2 2 5 2 4" xfId="28163" xr:uid="{00000000-0005-0000-0000-0000F96D0000}"/>
    <cellStyle name="SAPBEXexcGood2 2 5 2 4 2" xfId="28164" xr:uid="{00000000-0005-0000-0000-0000FA6D0000}"/>
    <cellStyle name="SAPBEXexcGood2 2 5 2 5" xfId="28165" xr:uid="{00000000-0005-0000-0000-0000FB6D0000}"/>
    <cellStyle name="SAPBEXexcGood2 2 5 2 5 2" xfId="28166" xr:uid="{00000000-0005-0000-0000-0000FC6D0000}"/>
    <cellStyle name="SAPBEXexcGood2 2 5 2 6" xfId="28167" xr:uid="{00000000-0005-0000-0000-0000FD6D0000}"/>
    <cellStyle name="SAPBEXexcGood2 2 5 2 6 2" xfId="28168" xr:uid="{00000000-0005-0000-0000-0000FE6D0000}"/>
    <cellStyle name="SAPBEXexcGood2 2 5 2 7" xfId="28169" xr:uid="{00000000-0005-0000-0000-0000FF6D0000}"/>
    <cellStyle name="SAPBEXexcGood2 2 5 3" xfId="28170" xr:uid="{00000000-0005-0000-0000-0000006E0000}"/>
    <cellStyle name="SAPBEXexcGood2 2 5 3 2" xfId="28171" xr:uid="{00000000-0005-0000-0000-0000016E0000}"/>
    <cellStyle name="SAPBEXexcGood2 2 5 4" xfId="28172" xr:uid="{00000000-0005-0000-0000-0000026E0000}"/>
    <cellStyle name="SAPBEXexcGood2 2 5 4 2" xfId="28173" xr:uid="{00000000-0005-0000-0000-0000036E0000}"/>
    <cellStyle name="SAPBEXexcGood2 2 5 5" xfId="28174" xr:uid="{00000000-0005-0000-0000-0000046E0000}"/>
    <cellStyle name="SAPBEXexcGood2 2 5 5 2" xfId="28175" xr:uid="{00000000-0005-0000-0000-0000056E0000}"/>
    <cellStyle name="SAPBEXexcGood2 2 5 6" xfId="28176" xr:uid="{00000000-0005-0000-0000-0000066E0000}"/>
    <cellStyle name="SAPBEXexcGood2 2 5 6 2" xfId="28177" xr:uid="{00000000-0005-0000-0000-0000076E0000}"/>
    <cellStyle name="SAPBEXexcGood2 2 5 7" xfId="28178" xr:uid="{00000000-0005-0000-0000-0000086E0000}"/>
    <cellStyle name="SAPBEXexcGood2 2 5 7 2" xfId="28179" xr:uid="{00000000-0005-0000-0000-0000096E0000}"/>
    <cellStyle name="SAPBEXexcGood2 2 5 8" xfId="28180" xr:uid="{00000000-0005-0000-0000-00000A6E0000}"/>
    <cellStyle name="SAPBEXexcGood2 2 6" xfId="28181" xr:uid="{00000000-0005-0000-0000-00000B6E0000}"/>
    <cellStyle name="SAPBEXexcGood2 2 6 2" xfId="28182" xr:uid="{00000000-0005-0000-0000-00000C6E0000}"/>
    <cellStyle name="SAPBEXexcGood2 2 6 2 2" xfId="28183" xr:uid="{00000000-0005-0000-0000-00000D6E0000}"/>
    <cellStyle name="SAPBEXexcGood2 2 6 3" xfId="28184" xr:uid="{00000000-0005-0000-0000-00000E6E0000}"/>
    <cellStyle name="SAPBEXexcGood2 2 6 3 2" xfId="28185" xr:uid="{00000000-0005-0000-0000-00000F6E0000}"/>
    <cellStyle name="SAPBEXexcGood2 2 6 4" xfId="28186" xr:uid="{00000000-0005-0000-0000-0000106E0000}"/>
    <cellStyle name="SAPBEXexcGood2 2 6 4 2" xfId="28187" xr:uid="{00000000-0005-0000-0000-0000116E0000}"/>
    <cellStyle name="SAPBEXexcGood2 2 6 5" xfId="28188" xr:uid="{00000000-0005-0000-0000-0000126E0000}"/>
    <cellStyle name="SAPBEXexcGood2 2 6 5 2" xfId="28189" xr:uid="{00000000-0005-0000-0000-0000136E0000}"/>
    <cellStyle name="SAPBEXexcGood2 2 6 6" xfId="28190" xr:uid="{00000000-0005-0000-0000-0000146E0000}"/>
    <cellStyle name="SAPBEXexcGood2 2 6 6 2" xfId="28191" xr:uid="{00000000-0005-0000-0000-0000156E0000}"/>
    <cellStyle name="SAPBEXexcGood2 2 6 7" xfId="28192" xr:uid="{00000000-0005-0000-0000-0000166E0000}"/>
    <cellStyle name="SAPBEXexcGood2 2 7" xfId="28193" xr:uid="{00000000-0005-0000-0000-0000176E0000}"/>
    <cellStyle name="SAPBEXexcGood2 2 7 2" xfId="28194" xr:uid="{00000000-0005-0000-0000-0000186E0000}"/>
    <cellStyle name="SAPBEXexcGood2 2 8" xfId="28195" xr:uid="{00000000-0005-0000-0000-0000196E0000}"/>
    <cellStyle name="SAPBEXexcGood2 2 8 2" xfId="28196" xr:uid="{00000000-0005-0000-0000-00001A6E0000}"/>
    <cellStyle name="SAPBEXexcGood2 2 9" xfId="28197" xr:uid="{00000000-0005-0000-0000-00001B6E0000}"/>
    <cellStyle name="SAPBEXexcGood2 2 9 2" xfId="28198" xr:uid="{00000000-0005-0000-0000-00001C6E0000}"/>
    <cellStyle name="SAPBEXexcGood2 3" xfId="28199" xr:uid="{00000000-0005-0000-0000-00001D6E0000}"/>
    <cellStyle name="SAPBEXexcGood2 3 10" xfId="28200" xr:uid="{00000000-0005-0000-0000-00001E6E0000}"/>
    <cellStyle name="SAPBEXexcGood2 3 10 2" xfId="28201" xr:uid="{00000000-0005-0000-0000-00001F6E0000}"/>
    <cellStyle name="SAPBEXexcGood2 3 11" xfId="28202" xr:uid="{00000000-0005-0000-0000-0000206E0000}"/>
    <cellStyle name="SAPBEXexcGood2 3 11 2" xfId="28203" xr:uid="{00000000-0005-0000-0000-0000216E0000}"/>
    <cellStyle name="SAPBEXexcGood2 3 12" xfId="28204" xr:uid="{00000000-0005-0000-0000-0000226E0000}"/>
    <cellStyle name="SAPBEXexcGood2 3 2" xfId="28205" xr:uid="{00000000-0005-0000-0000-0000236E0000}"/>
    <cellStyle name="SAPBEXexcGood2 3 2 10" xfId="28206" xr:uid="{00000000-0005-0000-0000-0000246E0000}"/>
    <cellStyle name="SAPBEXexcGood2 3 2 10 2" xfId="28207" xr:uid="{00000000-0005-0000-0000-0000256E0000}"/>
    <cellStyle name="SAPBEXexcGood2 3 2 11" xfId="28208" xr:uid="{00000000-0005-0000-0000-0000266E0000}"/>
    <cellStyle name="SAPBEXexcGood2 3 2 2" xfId="28209" xr:uid="{00000000-0005-0000-0000-0000276E0000}"/>
    <cellStyle name="SAPBEXexcGood2 3 2 2 10" xfId="28210" xr:uid="{00000000-0005-0000-0000-0000286E0000}"/>
    <cellStyle name="SAPBEXexcGood2 3 2 2 2" xfId="28211" xr:uid="{00000000-0005-0000-0000-0000296E0000}"/>
    <cellStyle name="SAPBEXexcGood2 3 2 2 2 2" xfId="28212" xr:uid="{00000000-0005-0000-0000-00002A6E0000}"/>
    <cellStyle name="SAPBEXexcGood2 3 2 2 2 2 2" xfId="28213" xr:uid="{00000000-0005-0000-0000-00002B6E0000}"/>
    <cellStyle name="SAPBEXexcGood2 3 2 2 2 2 2 2" xfId="28214" xr:uid="{00000000-0005-0000-0000-00002C6E0000}"/>
    <cellStyle name="SAPBEXexcGood2 3 2 2 2 2 2 2 2" xfId="28215" xr:uid="{00000000-0005-0000-0000-00002D6E0000}"/>
    <cellStyle name="SAPBEXexcGood2 3 2 2 2 2 2 3" xfId="28216" xr:uid="{00000000-0005-0000-0000-00002E6E0000}"/>
    <cellStyle name="SAPBEXexcGood2 3 2 2 2 2 2 3 2" xfId="28217" xr:uid="{00000000-0005-0000-0000-00002F6E0000}"/>
    <cellStyle name="SAPBEXexcGood2 3 2 2 2 2 2 4" xfId="28218" xr:uid="{00000000-0005-0000-0000-0000306E0000}"/>
    <cellStyle name="SAPBEXexcGood2 3 2 2 2 2 2 4 2" xfId="28219" xr:uid="{00000000-0005-0000-0000-0000316E0000}"/>
    <cellStyle name="SAPBEXexcGood2 3 2 2 2 2 2 5" xfId="28220" xr:uid="{00000000-0005-0000-0000-0000326E0000}"/>
    <cellStyle name="SAPBEXexcGood2 3 2 2 2 2 2 5 2" xfId="28221" xr:uid="{00000000-0005-0000-0000-0000336E0000}"/>
    <cellStyle name="SAPBEXexcGood2 3 2 2 2 2 2 6" xfId="28222" xr:uid="{00000000-0005-0000-0000-0000346E0000}"/>
    <cellStyle name="SAPBEXexcGood2 3 2 2 2 2 2 6 2" xfId="28223" xr:uid="{00000000-0005-0000-0000-0000356E0000}"/>
    <cellStyle name="SAPBEXexcGood2 3 2 2 2 2 2 7" xfId="28224" xr:uid="{00000000-0005-0000-0000-0000366E0000}"/>
    <cellStyle name="SAPBEXexcGood2 3 2 2 2 2 3" xfId="28225" xr:uid="{00000000-0005-0000-0000-0000376E0000}"/>
    <cellStyle name="SAPBEXexcGood2 3 2 2 2 2 3 2" xfId="28226" xr:uid="{00000000-0005-0000-0000-0000386E0000}"/>
    <cellStyle name="SAPBEXexcGood2 3 2 2 2 2 4" xfId="28227" xr:uid="{00000000-0005-0000-0000-0000396E0000}"/>
    <cellStyle name="SAPBEXexcGood2 3 2 2 2 2 4 2" xfId="28228" xr:uid="{00000000-0005-0000-0000-00003A6E0000}"/>
    <cellStyle name="SAPBEXexcGood2 3 2 2 2 2 5" xfId="28229" xr:uid="{00000000-0005-0000-0000-00003B6E0000}"/>
    <cellStyle name="SAPBEXexcGood2 3 2 2 2 2 5 2" xfId="28230" xr:uid="{00000000-0005-0000-0000-00003C6E0000}"/>
    <cellStyle name="SAPBEXexcGood2 3 2 2 2 2 6" xfId="28231" xr:uid="{00000000-0005-0000-0000-00003D6E0000}"/>
    <cellStyle name="SAPBEXexcGood2 3 2 2 2 2 6 2" xfId="28232" xr:uid="{00000000-0005-0000-0000-00003E6E0000}"/>
    <cellStyle name="SAPBEXexcGood2 3 2 2 2 2 7" xfId="28233" xr:uid="{00000000-0005-0000-0000-00003F6E0000}"/>
    <cellStyle name="SAPBEXexcGood2 3 2 2 2 2 7 2" xfId="28234" xr:uid="{00000000-0005-0000-0000-0000406E0000}"/>
    <cellStyle name="SAPBEXexcGood2 3 2 2 2 2 8" xfId="28235" xr:uid="{00000000-0005-0000-0000-0000416E0000}"/>
    <cellStyle name="SAPBEXexcGood2 3 2 2 2 3" xfId="28236" xr:uid="{00000000-0005-0000-0000-0000426E0000}"/>
    <cellStyle name="SAPBEXexcGood2 3 2 2 2 3 2" xfId="28237" xr:uid="{00000000-0005-0000-0000-0000436E0000}"/>
    <cellStyle name="SAPBEXexcGood2 3 2 2 2 3 2 2" xfId="28238" xr:uid="{00000000-0005-0000-0000-0000446E0000}"/>
    <cellStyle name="SAPBEXexcGood2 3 2 2 2 3 3" xfId="28239" xr:uid="{00000000-0005-0000-0000-0000456E0000}"/>
    <cellStyle name="SAPBEXexcGood2 3 2 2 2 3 3 2" xfId="28240" xr:uid="{00000000-0005-0000-0000-0000466E0000}"/>
    <cellStyle name="SAPBEXexcGood2 3 2 2 2 3 4" xfId="28241" xr:uid="{00000000-0005-0000-0000-0000476E0000}"/>
    <cellStyle name="SAPBEXexcGood2 3 2 2 2 3 4 2" xfId="28242" xr:uid="{00000000-0005-0000-0000-0000486E0000}"/>
    <cellStyle name="SAPBEXexcGood2 3 2 2 2 3 5" xfId="28243" xr:uid="{00000000-0005-0000-0000-0000496E0000}"/>
    <cellStyle name="SAPBEXexcGood2 3 2 2 2 3 5 2" xfId="28244" xr:uid="{00000000-0005-0000-0000-00004A6E0000}"/>
    <cellStyle name="SAPBEXexcGood2 3 2 2 2 3 6" xfId="28245" xr:uid="{00000000-0005-0000-0000-00004B6E0000}"/>
    <cellStyle name="SAPBEXexcGood2 3 2 2 2 3 6 2" xfId="28246" xr:uid="{00000000-0005-0000-0000-00004C6E0000}"/>
    <cellStyle name="SAPBEXexcGood2 3 2 2 2 3 7" xfId="28247" xr:uid="{00000000-0005-0000-0000-00004D6E0000}"/>
    <cellStyle name="SAPBEXexcGood2 3 2 2 2 4" xfId="28248" xr:uid="{00000000-0005-0000-0000-00004E6E0000}"/>
    <cellStyle name="SAPBEXexcGood2 3 2 2 2 4 2" xfId="28249" xr:uid="{00000000-0005-0000-0000-00004F6E0000}"/>
    <cellStyle name="SAPBEXexcGood2 3 2 2 2 5" xfId="28250" xr:uid="{00000000-0005-0000-0000-0000506E0000}"/>
    <cellStyle name="SAPBEXexcGood2 3 2 2 2 5 2" xfId="28251" xr:uid="{00000000-0005-0000-0000-0000516E0000}"/>
    <cellStyle name="SAPBEXexcGood2 3 2 2 2 6" xfId="28252" xr:uid="{00000000-0005-0000-0000-0000526E0000}"/>
    <cellStyle name="SAPBEXexcGood2 3 2 2 2 6 2" xfId="28253" xr:uid="{00000000-0005-0000-0000-0000536E0000}"/>
    <cellStyle name="SAPBEXexcGood2 3 2 2 2 7" xfId="28254" xr:uid="{00000000-0005-0000-0000-0000546E0000}"/>
    <cellStyle name="SAPBEXexcGood2 3 2 2 2 7 2" xfId="28255" xr:uid="{00000000-0005-0000-0000-0000556E0000}"/>
    <cellStyle name="SAPBEXexcGood2 3 2 2 2 8" xfId="28256" xr:uid="{00000000-0005-0000-0000-0000566E0000}"/>
    <cellStyle name="SAPBEXexcGood2 3 2 2 2 8 2" xfId="28257" xr:uid="{00000000-0005-0000-0000-0000576E0000}"/>
    <cellStyle name="SAPBEXexcGood2 3 2 2 2 9" xfId="28258" xr:uid="{00000000-0005-0000-0000-0000586E0000}"/>
    <cellStyle name="SAPBEXexcGood2 3 2 2 3" xfId="28259" xr:uid="{00000000-0005-0000-0000-0000596E0000}"/>
    <cellStyle name="SAPBEXexcGood2 3 2 2 3 2" xfId="28260" xr:uid="{00000000-0005-0000-0000-00005A6E0000}"/>
    <cellStyle name="SAPBEXexcGood2 3 2 2 3 2 2" xfId="28261" xr:uid="{00000000-0005-0000-0000-00005B6E0000}"/>
    <cellStyle name="SAPBEXexcGood2 3 2 2 3 2 2 2" xfId="28262" xr:uid="{00000000-0005-0000-0000-00005C6E0000}"/>
    <cellStyle name="SAPBEXexcGood2 3 2 2 3 2 3" xfId="28263" xr:uid="{00000000-0005-0000-0000-00005D6E0000}"/>
    <cellStyle name="SAPBEXexcGood2 3 2 2 3 2 3 2" xfId="28264" xr:uid="{00000000-0005-0000-0000-00005E6E0000}"/>
    <cellStyle name="SAPBEXexcGood2 3 2 2 3 2 4" xfId="28265" xr:uid="{00000000-0005-0000-0000-00005F6E0000}"/>
    <cellStyle name="SAPBEXexcGood2 3 2 2 3 2 4 2" xfId="28266" xr:uid="{00000000-0005-0000-0000-0000606E0000}"/>
    <cellStyle name="SAPBEXexcGood2 3 2 2 3 2 5" xfId="28267" xr:uid="{00000000-0005-0000-0000-0000616E0000}"/>
    <cellStyle name="SAPBEXexcGood2 3 2 2 3 2 5 2" xfId="28268" xr:uid="{00000000-0005-0000-0000-0000626E0000}"/>
    <cellStyle name="SAPBEXexcGood2 3 2 2 3 2 6" xfId="28269" xr:uid="{00000000-0005-0000-0000-0000636E0000}"/>
    <cellStyle name="SAPBEXexcGood2 3 2 2 3 2 6 2" xfId="28270" xr:uid="{00000000-0005-0000-0000-0000646E0000}"/>
    <cellStyle name="SAPBEXexcGood2 3 2 2 3 2 7" xfId="28271" xr:uid="{00000000-0005-0000-0000-0000656E0000}"/>
    <cellStyle name="SAPBEXexcGood2 3 2 2 3 3" xfId="28272" xr:uid="{00000000-0005-0000-0000-0000666E0000}"/>
    <cellStyle name="SAPBEXexcGood2 3 2 2 3 3 2" xfId="28273" xr:uid="{00000000-0005-0000-0000-0000676E0000}"/>
    <cellStyle name="SAPBEXexcGood2 3 2 2 3 4" xfId="28274" xr:uid="{00000000-0005-0000-0000-0000686E0000}"/>
    <cellStyle name="SAPBEXexcGood2 3 2 2 3 4 2" xfId="28275" xr:uid="{00000000-0005-0000-0000-0000696E0000}"/>
    <cellStyle name="SAPBEXexcGood2 3 2 2 3 5" xfId="28276" xr:uid="{00000000-0005-0000-0000-00006A6E0000}"/>
    <cellStyle name="SAPBEXexcGood2 3 2 2 3 5 2" xfId="28277" xr:uid="{00000000-0005-0000-0000-00006B6E0000}"/>
    <cellStyle name="SAPBEXexcGood2 3 2 2 3 6" xfId="28278" xr:uid="{00000000-0005-0000-0000-00006C6E0000}"/>
    <cellStyle name="SAPBEXexcGood2 3 2 2 3 6 2" xfId="28279" xr:uid="{00000000-0005-0000-0000-00006D6E0000}"/>
    <cellStyle name="SAPBEXexcGood2 3 2 2 3 7" xfId="28280" xr:uid="{00000000-0005-0000-0000-00006E6E0000}"/>
    <cellStyle name="SAPBEXexcGood2 3 2 2 3 7 2" xfId="28281" xr:uid="{00000000-0005-0000-0000-00006F6E0000}"/>
    <cellStyle name="SAPBEXexcGood2 3 2 2 3 8" xfId="28282" xr:uid="{00000000-0005-0000-0000-0000706E0000}"/>
    <cellStyle name="SAPBEXexcGood2 3 2 2 4" xfId="28283" xr:uid="{00000000-0005-0000-0000-0000716E0000}"/>
    <cellStyle name="SAPBEXexcGood2 3 2 2 4 2" xfId="28284" xr:uid="{00000000-0005-0000-0000-0000726E0000}"/>
    <cellStyle name="SAPBEXexcGood2 3 2 2 4 2 2" xfId="28285" xr:uid="{00000000-0005-0000-0000-0000736E0000}"/>
    <cellStyle name="SAPBEXexcGood2 3 2 2 4 3" xfId="28286" xr:uid="{00000000-0005-0000-0000-0000746E0000}"/>
    <cellStyle name="SAPBEXexcGood2 3 2 2 4 3 2" xfId="28287" xr:uid="{00000000-0005-0000-0000-0000756E0000}"/>
    <cellStyle name="SAPBEXexcGood2 3 2 2 4 4" xfId="28288" xr:uid="{00000000-0005-0000-0000-0000766E0000}"/>
    <cellStyle name="SAPBEXexcGood2 3 2 2 4 4 2" xfId="28289" xr:uid="{00000000-0005-0000-0000-0000776E0000}"/>
    <cellStyle name="SAPBEXexcGood2 3 2 2 4 5" xfId="28290" xr:uid="{00000000-0005-0000-0000-0000786E0000}"/>
    <cellStyle name="SAPBEXexcGood2 3 2 2 4 5 2" xfId="28291" xr:uid="{00000000-0005-0000-0000-0000796E0000}"/>
    <cellStyle name="SAPBEXexcGood2 3 2 2 4 6" xfId="28292" xr:uid="{00000000-0005-0000-0000-00007A6E0000}"/>
    <cellStyle name="SAPBEXexcGood2 3 2 2 4 6 2" xfId="28293" xr:uid="{00000000-0005-0000-0000-00007B6E0000}"/>
    <cellStyle name="SAPBEXexcGood2 3 2 2 4 7" xfId="28294" xr:uid="{00000000-0005-0000-0000-00007C6E0000}"/>
    <cellStyle name="SAPBEXexcGood2 3 2 2 5" xfId="28295" xr:uid="{00000000-0005-0000-0000-00007D6E0000}"/>
    <cellStyle name="SAPBEXexcGood2 3 2 2 5 2" xfId="28296" xr:uid="{00000000-0005-0000-0000-00007E6E0000}"/>
    <cellStyle name="SAPBEXexcGood2 3 2 2 6" xfId="28297" xr:uid="{00000000-0005-0000-0000-00007F6E0000}"/>
    <cellStyle name="SAPBEXexcGood2 3 2 2 6 2" xfId="28298" xr:uid="{00000000-0005-0000-0000-0000806E0000}"/>
    <cellStyle name="SAPBEXexcGood2 3 2 2 7" xfId="28299" xr:uid="{00000000-0005-0000-0000-0000816E0000}"/>
    <cellStyle name="SAPBEXexcGood2 3 2 2 7 2" xfId="28300" xr:uid="{00000000-0005-0000-0000-0000826E0000}"/>
    <cellStyle name="SAPBEXexcGood2 3 2 2 8" xfId="28301" xr:uid="{00000000-0005-0000-0000-0000836E0000}"/>
    <cellStyle name="SAPBEXexcGood2 3 2 2 8 2" xfId="28302" xr:uid="{00000000-0005-0000-0000-0000846E0000}"/>
    <cellStyle name="SAPBEXexcGood2 3 2 2 9" xfId="28303" xr:uid="{00000000-0005-0000-0000-0000856E0000}"/>
    <cellStyle name="SAPBEXexcGood2 3 2 2 9 2" xfId="28304" xr:uid="{00000000-0005-0000-0000-0000866E0000}"/>
    <cellStyle name="SAPBEXexcGood2 3 2 3" xfId="28305" xr:uid="{00000000-0005-0000-0000-0000876E0000}"/>
    <cellStyle name="SAPBEXexcGood2 3 2 3 2" xfId="28306" xr:uid="{00000000-0005-0000-0000-0000886E0000}"/>
    <cellStyle name="SAPBEXexcGood2 3 2 3 2 2" xfId="28307" xr:uid="{00000000-0005-0000-0000-0000896E0000}"/>
    <cellStyle name="SAPBEXexcGood2 3 2 3 2 2 2" xfId="28308" xr:uid="{00000000-0005-0000-0000-00008A6E0000}"/>
    <cellStyle name="SAPBEXexcGood2 3 2 3 2 2 2 2" xfId="28309" xr:uid="{00000000-0005-0000-0000-00008B6E0000}"/>
    <cellStyle name="SAPBEXexcGood2 3 2 3 2 2 3" xfId="28310" xr:uid="{00000000-0005-0000-0000-00008C6E0000}"/>
    <cellStyle name="SAPBEXexcGood2 3 2 3 2 2 3 2" xfId="28311" xr:uid="{00000000-0005-0000-0000-00008D6E0000}"/>
    <cellStyle name="SAPBEXexcGood2 3 2 3 2 2 4" xfId="28312" xr:uid="{00000000-0005-0000-0000-00008E6E0000}"/>
    <cellStyle name="SAPBEXexcGood2 3 2 3 2 2 4 2" xfId="28313" xr:uid="{00000000-0005-0000-0000-00008F6E0000}"/>
    <cellStyle name="SAPBEXexcGood2 3 2 3 2 2 5" xfId="28314" xr:uid="{00000000-0005-0000-0000-0000906E0000}"/>
    <cellStyle name="SAPBEXexcGood2 3 2 3 2 2 5 2" xfId="28315" xr:uid="{00000000-0005-0000-0000-0000916E0000}"/>
    <cellStyle name="SAPBEXexcGood2 3 2 3 2 2 6" xfId="28316" xr:uid="{00000000-0005-0000-0000-0000926E0000}"/>
    <cellStyle name="SAPBEXexcGood2 3 2 3 2 2 6 2" xfId="28317" xr:uid="{00000000-0005-0000-0000-0000936E0000}"/>
    <cellStyle name="SAPBEXexcGood2 3 2 3 2 2 7" xfId="28318" xr:uid="{00000000-0005-0000-0000-0000946E0000}"/>
    <cellStyle name="SAPBEXexcGood2 3 2 3 2 3" xfId="28319" xr:uid="{00000000-0005-0000-0000-0000956E0000}"/>
    <cellStyle name="SAPBEXexcGood2 3 2 3 2 3 2" xfId="28320" xr:uid="{00000000-0005-0000-0000-0000966E0000}"/>
    <cellStyle name="SAPBEXexcGood2 3 2 3 2 4" xfId="28321" xr:uid="{00000000-0005-0000-0000-0000976E0000}"/>
    <cellStyle name="SAPBEXexcGood2 3 2 3 2 4 2" xfId="28322" xr:uid="{00000000-0005-0000-0000-0000986E0000}"/>
    <cellStyle name="SAPBEXexcGood2 3 2 3 2 5" xfId="28323" xr:uid="{00000000-0005-0000-0000-0000996E0000}"/>
    <cellStyle name="SAPBEXexcGood2 3 2 3 2 5 2" xfId="28324" xr:uid="{00000000-0005-0000-0000-00009A6E0000}"/>
    <cellStyle name="SAPBEXexcGood2 3 2 3 2 6" xfId="28325" xr:uid="{00000000-0005-0000-0000-00009B6E0000}"/>
    <cellStyle name="SAPBEXexcGood2 3 2 3 2 6 2" xfId="28326" xr:uid="{00000000-0005-0000-0000-00009C6E0000}"/>
    <cellStyle name="SAPBEXexcGood2 3 2 3 2 7" xfId="28327" xr:uid="{00000000-0005-0000-0000-00009D6E0000}"/>
    <cellStyle name="SAPBEXexcGood2 3 2 3 2 7 2" xfId="28328" xr:uid="{00000000-0005-0000-0000-00009E6E0000}"/>
    <cellStyle name="SAPBEXexcGood2 3 2 3 2 8" xfId="28329" xr:uid="{00000000-0005-0000-0000-00009F6E0000}"/>
    <cellStyle name="SAPBEXexcGood2 3 2 3 3" xfId="28330" xr:uid="{00000000-0005-0000-0000-0000A06E0000}"/>
    <cellStyle name="SAPBEXexcGood2 3 2 3 3 2" xfId="28331" xr:uid="{00000000-0005-0000-0000-0000A16E0000}"/>
    <cellStyle name="SAPBEXexcGood2 3 2 3 3 2 2" xfId="28332" xr:uid="{00000000-0005-0000-0000-0000A26E0000}"/>
    <cellStyle name="SAPBEXexcGood2 3 2 3 3 3" xfId="28333" xr:uid="{00000000-0005-0000-0000-0000A36E0000}"/>
    <cellStyle name="SAPBEXexcGood2 3 2 3 3 3 2" xfId="28334" xr:uid="{00000000-0005-0000-0000-0000A46E0000}"/>
    <cellStyle name="SAPBEXexcGood2 3 2 3 3 4" xfId="28335" xr:uid="{00000000-0005-0000-0000-0000A56E0000}"/>
    <cellStyle name="SAPBEXexcGood2 3 2 3 3 4 2" xfId="28336" xr:uid="{00000000-0005-0000-0000-0000A66E0000}"/>
    <cellStyle name="SAPBEXexcGood2 3 2 3 3 5" xfId="28337" xr:uid="{00000000-0005-0000-0000-0000A76E0000}"/>
    <cellStyle name="SAPBEXexcGood2 3 2 3 3 5 2" xfId="28338" xr:uid="{00000000-0005-0000-0000-0000A86E0000}"/>
    <cellStyle name="SAPBEXexcGood2 3 2 3 3 6" xfId="28339" xr:uid="{00000000-0005-0000-0000-0000A96E0000}"/>
    <cellStyle name="SAPBEXexcGood2 3 2 3 3 6 2" xfId="28340" xr:uid="{00000000-0005-0000-0000-0000AA6E0000}"/>
    <cellStyle name="SAPBEXexcGood2 3 2 3 3 7" xfId="28341" xr:uid="{00000000-0005-0000-0000-0000AB6E0000}"/>
    <cellStyle name="SAPBEXexcGood2 3 2 3 4" xfId="28342" xr:uid="{00000000-0005-0000-0000-0000AC6E0000}"/>
    <cellStyle name="SAPBEXexcGood2 3 2 3 4 2" xfId="28343" xr:uid="{00000000-0005-0000-0000-0000AD6E0000}"/>
    <cellStyle name="SAPBEXexcGood2 3 2 3 5" xfId="28344" xr:uid="{00000000-0005-0000-0000-0000AE6E0000}"/>
    <cellStyle name="SAPBEXexcGood2 3 2 3 5 2" xfId="28345" xr:uid="{00000000-0005-0000-0000-0000AF6E0000}"/>
    <cellStyle name="SAPBEXexcGood2 3 2 3 6" xfId="28346" xr:uid="{00000000-0005-0000-0000-0000B06E0000}"/>
    <cellStyle name="SAPBEXexcGood2 3 2 3 6 2" xfId="28347" xr:uid="{00000000-0005-0000-0000-0000B16E0000}"/>
    <cellStyle name="SAPBEXexcGood2 3 2 3 7" xfId="28348" xr:uid="{00000000-0005-0000-0000-0000B26E0000}"/>
    <cellStyle name="SAPBEXexcGood2 3 2 3 7 2" xfId="28349" xr:uid="{00000000-0005-0000-0000-0000B36E0000}"/>
    <cellStyle name="SAPBEXexcGood2 3 2 3 8" xfId="28350" xr:uid="{00000000-0005-0000-0000-0000B46E0000}"/>
    <cellStyle name="SAPBEXexcGood2 3 2 3 8 2" xfId="28351" xr:uid="{00000000-0005-0000-0000-0000B56E0000}"/>
    <cellStyle name="SAPBEXexcGood2 3 2 3 9" xfId="28352" xr:uid="{00000000-0005-0000-0000-0000B66E0000}"/>
    <cellStyle name="SAPBEXexcGood2 3 2 4" xfId="28353" xr:uid="{00000000-0005-0000-0000-0000B76E0000}"/>
    <cellStyle name="SAPBEXexcGood2 3 2 4 2" xfId="28354" xr:uid="{00000000-0005-0000-0000-0000B86E0000}"/>
    <cellStyle name="SAPBEXexcGood2 3 2 4 2 2" xfId="28355" xr:uid="{00000000-0005-0000-0000-0000B96E0000}"/>
    <cellStyle name="SAPBEXexcGood2 3 2 4 2 2 2" xfId="28356" xr:uid="{00000000-0005-0000-0000-0000BA6E0000}"/>
    <cellStyle name="SAPBEXexcGood2 3 2 4 2 3" xfId="28357" xr:uid="{00000000-0005-0000-0000-0000BB6E0000}"/>
    <cellStyle name="SAPBEXexcGood2 3 2 4 2 3 2" xfId="28358" xr:uid="{00000000-0005-0000-0000-0000BC6E0000}"/>
    <cellStyle name="SAPBEXexcGood2 3 2 4 2 4" xfId="28359" xr:uid="{00000000-0005-0000-0000-0000BD6E0000}"/>
    <cellStyle name="SAPBEXexcGood2 3 2 4 2 4 2" xfId="28360" xr:uid="{00000000-0005-0000-0000-0000BE6E0000}"/>
    <cellStyle name="SAPBEXexcGood2 3 2 4 2 5" xfId="28361" xr:uid="{00000000-0005-0000-0000-0000BF6E0000}"/>
    <cellStyle name="SAPBEXexcGood2 3 2 4 2 5 2" xfId="28362" xr:uid="{00000000-0005-0000-0000-0000C06E0000}"/>
    <cellStyle name="SAPBEXexcGood2 3 2 4 2 6" xfId="28363" xr:uid="{00000000-0005-0000-0000-0000C16E0000}"/>
    <cellStyle name="SAPBEXexcGood2 3 2 4 2 6 2" xfId="28364" xr:uid="{00000000-0005-0000-0000-0000C26E0000}"/>
    <cellStyle name="SAPBEXexcGood2 3 2 4 2 7" xfId="28365" xr:uid="{00000000-0005-0000-0000-0000C36E0000}"/>
    <cellStyle name="SAPBEXexcGood2 3 2 4 3" xfId="28366" xr:uid="{00000000-0005-0000-0000-0000C46E0000}"/>
    <cellStyle name="SAPBEXexcGood2 3 2 4 3 2" xfId="28367" xr:uid="{00000000-0005-0000-0000-0000C56E0000}"/>
    <cellStyle name="SAPBEXexcGood2 3 2 4 4" xfId="28368" xr:uid="{00000000-0005-0000-0000-0000C66E0000}"/>
    <cellStyle name="SAPBEXexcGood2 3 2 4 4 2" xfId="28369" xr:uid="{00000000-0005-0000-0000-0000C76E0000}"/>
    <cellStyle name="SAPBEXexcGood2 3 2 4 5" xfId="28370" xr:uid="{00000000-0005-0000-0000-0000C86E0000}"/>
    <cellStyle name="SAPBEXexcGood2 3 2 4 5 2" xfId="28371" xr:uid="{00000000-0005-0000-0000-0000C96E0000}"/>
    <cellStyle name="SAPBEXexcGood2 3 2 4 6" xfId="28372" xr:uid="{00000000-0005-0000-0000-0000CA6E0000}"/>
    <cellStyle name="SAPBEXexcGood2 3 2 4 6 2" xfId="28373" xr:uid="{00000000-0005-0000-0000-0000CB6E0000}"/>
    <cellStyle name="SAPBEXexcGood2 3 2 4 7" xfId="28374" xr:uid="{00000000-0005-0000-0000-0000CC6E0000}"/>
    <cellStyle name="SAPBEXexcGood2 3 2 4 7 2" xfId="28375" xr:uid="{00000000-0005-0000-0000-0000CD6E0000}"/>
    <cellStyle name="SAPBEXexcGood2 3 2 4 8" xfId="28376" xr:uid="{00000000-0005-0000-0000-0000CE6E0000}"/>
    <cellStyle name="SAPBEXexcGood2 3 2 5" xfId="28377" xr:uid="{00000000-0005-0000-0000-0000CF6E0000}"/>
    <cellStyle name="SAPBEXexcGood2 3 2 5 2" xfId="28378" xr:uid="{00000000-0005-0000-0000-0000D06E0000}"/>
    <cellStyle name="SAPBEXexcGood2 3 2 5 2 2" xfId="28379" xr:uid="{00000000-0005-0000-0000-0000D16E0000}"/>
    <cellStyle name="SAPBEXexcGood2 3 2 5 3" xfId="28380" xr:uid="{00000000-0005-0000-0000-0000D26E0000}"/>
    <cellStyle name="SAPBEXexcGood2 3 2 5 3 2" xfId="28381" xr:uid="{00000000-0005-0000-0000-0000D36E0000}"/>
    <cellStyle name="SAPBEXexcGood2 3 2 5 4" xfId="28382" xr:uid="{00000000-0005-0000-0000-0000D46E0000}"/>
    <cellStyle name="SAPBEXexcGood2 3 2 5 4 2" xfId="28383" xr:uid="{00000000-0005-0000-0000-0000D56E0000}"/>
    <cellStyle name="SAPBEXexcGood2 3 2 5 5" xfId="28384" xr:uid="{00000000-0005-0000-0000-0000D66E0000}"/>
    <cellStyle name="SAPBEXexcGood2 3 2 5 5 2" xfId="28385" xr:uid="{00000000-0005-0000-0000-0000D76E0000}"/>
    <cellStyle name="SAPBEXexcGood2 3 2 5 6" xfId="28386" xr:uid="{00000000-0005-0000-0000-0000D86E0000}"/>
    <cellStyle name="SAPBEXexcGood2 3 2 5 6 2" xfId="28387" xr:uid="{00000000-0005-0000-0000-0000D96E0000}"/>
    <cellStyle name="SAPBEXexcGood2 3 2 5 7" xfId="28388" xr:uid="{00000000-0005-0000-0000-0000DA6E0000}"/>
    <cellStyle name="SAPBEXexcGood2 3 2 6" xfId="28389" xr:uid="{00000000-0005-0000-0000-0000DB6E0000}"/>
    <cellStyle name="SAPBEXexcGood2 3 2 6 2" xfId="28390" xr:uid="{00000000-0005-0000-0000-0000DC6E0000}"/>
    <cellStyle name="SAPBEXexcGood2 3 2 7" xfId="28391" xr:uid="{00000000-0005-0000-0000-0000DD6E0000}"/>
    <cellStyle name="SAPBEXexcGood2 3 2 7 2" xfId="28392" xr:uid="{00000000-0005-0000-0000-0000DE6E0000}"/>
    <cellStyle name="SAPBEXexcGood2 3 2 8" xfId="28393" xr:uid="{00000000-0005-0000-0000-0000DF6E0000}"/>
    <cellStyle name="SAPBEXexcGood2 3 2 8 2" xfId="28394" xr:uid="{00000000-0005-0000-0000-0000E06E0000}"/>
    <cellStyle name="SAPBEXexcGood2 3 2 9" xfId="28395" xr:uid="{00000000-0005-0000-0000-0000E16E0000}"/>
    <cellStyle name="SAPBEXexcGood2 3 2 9 2" xfId="28396" xr:uid="{00000000-0005-0000-0000-0000E26E0000}"/>
    <cellStyle name="SAPBEXexcGood2 3 3" xfId="28397" xr:uid="{00000000-0005-0000-0000-0000E36E0000}"/>
    <cellStyle name="SAPBEXexcGood2 3 3 10" xfId="28398" xr:uid="{00000000-0005-0000-0000-0000E46E0000}"/>
    <cellStyle name="SAPBEXexcGood2 3 3 2" xfId="28399" xr:uid="{00000000-0005-0000-0000-0000E56E0000}"/>
    <cellStyle name="SAPBEXexcGood2 3 3 2 2" xfId="28400" xr:uid="{00000000-0005-0000-0000-0000E66E0000}"/>
    <cellStyle name="SAPBEXexcGood2 3 3 2 2 2" xfId="28401" xr:uid="{00000000-0005-0000-0000-0000E76E0000}"/>
    <cellStyle name="SAPBEXexcGood2 3 3 2 2 2 2" xfId="28402" xr:uid="{00000000-0005-0000-0000-0000E86E0000}"/>
    <cellStyle name="SAPBEXexcGood2 3 3 2 2 2 2 2" xfId="28403" xr:uid="{00000000-0005-0000-0000-0000E96E0000}"/>
    <cellStyle name="SAPBEXexcGood2 3 3 2 2 2 3" xfId="28404" xr:uid="{00000000-0005-0000-0000-0000EA6E0000}"/>
    <cellStyle name="SAPBEXexcGood2 3 3 2 2 2 3 2" xfId="28405" xr:uid="{00000000-0005-0000-0000-0000EB6E0000}"/>
    <cellStyle name="SAPBEXexcGood2 3 3 2 2 2 4" xfId="28406" xr:uid="{00000000-0005-0000-0000-0000EC6E0000}"/>
    <cellStyle name="SAPBEXexcGood2 3 3 2 2 2 4 2" xfId="28407" xr:uid="{00000000-0005-0000-0000-0000ED6E0000}"/>
    <cellStyle name="SAPBEXexcGood2 3 3 2 2 2 5" xfId="28408" xr:uid="{00000000-0005-0000-0000-0000EE6E0000}"/>
    <cellStyle name="SAPBEXexcGood2 3 3 2 2 2 5 2" xfId="28409" xr:uid="{00000000-0005-0000-0000-0000EF6E0000}"/>
    <cellStyle name="SAPBEXexcGood2 3 3 2 2 2 6" xfId="28410" xr:uid="{00000000-0005-0000-0000-0000F06E0000}"/>
    <cellStyle name="SAPBEXexcGood2 3 3 2 2 2 6 2" xfId="28411" xr:uid="{00000000-0005-0000-0000-0000F16E0000}"/>
    <cellStyle name="SAPBEXexcGood2 3 3 2 2 2 7" xfId="28412" xr:uid="{00000000-0005-0000-0000-0000F26E0000}"/>
    <cellStyle name="SAPBEXexcGood2 3 3 2 2 3" xfId="28413" xr:uid="{00000000-0005-0000-0000-0000F36E0000}"/>
    <cellStyle name="SAPBEXexcGood2 3 3 2 2 3 2" xfId="28414" xr:uid="{00000000-0005-0000-0000-0000F46E0000}"/>
    <cellStyle name="SAPBEXexcGood2 3 3 2 2 4" xfId="28415" xr:uid="{00000000-0005-0000-0000-0000F56E0000}"/>
    <cellStyle name="SAPBEXexcGood2 3 3 2 2 4 2" xfId="28416" xr:uid="{00000000-0005-0000-0000-0000F66E0000}"/>
    <cellStyle name="SAPBEXexcGood2 3 3 2 2 5" xfId="28417" xr:uid="{00000000-0005-0000-0000-0000F76E0000}"/>
    <cellStyle name="SAPBEXexcGood2 3 3 2 2 5 2" xfId="28418" xr:uid="{00000000-0005-0000-0000-0000F86E0000}"/>
    <cellStyle name="SAPBEXexcGood2 3 3 2 2 6" xfId="28419" xr:uid="{00000000-0005-0000-0000-0000F96E0000}"/>
    <cellStyle name="SAPBEXexcGood2 3 3 2 2 6 2" xfId="28420" xr:uid="{00000000-0005-0000-0000-0000FA6E0000}"/>
    <cellStyle name="SAPBEXexcGood2 3 3 2 2 7" xfId="28421" xr:uid="{00000000-0005-0000-0000-0000FB6E0000}"/>
    <cellStyle name="SAPBEXexcGood2 3 3 2 2 7 2" xfId="28422" xr:uid="{00000000-0005-0000-0000-0000FC6E0000}"/>
    <cellStyle name="SAPBEXexcGood2 3 3 2 2 8" xfId="28423" xr:uid="{00000000-0005-0000-0000-0000FD6E0000}"/>
    <cellStyle name="SAPBEXexcGood2 3 3 2 3" xfId="28424" xr:uid="{00000000-0005-0000-0000-0000FE6E0000}"/>
    <cellStyle name="SAPBEXexcGood2 3 3 2 3 2" xfId="28425" xr:uid="{00000000-0005-0000-0000-0000FF6E0000}"/>
    <cellStyle name="SAPBEXexcGood2 3 3 2 3 2 2" xfId="28426" xr:uid="{00000000-0005-0000-0000-0000006F0000}"/>
    <cellStyle name="SAPBEXexcGood2 3 3 2 3 3" xfId="28427" xr:uid="{00000000-0005-0000-0000-0000016F0000}"/>
    <cellStyle name="SAPBEXexcGood2 3 3 2 3 3 2" xfId="28428" xr:uid="{00000000-0005-0000-0000-0000026F0000}"/>
    <cellStyle name="SAPBEXexcGood2 3 3 2 3 4" xfId="28429" xr:uid="{00000000-0005-0000-0000-0000036F0000}"/>
    <cellStyle name="SAPBEXexcGood2 3 3 2 3 4 2" xfId="28430" xr:uid="{00000000-0005-0000-0000-0000046F0000}"/>
    <cellStyle name="SAPBEXexcGood2 3 3 2 3 5" xfId="28431" xr:uid="{00000000-0005-0000-0000-0000056F0000}"/>
    <cellStyle name="SAPBEXexcGood2 3 3 2 3 5 2" xfId="28432" xr:uid="{00000000-0005-0000-0000-0000066F0000}"/>
    <cellStyle name="SAPBEXexcGood2 3 3 2 3 6" xfId="28433" xr:uid="{00000000-0005-0000-0000-0000076F0000}"/>
    <cellStyle name="SAPBEXexcGood2 3 3 2 3 6 2" xfId="28434" xr:uid="{00000000-0005-0000-0000-0000086F0000}"/>
    <cellStyle name="SAPBEXexcGood2 3 3 2 3 7" xfId="28435" xr:uid="{00000000-0005-0000-0000-0000096F0000}"/>
    <cellStyle name="SAPBEXexcGood2 3 3 2 4" xfId="28436" xr:uid="{00000000-0005-0000-0000-00000A6F0000}"/>
    <cellStyle name="SAPBEXexcGood2 3 3 2 4 2" xfId="28437" xr:uid="{00000000-0005-0000-0000-00000B6F0000}"/>
    <cellStyle name="SAPBEXexcGood2 3 3 2 5" xfId="28438" xr:uid="{00000000-0005-0000-0000-00000C6F0000}"/>
    <cellStyle name="SAPBEXexcGood2 3 3 2 5 2" xfId="28439" xr:uid="{00000000-0005-0000-0000-00000D6F0000}"/>
    <cellStyle name="SAPBEXexcGood2 3 3 2 6" xfId="28440" xr:uid="{00000000-0005-0000-0000-00000E6F0000}"/>
    <cellStyle name="SAPBEXexcGood2 3 3 2 6 2" xfId="28441" xr:uid="{00000000-0005-0000-0000-00000F6F0000}"/>
    <cellStyle name="SAPBEXexcGood2 3 3 2 7" xfId="28442" xr:uid="{00000000-0005-0000-0000-0000106F0000}"/>
    <cellStyle name="SAPBEXexcGood2 3 3 2 7 2" xfId="28443" xr:uid="{00000000-0005-0000-0000-0000116F0000}"/>
    <cellStyle name="SAPBEXexcGood2 3 3 2 8" xfId="28444" xr:uid="{00000000-0005-0000-0000-0000126F0000}"/>
    <cellStyle name="SAPBEXexcGood2 3 3 2 8 2" xfId="28445" xr:uid="{00000000-0005-0000-0000-0000136F0000}"/>
    <cellStyle name="SAPBEXexcGood2 3 3 2 9" xfId="28446" xr:uid="{00000000-0005-0000-0000-0000146F0000}"/>
    <cellStyle name="SAPBEXexcGood2 3 3 3" xfId="28447" xr:uid="{00000000-0005-0000-0000-0000156F0000}"/>
    <cellStyle name="SAPBEXexcGood2 3 3 3 2" xfId="28448" xr:uid="{00000000-0005-0000-0000-0000166F0000}"/>
    <cellStyle name="SAPBEXexcGood2 3 3 3 2 2" xfId="28449" xr:uid="{00000000-0005-0000-0000-0000176F0000}"/>
    <cellStyle name="SAPBEXexcGood2 3 3 3 2 2 2" xfId="28450" xr:uid="{00000000-0005-0000-0000-0000186F0000}"/>
    <cellStyle name="SAPBEXexcGood2 3 3 3 2 3" xfId="28451" xr:uid="{00000000-0005-0000-0000-0000196F0000}"/>
    <cellStyle name="SAPBEXexcGood2 3 3 3 2 3 2" xfId="28452" xr:uid="{00000000-0005-0000-0000-00001A6F0000}"/>
    <cellStyle name="SAPBEXexcGood2 3 3 3 2 4" xfId="28453" xr:uid="{00000000-0005-0000-0000-00001B6F0000}"/>
    <cellStyle name="SAPBEXexcGood2 3 3 3 2 4 2" xfId="28454" xr:uid="{00000000-0005-0000-0000-00001C6F0000}"/>
    <cellStyle name="SAPBEXexcGood2 3 3 3 2 5" xfId="28455" xr:uid="{00000000-0005-0000-0000-00001D6F0000}"/>
    <cellStyle name="SAPBEXexcGood2 3 3 3 2 5 2" xfId="28456" xr:uid="{00000000-0005-0000-0000-00001E6F0000}"/>
    <cellStyle name="SAPBEXexcGood2 3 3 3 2 6" xfId="28457" xr:uid="{00000000-0005-0000-0000-00001F6F0000}"/>
    <cellStyle name="SAPBEXexcGood2 3 3 3 2 6 2" xfId="28458" xr:uid="{00000000-0005-0000-0000-0000206F0000}"/>
    <cellStyle name="SAPBEXexcGood2 3 3 3 2 7" xfId="28459" xr:uid="{00000000-0005-0000-0000-0000216F0000}"/>
    <cellStyle name="SAPBEXexcGood2 3 3 3 3" xfId="28460" xr:uid="{00000000-0005-0000-0000-0000226F0000}"/>
    <cellStyle name="SAPBEXexcGood2 3 3 3 3 2" xfId="28461" xr:uid="{00000000-0005-0000-0000-0000236F0000}"/>
    <cellStyle name="SAPBEXexcGood2 3 3 3 4" xfId="28462" xr:uid="{00000000-0005-0000-0000-0000246F0000}"/>
    <cellStyle name="SAPBEXexcGood2 3 3 3 4 2" xfId="28463" xr:uid="{00000000-0005-0000-0000-0000256F0000}"/>
    <cellStyle name="SAPBEXexcGood2 3 3 3 5" xfId="28464" xr:uid="{00000000-0005-0000-0000-0000266F0000}"/>
    <cellStyle name="SAPBEXexcGood2 3 3 3 5 2" xfId="28465" xr:uid="{00000000-0005-0000-0000-0000276F0000}"/>
    <cellStyle name="SAPBEXexcGood2 3 3 3 6" xfId="28466" xr:uid="{00000000-0005-0000-0000-0000286F0000}"/>
    <cellStyle name="SAPBEXexcGood2 3 3 3 6 2" xfId="28467" xr:uid="{00000000-0005-0000-0000-0000296F0000}"/>
    <cellStyle name="SAPBEXexcGood2 3 3 3 7" xfId="28468" xr:uid="{00000000-0005-0000-0000-00002A6F0000}"/>
    <cellStyle name="SAPBEXexcGood2 3 3 3 7 2" xfId="28469" xr:uid="{00000000-0005-0000-0000-00002B6F0000}"/>
    <cellStyle name="SAPBEXexcGood2 3 3 3 8" xfId="28470" xr:uid="{00000000-0005-0000-0000-00002C6F0000}"/>
    <cellStyle name="SAPBEXexcGood2 3 3 4" xfId="28471" xr:uid="{00000000-0005-0000-0000-00002D6F0000}"/>
    <cellStyle name="SAPBEXexcGood2 3 3 4 2" xfId="28472" xr:uid="{00000000-0005-0000-0000-00002E6F0000}"/>
    <cellStyle name="SAPBEXexcGood2 3 3 4 2 2" xfId="28473" xr:uid="{00000000-0005-0000-0000-00002F6F0000}"/>
    <cellStyle name="SAPBEXexcGood2 3 3 4 3" xfId="28474" xr:uid="{00000000-0005-0000-0000-0000306F0000}"/>
    <cellStyle name="SAPBEXexcGood2 3 3 4 3 2" xfId="28475" xr:uid="{00000000-0005-0000-0000-0000316F0000}"/>
    <cellStyle name="SAPBEXexcGood2 3 3 4 4" xfId="28476" xr:uid="{00000000-0005-0000-0000-0000326F0000}"/>
    <cellStyle name="SAPBEXexcGood2 3 3 4 4 2" xfId="28477" xr:uid="{00000000-0005-0000-0000-0000336F0000}"/>
    <cellStyle name="SAPBEXexcGood2 3 3 4 5" xfId="28478" xr:uid="{00000000-0005-0000-0000-0000346F0000}"/>
    <cellStyle name="SAPBEXexcGood2 3 3 4 5 2" xfId="28479" xr:uid="{00000000-0005-0000-0000-0000356F0000}"/>
    <cellStyle name="SAPBEXexcGood2 3 3 4 6" xfId="28480" xr:uid="{00000000-0005-0000-0000-0000366F0000}"/>
    <cellStyle name="SAPBEXexcGood2 3 3 4 6 2" xfId="28481" xr:uid="{00000000-0005-0000-0000-0000376F0000}"/>
    <cellStyle name="SAPBEXexcGood2 3 3 4 7" xfId="28482" xr:uid="{00000000-0005-0000-0000-0000386F0000}"/>
    <cellStyle name="SAPBEXexcGood2 3 3 5" xfId="28483" xr:uid="{00000000-0005-0000-0000-0000396F0000}"/>
    <cellStyle name="SAPBEXexcGood2 3 3 5 2" xfId="28484" xr:uid="{00000000-0005-0000-0000-00003A6F0000}"/>
    <cellStyle name="SAPBEXexcGood2 3 3 6" xfId="28485" xr:uid="{00000000-0005-0000-0000-00003B6F0000}"/>
    <cellStyle name="SAPBEXexcGood2 3 3 6 2" xfId="28486" xr:uid="{00000000-0005-0000-0000-00003C6F0000}"/>
    <cellStyle name="SAPBEXexcGood2 3 3 7" xfId="28487" xr:uid="{00000000-0005-0000-0000-00003D6F0000}"/>
    <cellStyle name="SAPBEXexcGood2 3 3 7 2" xfId="28488" xr:uid="{00000000-0005-0000-0000-00003E6F0000}"/>
    <cellStyle name="SAPBEXexcGood2 3 3 8" xfId="28489" xr:uid="{00000000-0005-0000-0000-00003F6F0000}"/>
    <cellStyle name="SAPBEXexcGood2 3 3 8 2" xfId="28490" xr:uid="{00000000-0005-0000-0000-0000406F0000}"/>
    <cellStyle name="SAPBEXexcGood2 3 3 9" xfId="28491" xr:uid="{00000000-0005-0000-0000-0000416F0000}"/>
    <cellStyle name="SAPBEXexcGood2 3 3 9 2" xfId="28492" xr:uid="{00000000-0005-0000-0000-0000426F0000}"/>
    <cellStyle name="SAPBEXexcGood2 3 4" xfId="28493" xr:uid="{00000000-0005-0000-0000-0000436F0000}"/>
    <cellStyle name="SAPBEXexcGood2 3 4 2" xfId="28494" xr:uid="{00000000-0005-0000-0000-0000446F0000}"/>
    <cellStyle name="SAPBEXexcGood2 3 4 2 2" xfId="28495" xr:uid="{00000000-0005-0000-0000-0000456F0000}"/>
    <cellStyle name="SAPBEXexcGood2 3 4 2 2 2" xfId="28496" xr:uid="{00000000-0005-0000-0000-0000466F0000}"/>
    <cellStyle name="SAPBEXexcGood2 3 4 2 2 2 2" xfId="28497" xr:uid="{00000000-0005-0000-0000-0000476F0000}"/>
    <cellStyle name="SAPBEXexcGood2 3 4 2 2 3" xfId="28498" xr:uid="{00000000-0005-0000-0000-0000486F0000}"/>
    <cellStyle name="SAPBEXexcGood2 3 4 2 2 3 2" xfId="28499" xr:uid="{00000000-0005-0000-0000-0000496F0000}"/>
    <cellStyle name="SAPBEXexcGood2 3 4 2 2 4" xfId="28500" xr:uid="{00000000-0005-0000-0000-00004A6F0000}"/>
    <cellStyle name="SAPBEXexcGood2 3 4 2 2 4 2" xfId="28501" xr:uid="{00000000-0005-0000-0000-00004B6F0000}"/>
    <cellStyle name="SAPBEXexcGood2 3 4 2 2 5" xfId="28502" xr:uid="{00000000-0005-0000-0000-00004C6F0000}"/>
    <cellStyle name="SAPBEXexcGood2 3 4 2 2 5 2" xfId="28503" xr:uid="{00000000-0005-0000-0000-00004D6F0000}"/>
    <cellStyle name="SAPBEXexcGood2 3 4 2 2 6" xfId="28504" xr:uid="{00000000-0005-0000-0000-00004E6F0000}"/>
    <cellStyle name="SAPBEXexcGood2 3 4 2 2 6 2" xfId="28505" xr:uid="{00000000-0005-0000-0000-00004F6F0000}"/>
    <cellStyle name="SAPBEXexcGood2 3 4 2 2 7" xfId="28506" xr:uid="{00000000-0005-0000-0000-0000506F0000}"/>
    <cellStyle name="SAPBEXexcGood2 3 4 2 3" xfId="28507" xr:uid="{00000000-0005-0000-0000-0000516F0000}"/>
    <cellStyle name="SAPBEXexcGood2 3 4 2 3 2" xfId="28508" xr:uid="{00000000-0005-0000-0000-0000526F0000}"/>
    <cellStyle name="SAPBEXexcGood2 3 4 2 4" xfId="28509" xr:uid="{00000000-0005-0000-0000-0000536F0000}"/>
    <cellStyle name="SAPBEXexcGood2 3 4 2 4 2" xfId="28510" xr:uid="{00000000-0005-0000-0000-0000546F0000}"/>
    <cellStyle name="SAPBEXexcGood2 3 4 2 5" xfId="28511" xr:uid="{00000000-0005-0000-0000-0000556F0000}"/>
    <cellStyle name="SAPBEXexcGood2 3 4 2 5 2" xfId="28512" xr:uid="{00000000-0005-0000-0000-0000566F0000}"/>
    <cellStyle name="SAPBEXexcGood2 3 4 2 6" xfId="28513" xr:uid="{00000000-0005-0000-0000-0000576F0000}"/>
    <cellStyle name="SAPBEXexcGood2 3 4 2 6 2" xfId="28514" xr:uid="{00000000-0005-0000-0000-0000586F0000}"/>
    <cellStyle name="SAPBEXexcGood2 3 4 2 7" xfId="28515" xr:uid="{00000000-0005-0000-0000-0000596F0000}"/>
    <cellStyle name="SAPBEXexcGood2 3 4 2 7 2" xfId="28516" xr:uid="{00000000-0005-0000-0000-00005A6F0000}"/>
    <cellStyle name="SAPBEXexcGood2 3 4 2 8" xfId="28517" xr:uid="{00000000-0005-0000-0000-00005B6F0000}"/>
    <cellStyle name="SAPBEXexcGood2 3 4 3" xfId="28518" xr:uid="{00000000-0005-0000-0000-00005C6F0000}"/>
    <cellStyle name="SAPBEXexcGood2 3 4 3 2" xfId="28519" xr:uid="{00000000-0005-0000-0000-00005D6F0000}"/>
    <cellStyle name="SAPBEXexcGood2 3 4 3 2 2" xfId="28520" xr:uid="{00000000-0005-0000-0000-00005E6F0000}"/>
    <cellStyle name="SAPBEXexcGood2 3 4 3 3" xfId="28521" xr:uid="{00000000-0005-0000-0000-00005F6F0000}"/>
    <cellStyle name="SAPBEXexcGood2 3 4 3 3 2" xfId="28522" xr:uid="{00000000-0005-0000-0000-0000606F0000}"/>
    <cellStyle name="SAPBEXexcGood2 3 4 3 4" xfId="28523" xr:uid="{00000000-0005-0000-0000-0000616F0000}"/>
    <cellStyle name="SAPBEXexcGood2 3 4 3 4 2" xfId="28524" xr:uid="{00000000-0005-0000-0000-0000626F0000}"/>
    <cellStyle name="SAPBEXexcGood2 3 4 3 5" xfId="28525" xr:uid="{00000000-0005-0000-0000-0000636F0000}"/>
    <cellStyle name="SAPBEXexcGood2 3 4 3 5 2" xfId="28526" xr:uid="{00000000-0005-0000-0000-0000646F0000}"/>
    <cellStyle name="SAPBEXexcGood2 3 4 3 6" xfId="28527" xr:uid="{00000000-0005-0000-0000-0000656F0000}"/>
    <cellStyle name="SAPBEXexcGood2 3 4 3 6 2" xfId="28528" xr:uid="{00000000-0005-0000-0000-0000666F0000}"/>
    <cellStyle name="SAPBEXexcGood2 3 4 3 7" xfId="28529" xr:uid="{00000000-0005-0000-0000-0000676F0000}"/>
    <cellStyle name="SAPBEXexcGood2 3 4 4" xfId="28530" xr:uid="{00000000-0005-0000-0000-0000686F0000}"/>
    <cellStyle name="SAPBEXexcGood2 3 4 4 2" xfId="28531" xr:uid="{00000000-0005-0000-0000-0000696F0000}"/>
    <cellStyle name="SAPBEXexcGood2 3 4 5" xfId="28532" xr:uid="{00000000-0005-0000-0000-00006A6F0000}"/>
    <cellStyle name="SAPBEXexcGood2 3 4 5 2" xfId="28533" xr:uid="{00000000-0005-0000-0000-00006B6F0000}"/>
    <cellStyle name="SAPBEXexcGood2 3 4 6" xfId="28534" xr:uid="{00000000-0005-0000-0000-00006C6F0000}"/>
    <cellStyle name="SAPBEXexcGood2 3 4 6 2" xfId="28535" xr:uid="{00000000-0005-0000-0000-00006D6F0000}"/>
    <cellStyle name="SAPBEXexcGood2 3 4 7" xfId="28536" xr:uid="{00000000-0005-0000-0000-00006E6F0000}"/>
    <cellStyle name="SAPBEXexcGood2 3 4 7 2" xfId="28537" xr:uid="{00000000-0005-0000-0000-00006F6F0000}"/>
    <cellStyle name="SAPBEXexcGood2 3 4 8" xfId="28538" xr:uid="{00000000-0005-0000-0000-0000706F0000}"/>
    <cellStyle name="SAPBEXexcGood2 3 4 8 2" xfId="28539" xr:uid="{00000000-0005-0000-0000-0000716F0000}"/>
    <cellStyle name="SAPBEXexcGood2 3 4 9" xfId="28540" xr:uid="{00000000-0005-0000-0000-0000726F0000}"/>
    <cellStyle name="SAPBEXexcGood2 3 5" xfId="28541" xr:uid="{00000000-0005-0000-0000-0000736F0000}"/>
    <cellStyle name="SAPBEXexcGood2 3 5 2" xfId="28542" xr:uid="{00000000-0005-0000-0000-0000746F0000}"/>
    <cellStyle name="SAPBEXexcGood2 3 5 2 2" xfId="28543" xr:uid="{00000000-0005-0000-0000-0000756F0000}"/>
    <cellStyle name="SAPBEXexcGood2 3 5 2 2 2" xfId="28544" xr:uid="{00000000-0005-0000-0000-0000766F0000}"/>
    <cellStyle name="SAPBEXexcGood2 3 5 2 3" xfId="28545" xr:uid="{00000000-0005-0000-0000-0000776F0000}"/>
    <cellStyle name="SAPBEXexcGood2 3 5 2 3 2" xfId="28546" xr:uid="{00000000-0005-0000-0000-0000786F0000}"/>
    <cellStyle name="SAPBEXexcGood2 3 5 2 4" xfId="28547" xr:uid="{00000000-0005-0000-0000-0000796F0000}"/>
    <cellStyle name="SAPBEXexcGood2 3 5 2 4 2" xfId="28548" xr:uid="{00000000-0005-0000-0000-00007A6F0000}"/>
    <cellStyle name="SAPBEXexcGood2 3 5 2 5" xfId="28549" xr:uid="{00000000-0005-0000-0000-00007B6F0000}"/>
    <cellStyle name="SAPBEXexcGood2 3 5 2 5 2" xfId="28550" xr:uid="{00000000-0005-0000-0000-00007C6F0000}"/>
    <cellStyle name="SAPBEXexcGood2 3 5 2 6" xfId="28551" xr:uid="{00000000-0005-0000-0000-00007D6F0000}"/>
    <cellStyle name="SAPBEXexcGood2 3 5 2 6 2" xfId="28552" xr:uid="{00000000-0005-0000-0000-00007E6F0000}"/>
    <cellStyle name="SAPBEXexcGood2 3 5 2 7" xfId="28553" xr:uid="{00000000-0005-0000-0000-00007F6F0000}"/>
    <cellStyle name="SAPBEXexcGood2 3 5 3" xfId="28554" xr:uid="{00000000-0005-0000-0000-0000806F0000}"/>
    <cellStyle name="SAPBEXexcGood2 3 5 3 2" xfId="28555" xr:uid="{00000000-0005-0000-0000-0000816F0000}"/>
    <cellStyle name="SAPBEXexcGood2 3 5 4" xfId="28556" xr:uid="{00000000-0005-0000-0000-0000826F0000}"/>
    <cellStyle name="SAPBEXexcGood2 3 5 4 2" xfId="28557" xr:uid="{00000000-0005-0000-0000-0000836F0000}"/>
    <cellStyle name="SAPBEXexcGood2 3 5 5" xfId="28558" xr:uid="{00000000-0005-0000-0000-0000846F0000}"/>
    <cellStyle name="SAPBEXexcGood2 3 5 5 2" xfId="28559" xr:uid="{00000000-0005-0000-0000-0000856F0000}"/>
    <cellStyle name="SAPBEXexcGood2 3 5 6" xfId="28560" xr:uid="{00000000-0005-0000-0000-0000866F0000}"/>
    <cellStyle name="SAPBEXexcGood2 3 5 6 2" xfId="28561" xr:uid="{00000000-0005-0000-0000-0000876F0000}"/>
    <cellStyle name="SAPBEXexcGood2 3 5 7" xfId="28562" xr:uid="{00000000-0005-0000-0000-0000886F0000}"/>
    <cellStyle name="SAPBEXexcGood2 3 5 7 2" xfId="28563" xr:uid="{00000000-0005-0000-0000-0000896F0000}"/>
    <cellStyle name="SAPBEXexcGood2 3 5 8" xfId="28564" xr:uid="{00000000-0005-0000-0000-00008A6F0000}"/>
    <cellStyle name="SAPBEXexcGood2 3 6" xfId="28565" xr:uid="{00000000-0005-0000-0000-00008B6F0000}"/>
    <cellStyle name="SAPBEXexcGood2 3 6 2" xfId="28566" xr:uid="{00000000-0005-0000-0000-00008C6F0000}"/>
    <cellStyle name="SAPBEXexcGood2 3 6 2 2" xfId="28567" xr:uid="{00000000-0005-0000-0000-00008D6F0000}"/>
    <cellStyle name="SAPBEXexcGood2 3 6 3" xfId="28568" xr:uid="{00000000-0005-0000-0000-00008E6F0000}"/>
    <cellStyle name="SAPBEXexcGood2 3 6 3 2" xfId="28569" xr:uid="{00000000-0005-0000-0000-00008F6F0000}"/>
    <cellStyle name="SAPBEXexcGood2 3 6 4" xfId="28570" xr:uid="{00000000-0005-0000-0000-0000906F0000}"/>
    <cellStyle name="SAPBEXexcGood2 3 6 4 2" xfId="28571" xr:uid="{00000000-0005-0000-0000-0000916F0000}"/>
    <cellStyle name="SAPBEXexcGood2 3 6 5" xfId="28572" xr:uid="{00000000-0005-0000-0000-0000926F0000}"/>
    <cellStyle name="SAPBEXexcGood2 3 6 5 2" xfId="28573" xr:uid="{00000000-0005-0000-0000-0000936F0000}"/>
    <cellStyle name="SAPBEXexcGood2 3 6 6" xfId="28574" xr:uid="{00000000-0005-0000-0000-0000946F0000}"/>
    <cellStyle name="SAPBEXexcGood2 3 6 6 2" xfId="28575" xr:uid="{00000000-0005-0000-0000-0000956F0000}"/>
    <cellStyle name="SAPBEXexcGood2 3 6 7" xfId="28576" xr:uid="{00000000-0005-0000-0000-0000966F0000}"/>
    <cellStyle name="SAPBEXexcGood2 3 7" xfId="28577" xr:uid="{00000000-0005-0000-0000-0000976F0000}"/>
    <cellStyle name="SAPBEXexcGood2 3 7 2" xfId="28578" xr:uid="{00000000-0005-0000-0000-0000986F0000}"/>
    <cellStyle name="SAPBEXexcGood2 3 8" xfId="28579" xr:uid="{00000000-0005-0000-0000-0000996F0000}"/>
    <cellStyle name="SAPBEXexcGood2 3 8 2" xfId="28580" xr:uid="{00000000-0005-0000-0000-00009A6F0000}"/>
    <cellStyle name="SAPBEXexcGood2 3 9" xfId="28581" xr:uid="{00000000-0005-0000-0000-00009B6F0000}"/>
    <cellStyle name="SAPBEXexcGood2 3 9 2" xfId="28582" xr:uid="{00000000-0005-0000-0000-00009C6F0000}"/>
    <cellStyle name="SAPBEXexcGood2 4" xfId="28583" xr:uid="{00000000-0005-0000-0000-00009D6F0000}"/>
    <cellStyle name="SAPBEXexcGood2 4 10" xfId="28584" xr:uid="{00000000-0005-0000-0000-00009E6F0000}"/>
    <cellStyle name="SAPBEXexcGood2 4 10 2" xfId="28585" xr:uid="{00000000-0005-0000-0000-00009F6F0000}"/>
    <cellStyle name="SAPBEXexcGood2 4 11" xfId="28586" xr:uid="{00000000-0005-0000-0000-0000A06F0000}"/>
    <cellStyle name="SAPBEXexcGood2 4 2" xfId="28587" xr:uid="{00000000-0005-0000-0000-0000A16F0000}"/>
    <cellStyle name="SAPBEXexcGood2 4 2 10" xfId="28588" xr:uid="{00000000-0005-0000-0000-0000A26F0000}"/>
    <cellStyle name="SAPBEXexcGood2 4 2 2" xfId="28589" xr:uid="{00000000-0005-0000-0000-0000A36F0000}"/>
    <cellStyle name="SAPBEXexcGood2 4 2 2 2" xfId="28590" xr:uid="{00000000-0005-0000-0000-0000A46F0000}"/>
    <cellStyle name="SAPBEXexcGood2 4 2 2 2 2" xfId="28591" xr:uid="{00000000-0005-0000-0000-0000A56F0000}"/>
    <cellStyle name="SAPBEXexcGood2 4 2 2 2 2 2" xfId="28592" xr:uid="{00000000-0005-0000-0000-0000A66F0000}"/>
    <cellStyle name="SAPBEXexcGood2 4 2 2 2 2 2 2" xfId="28593" xr:uid="{00000000-0005-0000-0000-0000A76F0000}"/>
    <cellStyle name="SAPBEXexcGood2 4 2 2 2 2 3" xfId="28594" xr:uid="{00000000-0005-0000-0000-0000A86F0000}"/>
    <cellStyle name="SAPBEXexcGood2 4 2 2 2 2 3 2" xfId="28595" xr:uid="{00000000-0005-0000-0000-0000A96F0000}"/>
    <cellStyle name="SAPBEXexcGood2 4 2 2 2 2 4" xfId="28596" xr:uid="{00000000-0005-0000-0000-0000AA6F0000}"/>
    <cellStyle name="SAPBEXexcGood2 4 2 2 2 2 4 2" xfId="28597" xr:uid="{00000000-0005-0000-0000-0000AB6F0000}"/>
    <cellStyle name="SAPBEXexcGood2 4 2 2 2 2 5" xfId="28598" xr:uid="{00000000-0005-0000-0000-0000AC6F0000}"/>
    <cellStyle name="SAPBEXexcGood2 4 2 2 2 2 5 2" xfId="28599" xr:uid="{00000000-0005-0000-0000-0000AD6F0000}"/>
    <cellStyle name="SAPBEXexcGood2 4 2 2 2 2 6" xfId="28600" xr:uid="{00000000-0005-0000-0000-0000AE6F0000}"/>
    <cellStyle name="SAPBEXexcGood2 4 2 2 2 2 6 2" xfId="28601" xr:uid="{00000000-0005-0000-0000-0000AF6F0000}"/>
    <cellStyle name="SAPBEXexcGood2 4 2 2 2 2 7" xfId="28602" xr:uid="{00000000-0005-0000-0000-0000B06F0000}"/>
    <cellStyle name="SAPBEXexcGood2 4 2 2 2 3" xfId="28603" xr:uid="{00000000-0005-0000-0000-0000B16F0000}"/>
    <cellStyle name="SAPBEXexcGood2 4 2 2 2 3 2" xfId="28604" xr:uid="{00000000-0005-0000-0000-0000B26F0000}"/>
    <cellStyle name="SAPBEXexcGood2 4 2 2 2 4" xfId="28605" xr:uid="{00000000-0005-0000-0000-0000B36F0000}"/>
    <cellStyle name="SAPBEXexcGood2 4 2 2 2 4 2" xfId="28606" xr:uid="{00000000-0005-0000-0000-0000B46F0000}"/>
    <cellStyle name="SAPBEXexcGood2 4 2 2 2 5" xfId="28607" xr:uid="{00000000-0005-0000-0000-0000B56F0000}"/>
    <cellStyle name="SAPBEXexcGood2 4 2 2 2 5 2" xfId="28608" xr:uid="{00000000-0005-0000-0000-0000B66F0000}"/>
    <cellStyle name="SAPBEXexcGood2 4 2 2 2 6" xfId="28609" xr:uid="{00000000-0005-0000-0000-0000B76F0000}"/>
    <cellStyle name="SAPBEXexcGood2 4 2 2 2 6 2" xfId="28610" xr:uid="{00000000-0005-0000-0000-0000B86F0000}"/>
    <cellStyle name="SAPBEXexcGood2 4 2 2 2 7" xfId="28611" xr:uid="{00000000-0005-0000-0000-0000B96F0000}"/>
    <cellStyle name="SAPBEXexcGood2 4 2 2 2 7 2" xfId="28612" xr:uid="{00000000-0005-0000-0000-0000BA6F0000}"/>
    <cellStyle name="SAPBEXexcGood2 4 2 2 2 8" xfId="28613" xr:uid="{00000000-0005-0000-0000-0000BB6F0000}"/>
    <cellStyle name="SAPBEXexcGood2 4 2 2 3" xfId="28614" xr:uid="{00000000-0005-0000-0000-0000BC6F0000}"/>
    <cellStyle name="SAPBEXexcGood2 4 2 2 3 2" xfId="28615" xr:uid="{00000000-0005-0000-0000-0000BD6F0000}"/>
    <cellStyle name="SAPBEXexcGood2 4 2 2 3 2 2" xfId="28616" xr:uid="{00000000-0005-0000-0000-0000BE6F0000}"/>
    <cellStyle name="SAPBEXexcGood2 4 2 2 3 3" xfId="28617" xr:uid="{00000000-0005-0000-0000-0000BF6F0000}"/>
    <cellStyle name="SAPBEXexcGood2 4 2 2 3 3 2" xfId="28618" xr:uid="{00000000-0005-0000-0000-0000C06F0000}"/>
    <cellStyle name="SAPBEXexcGood2 4 2 2 3 4" xfId="28619" xr:uid="{00000000-0005-0000-0000-0000C16F0000}"/>
    <cellStyle name="SAPBEXexcGood2 4 2 2 3 4 2" xfId="28620" xr:uid="{00000000-0005-0000-0000-0000C26F0000}"/>
    <cellStyle name="SAPBEXexcGood2 4 2 2 3 5" xfId="28621" xr:uid="{00000000-0005-0000-0000-0000C36F0000}"/>
    <cellStyle name="SAPBEXexcGood2 4 2 2 3 5 2" xfId="28622" xr:uid="{00000000-0005-0000-0000-0000C46F0000}"/>
    <cellStyle name="SAPBEXexcGood2 4 2 2 3 6" xfId="28623" xr:uid="{00000000-0005-0000-0000-0000C56F0000}"/>
    <cellStyle name="SAPBEXexcGood2 4 2 2 3 6 2" xfId="28624" xr:uid="{00000000-0005-0000-0000-0000C66F0000}"/>
    <cellStyle name="SAPBEXexcGood2 4 2 2 3 7" xfId="28625" xr:uid="{00000000-0005-0000-0000-0000C76F0000}"/>
    <cellStyle name="SAPBEXexcGood2 4 2 2 4" xfId="28626" xr:uid="{00000000-0005-0000-0000-0000C86F0000}"/>
    <cellStyle name="SAPBEXexcGood2 4 2 2 4 2" xfId="28627" xr:uid="{00000000-0005-0000-0000-0000C96F0000}"/>
    <cellStyle name="SAPBEXexcGood2 4 2 2 5" xfId="28628" xr:uid="{00000000-0005-0000-0000-0000CA6F0000}"/>
    <cellStyle name="SAPBEXexcGood2 4 2 2 5 2" xfId="28629" xr:uid="{00000000-0005-0000-0000-0000CB6F0000}"/>
    <cellStyle name="SAPBEXexcGood2 4 2 2 6" xfId="28630" xr:uid="{00000000-0005-0000-0000-0000CC6F0000}"/>
    <cellStyle name="SAPBEXexcGood2 4 2 2 6 2" xfId="28631" xr:uid="{00000000-0005-0000-0000-0000CD6F0000}"/>
    <cellStyle name="SAPBEXexcGood2 4 2 2 7" xfId="28632" xr:uid="{00000000-0005-0000-0000-0000CE6F0000}"/>
    <cellStyle name="SAPBEXexcGood2 4 2 2 7 2" xfId="28633" xr:uid="{00000000-0005-0000-0000-0000CF6F0000}"/>
    <cellStyle name="SAPBEXexcGood2 4 2 2 8" xfId="28634" xr:uid="{00000000-0005-0000-0000-0000D06F0000}"/>
    <cellStyle name="SAPBEXexcGood2 4 2 2 8 2" xfId="28635" xr:uid="{00000000-0005-0000-0000-0000D16F0000}"/>
    <cellStyle name="SAPBEXexcGood2 4 2 2 9" xfId="28636" xr:uid="{00000000-0005-0000-0000-0000D26F0000}"/>
    <cellStyle name="SAPBEXexcGood2 4 2 3" xfId="28637" xr:uid="{00000000-0005-0000-0000-0000D36F0000}"/>
    <cellStyle name="SAPBEXexcGood2 4 2 3 2" xfId="28638" xr:uid="{00000000-0005-0000-0000-0000D46F0000}"/>
    <cellStyle name="SAPBEXexcGood2 4 2 3 2 2" xfId="28639" xr:uid="{00000000-0005-0000-0000-0000D56F0000}"/>
    <cellStyle name="SAPBEXexcGood2 4 2 3 2 2 2" xfId="28640" xr:uid="{00000000-0005-0000-0000-0000D66F0000}"/>
    <cellStyle name="SAPBEXexcGood2 4 2 3 2 3" xfId="28641" xr:uid="{00000000-0005-0000-0000-0000D76F0000}"/>
    <cellStyle name="SAPBEXexcGood2 4 2 3 2 3 2" xfId="28642" xr:uid="{00000000-0005-0000-0000-0000D86F0000}"/>
    <cellStyle name="SAPBEXexcGood2 4 2 3 2 4" xfId="28643" xr:uid="{00000000-0005-0000-0000-0000D96F0000}"/>
    <cellStyle name="SAPBEXexcGood2 4 2 3 2 4 2" xfId="28644" xr:uid="{00000000-0005-0000-0000-0000DA6F0000}"/>
    <cellStyle name="SAPBEXexcGood2 4 2 3 2 5" xfId="28645" xr:uid="{00000000-0005-0000-0000-0000DB6F0000}"/>
    <cellStyle name="SAPBEXexcGood2 4 2 3 2 5 2" xfId="28646" xr:uid="{00000000-0005-0000-0000-0000DC6F0000}"/>
    <cellStyle name="SAPBEXexcGood2 4 2 3 2 6" xfId="28647" xr:uid="{00000000-0005-0000-0000-0000DD6F0000}"/>
    <cellStyle name="SAPBEXexcGood2 4 2 3 2 6 2" xfId="28648" xr:uid="{00000000-0005-0000-0000-0000DE6F0000}"/>
    <cellStyle name="SAPBEXexcGood2 4 2 3 2 7" xfId="28649" xr:uid="{00000000-0005-0000-0000-0000DF6F0000}"/>
    <cellStyle name="SAPBEXexcGood2 4 2 3 3" xfId="28650" xr:uid="{00000000-0005-0000-0000-0000E06F0000}"/>
    <cellStyle name="SAPBEXexcGood2 4 2 3 3 2" xfId="28651" xr:uid="{00000000-0005-0000-0000-0000E16F0000}"/>
    <cellStyle name="SAPBEXexcGood2 4 2 3 4" xfId="28652" xr:uid="{00000000-0005-0000-0000-0000E26F0000}"/>
    <cellStyle name="SAPBEXexcGood2 4 2 3 4 2" xfId="28653" xr:uid="{00000000-0005-0000-0000-0000E36F0000}"/>
    <cellStyle name="SAPBEXexcGood2 4 2 3 5" xfId="28654" xr:uid="{00000000-0005-0000-0000-0000E46F0000}"/>
    <cellStyle name="SAPBEXexcGood2 4 2 3 5 2" xfId="28655" xr:uid="{00000000-0005-0000-0000-0000E56F0000}"/>
    <cellStyle name="SAPBEXexcGood2 4 2 3 6" xfId="28656" xr:uid="{00000000-0005-0000-0000-0000E66F0000}"/>
    <cellStyle name="SAPBEXexcGood2 4 2 3 6 2" xfId="28657" xr:uid="{00000000-0005-0000-0000-0000E76F0000}"/>
    <cellStyle name="SAPBEXexcGood2 4 2 3 7" xfId="28658" xr:uid="{00000000-0005-0000-0000-0000E86F0000}"/>
    <cellStyle name="SAPBEXexcGood2 4 2 3 7 2" xfId="28659" xr:uid="{00000000-0005-0000-0000-0000E96F0000}"/>
    <cellStyle name="SAPBEXexcGood2 4 2 3 8" xfId="28660" xr:uid="{00000000-0005-0000-0000-0000EA6F0000}"/>
    <cellStyle name="SAPBEXexcGood2 4 2 4" xfId="28661" xr:uid="{00000000-0005-0000-0000-0000EB6F0000}"/>
    <cellStyle name="SAPBEXexcGood2 4 2 4 2" xfId="28662" xr:uid="{00000000-0005-0000-0000-0000EC6F0000}"/>
    <cellStyle name="SAPBEXexcGood2 4 2 4 2 2" xfId="28663" xr:uid="{00000000-0005-0000-0000-0000ED6F0000}"/>
    <cellStyle name="SAPBEXexcGood2 4 2 4 3" xfId="28664" xr:uid="{00000000-0005-0000-0000-0000EE6F0000}"/>
    <cellStyle name="SAPBEXexcGood2 4 2 4 3 2" xfId="28665" xr:uid="{00000000-0005-0000-0000-0000EF6F0000}"/>
    <cellStyle name="SAPBEXexcGood2 4 2 4 4" xfId="28666" xr:uid="{00000000-0005-0000-0000-0000F06F0000}"/>
    <cellStyle name="SAPBEXexcGood2 4 2 4 4 2" xfId="28667" xr:uid="{00000000-0005-0000-0000-0000F16F0000}"/>
    <cellStyle name="SAPBEXexcGood2 4 2 4 5" xfId="28668" xr:uid="{00000000-0005-0000-0000-0000F26F0000}"/>
    <cellStyle name="SAPBEXexcGood2 4 2 4 5 2" xfId="28669" xr:uid="{00000000-0005-0000-0000-0000F36F0000}"/>
    <cellStyle name="SAPBEXexcGood2 4 2 4 6" xfId="28670" xr:uid="{00000000-0005-0000-0000-0000F46F0000}"/>
    <cellStyle name="SAPBEXexcGood2 4 2 4 6 2" xfId="28671" xr:uid="{00000000-0005-0000-0000-0000F56F0000}"/>
    <cellStyle name="SAPBEXexcGood2 4 2 4 7" xfId="28672" xr:uid="{00000000-0005-0000-0000-0000F66F0000}"/>
    <cellStyle name="SAPBEXexcGood2 4 2 5" xfId="28673" xr:uid="{00000000-0005-0000-0000-0000F76F0000}"/>
    <cellStyle name="SAPBEXexcGood2 4 2 5 2" xfId="28674" xr:uid="{00000000-0005-0000-0000-0000F86F0000}"/>
    <cellStyle name="SAPBEXexcGood2 4 2 6" xfId="28675" xr:uid="{00000000-0005-0000-0000-0000F96F0000}"/>
    <cellStyle name="SAPBEXexcGood2 4 2 6 2" xfId="28676" xr:uid="{00000000-0005-0000-0000-0000FA6F0000}"/>
    <cellStyle name="SAPBEXexcGood2 4 2 7" xfId="28677" xr:uid="{00000000-0005-0000-0000-0000FB6F0000}"/>
    <cellStyle name="SAPBEXexcGood2 4 2 7 2" xfId="28678" xr:uid="{00000000-0005-0000-0000-0000FC6F0000}"/>
    <cellStyle name="SAPBEXexcGood2 4 2 8" xfId="28679" xr:uid="{00000000-0005-0000-0000-0000FD6F0000}"/>
    <cellStyle name="SAPBEXexcGood2 4 2 8 2" xfId="28680" xr:uid="{00000000-0005-0000-0000-0000FE6F0000}"/>
    <cellStyle name="SAPBEXexcGood2 4 2 9" xfId="28681" xr:uid="{00000000-0005-0000-0000-0000FF6F0000}"/>
    <cellStyle name="SAPBEXexcGood2 4 2 9 2" xfId="28682" xr:uid="{00000000-0005-0000-0000-000000700000}"/>
    <cellStyle name="SAPBEXexcGood2 4 3" xfId="28683" xr:uid="{00000000-0005-0000-0000-000001700000}"/>
    <cellStyle name="SAPBEXexcGood2 4 3 2" xfId="28684" xr:uid="{00000000-0005-0000-0000-000002700000}"/>
    <cellStyle name="SAPBEXexcGood2 4 3 2 2" xfId="28685" xr:uid="{00000000-0005-0000-0000-000003700000}"/>
    <cellStyle name="SAPBEXexcGood2 4 3 2 2 2" xfId="28686" xr:uid="{00000000-0005-0000-0000-000004700000}"/>
    <cellStyle name="SAPBEXexcGood2 4 3 2 2 2 2" xfId="28687" xr:uid="{00000000-0005-0000-0000-000005700000}"/>
    <cellStyle name="SAPBEXexcGood2 4 3 2 2 3" xfId="28688" xr:uid="{00000000-0005-0000-0000-000006700000}"/>
    <cellStyle name="SAPBEXexcGood2 4 3 2 2 3 2" xfId="28689" xr:uid="{00000000-0005-0000-0000-000007700000}"/>
    <cellStyle name="SAPBEXexcGood2 4 3 2 2 4" xfId="28690" xr:uid="{00000000-0005-0000-0000-000008700000}"/>
    <cellStyle name="SAPBEXexcGood2 4 3 2 2 4 2" xfId="28691" xr:uid="{00000000-0005-0000-0000-000009700000}"/>
    <cellStyle name="SAPBEXexcGood2 4 3 2 2 5" xfId="28692" xr:uid="{00000000-0005-0000-0000-00000A700000}"/>
    <cellStyle name="SAPBEXexcGood2 4 3 2 2 5 2" xfId="28693" xr:uid="{00000000-0005-0000-0000-00000B700000}"/>
    <cellStyle name="SAPBEXexcGood2 4 3 2 2 6" xfId="28694" xr:uid="{00000000-0005-0000-0000-00000C700000}"/>
    <cellStyle name="SAPBEXexcGood2 4 3 2 2 6 2" xfId="28695" xr:uid="{00000000-0005-0000-0000-00000D700000}"/>
    <cellStyle name="SAPBEXexcGood2 4 3 2 2 7" xfId="28696" xr:uid="{00000000-0005-0000-0000-00000E700000}"/>
    <cellStyle name="SAPBEXexcGood2 4 3 2 3" xfId="28697" xr:uid="{00000000-0005-0000-0000-00000F700000}"/>
    <cellStyle name="SAPBEXexcGood2 4 3 2 3 2" xfId="28698" xr:uid="{00000000-0005-0000-0000-000010700000}"/>
    <cellStyle name="SAPBEXexcGood2 4 3 2 4" xfId="28699" xr:uid="{00000000-0005-0000-0000-000011700000}"/>
    <cellStyle name="SAPBEXexcGood2 4 3 2 4 2" xfId="28700" xr:uid="{00000000-0005-0000-0000-000012700000}"/>
    <cellStyle name="SAPBEXexcGood2 4 3 2 5" xfId="28701" xr:uid="{00000000-0005-0000-0000-000013700000}"/>
    <cellStyle name="SAPBEXexcGood2 4 3 2 5 2" xfId="28702" xr:uid="{00000000-0005-0000-0000-000014700000}"/>
    <cellStyle name="SAPBEXexcGood2 4 3 2 6" xfId="28703" xr:uid="{00000000-0005-0000-0000-000015700000}"/>
    <cellStyle name="SAPBEXexcGood2 4 3 2 6 2" xfId="28704" xr:uid="{00000000-0005-0000-0000-000016700000}"/>
    <cellStyle name="SAPBEXexcGood2 4 3 2 7" xfId="28705" xr:uid="{00000000-0005-0000-0000-000017700000}"/>
    <cellStyle name="SAPBEXexcGood2 4 3 2 7 2" xfId="28706" xr:uid="{00000000-0005-0000-0000-000018700000}"/>
    <cellStyle name="SAPBEXexcGood2 4 3 2 8" xfId="28707" xr:uid="{00000000-0005-0000-0000-000019700000}"/>
    <cellStyle name="SAPBEXexcGood2 4 3 3" xfId="28708" xr:uid="{00000000-0005-0000-0000-00001A700000}"/>
    <cellStyle name="SAPBEXexcGood2 4 3 3 2" xfId="28709" xr:uid="{00000000-0005-0000-0000-00001B700000}"/>
    <cellStyle name="SAPBEXexcGood2 4 3 3 2 2" xfId="28710" xr:uid="{00000000-0005-0000-0000-00001C700000}"/>
    <cellStyle name="SAPBEXexcGood2 4 3 3 3" xfId="28711" xr:uid="{00000000-0005-0000-0000-00001D700000}"/>
    <cellStyle name="SAPBEXexcGood2 4 3 3 3 2" xfId="28712" xr:uid="{00000000-0005-0000-0000-00001E700000}"/>
    <cellStyle name="SAPBEXexcGood2 4 3 3 4" xfId="28713" xr:uid="{00000000-0005-0000-0000-00001F700000}"/>
    <cellStyle name="SAPBEXexcGood2 4 3 3 4 2" xfId="28714" xr:uid="{00000000-0005-0000-0000-000020700000}"/>
    <cellStyle name="SAPBEXexcGood2 4 3 3 5" xfId="28715" xr:uid="{00000000-0005-0000-0000-000021700000}"/>
    <cellStyle name="SAPBEXexcGood2 4 3 3 5 2" xfId="28716" xr:uid="{00000000-0005-0000-0000-000022700000}"/>
    <cellStyle name="SAPBEXexcGood2 4 3 3 6" xfId="28717" xr:uid="{00000000-0005-0000-0000-000023700000}"/>
    <cellStyle name="SAPBEXexcGood2 4 3 3 6 2" xfId="28718" xr:uid="{00000000-0005-0000-0000-000024700000}"/>
    <cellStyle name="SAPBEXexcGood2 4 3 3 7" xfId="28719" xr:uid="{00000000-0005-0000-0000-000025700000}"/>
    <cellStyle name="SAPBEXexcGood2 4 3 4" xfId="28720" xr:uid="{00000000-0005-0000-0000-000026700000}"/>
    <cellStyle name="SAPBEXexcGood2 4 3 4 2" xfId="28721" xr:uid="{00000000-0005-0000-0000-000027700000}"/>
    <cellStyle name="SAPBEXexcGood2 4 3 5" xfId="28722" xr:uid="{00000000-0005-0000-0000-000028700000}"/>
    <cellStyle name="SAPBEXexcGood2 4 3 5 2" xfId="28723" xr:uid="{00000000-0005-0000-0000-000029700000}"/>
    <cellStyle name="SAPBEXexcGood2 4 3 6" xfId="28724" xr:uid="{00000000-0005-0000-0000-00002A700000}"/>
    <cellStyle name="SAPBEXexcGood2 4 3 6 2" xfId="28725" xr:uid="{00000000-0005-0000-0000-00002B700000}"/>
    <cellStyle name="SAPBEXexcGood2 4 3 7" xfId="28726" xr:uid="{00000000-0005-0000-0000-00002C700000}"/>
    <cellStyle name="SAPBEXexcGood2 4 3 7 2" xfId="28727" xr:uid="{00000000-0005-0000-0000-00002D700000}"/>
    <cellStyle name="SAPBEXexcGood2 4 3 8" xfId="28728" xr:uid="{00000000-0005-0000-0000-00002E700000}"/>
    <cellStyle name="SAPBEXexcGood2 4 3 8 2" xfId="28729" xr:uid="{00000000-0005-0000-0000-00002F700000}"/>
    <cellStyle name="SAPBEXexcGood2 4 3 9" xfId="28730" xr:uid="{00000000-0005-0000-0000-000030700000}"/>
    <cellStyle name="SAPBEXexcGood2 4 4" xfId="28731" xr:uid="{00000000-0005-0000-0000-000031700000}"/>
    <cellStyle name="SAPBEXexcGood2 4 4 2" xfId="28732" xr:uid="{00000000-0005-0000-0000-000032700000}"/>
    <cellStyle name="SAPBEXexcGood2 4 4 2 2" xfId="28733" xr:uid="{00000000-0005-0000-0000-000033700000}"/>
    <cellStyle name="SAPBEXexcGood2 4 4 2 2 2" xfId="28734" xr:uid="{00000000-0005-0000-0000-000034700000}"/>
    <cellStyle name="SAPBEXexcGood2 4 4 2 3" xfId="28735" xr:uid="{00000000-0005-0000-0000-000035700000}"/>
    <cellStyle name="SAPBEXexcGood2 4 4 2 3 2" xfId="28736" xr:uid="{00000000-0005-0000-0000-000036700000}"/>
    <cellStyle name="SAPBEXexcGood2 4 4 2 4" xfId="28737" xr:uid="{00000000-0005-0000-0000-000037700000}"/>
    <cellStyle name="SAPBEXexcGood2 4 4 2 4 2" xfId="28738" xr:uid="{00000000-0005-0000-0000-000038700000}"/>
    <cellStyle name="SAPBEXexcGood2 4 4 2 5" xfId="28739" xr:uid="{00000000-0005-0000-0000-000039700000}"/>
    <cellStyle name="SAPBEXexcGood2 4 4 2 5 2" xfId="28740" xr:uid="{00000000-0005-0000-0000-00003A700000}"/>
    <cellStyle name="SAPBEXexcGood2 4 4 2 6" xfId="28741" xr:uid="{00000000-0005-0000-0000-00003B700000}"/>
    <cellStyle name="SAPBEXexcGood2 4 4 2 6 2" xfId="28742" xr:uid="{00000000-0005-0000-0000-00003C700000}"/>
    <cellStyle name="SAPBEXexcGood2 4 4 2 7" xfId="28743" xr:uid="{00000000-0005-0000-0000-00003D700000}"/>
    <cellStyle name="SAPBEXexcGood2 4 4 3" xfId="28744" xr:uid="{00000000-0005-0000-0000-00003E700000}"/>
    <cellStyle name="SAPBEXexcGood2 4 4 3 2" xfId="28745" xr:uid="{00000000-0005-0000-0000-00003F700000}"/>
    <cellStyle name="SAPBEXexcGood2 4 4 4" xfId="28746" xr:uid="{00000000-0005-0000-0000-000040700000}"/>
    <cellStyle name="SAPBEXexcGood2 4 4 4 2" xfId="28747" xr:uid="{00000000-0005-0000-0000-000041700000}"/>
    <cellStyle name="SAPBEXexcGood2 4 4 5" xfId="28748" xr:uid="{00000000-0005-0000-0000-000042700000}"/>
    <cellStyle name="SAPBEXexcGood2 4 4 5 2" xfId="28749" xr:uid="{00000000-0005-0000-0000-000043700000}"/>
    <cellStyle name="SAPBEXexcGood2 4 4 6" xfId="28750" xr:uid="{00000000-0005-0000-0000-000044700000}"/>
    <cellStyle name="SAPBEXexcGood2 4 4 6 2" xfId="28751" xr:uid="{00000000-0005-0000-0000-000045700000}"/>
    <cellStyle name="SAPBEXexcGood2 4 4 7" xfId="28752" xr:uid="{00000000-0005-0000-0000-000046700000}"/>
    <cellStyle name="SAPBEXexcGood2 4 4 7 2" xfId="28753" xr:uid="{00000000-0005-0000-0000-000047700000}"/>
    <cellStyle name="SAPBEXexcGood2 4 4 8" xfId="28754" xr:uid="{00000000-0005-0000-0000-000048700000}"/>
    <cellStyle name="SAPBEXexcGood2 4 5" xfId="28755" xr:uid="{00000000-0005-0000-0000-000049700000}"/>
    <cellStyle name="SAPBEXexcGood2 4 5 2" xfId="28756" xr:uid="{00000000-0005-0000-0000-00004A700000}"/>
    <cellStyle name="SAPBEXexcGood2 4 5 2 2" xfId="28757" xr:uid="{00000000-0005-0000-0000-00004B700000}"/>
    <cellStyle name="SAPBEXexcGood2 4 5 3" xfId="28758" xr:uid="{00000000-0005-0000-0000-00004C700000}"/>
    <cellStyle name="SAPBEXexcGood2 4 5 3 2" xfId="28759" xr:uid="{00000000-0005-0000-0000-00004D700000}"/>
    <cellStyle name="SAPBEXexcGood2 4 5 4" xfId="28760" xr:uid="{00000000-0005-0000-0000-00004E700000}"/>
    <cellStyle name="SAPBEXexcGood2 4 5 4 2" xfId="28761" xr:uid="{00000000-0005-0000-0000-00004F700000}"/>
    <cellStyle name="SAPBEXexcGood2 4 5 5" xfId="28762" xr:uid="{00000000-0005-0000-0000-000050700000}"/>
    <cellStyle name="SAPBEXexcGood2 4 5 5 2" xfId="28763" xr:uid="{00000000-0005-0000-0000-000051700000}"/>
    <cellStyle name="SAPBEXexcGood2 4 5 6" xfId="28764" xr:uid="{00000000-0005-0000-0000-000052700000}"/>
    <cellStyle name="SAPBEXexcGood2 4 5 6 2" xfId="28765" xr:uid="{00000000-0005-0000-0000-000053700000}"/>
    <cellStyle name="SAPBEXexcGood2 4 5 7" xfId="28766" xr:uid="{00000000-0005-0000-0000-000054700000}"/>
    <cellStyle name="SAPBEXexcGood2 4 6" xfId="28767" xr:uid="{00000000-0005-0000-0000-000055700000}"/>
    <cellStyle name="SAPBEXexcGood2 4 6 2" xfId="28768" xr:uid="{00000000-0005-0000-0000-000056700000}"/>
    <cellStyle name="SAPBEXexcGood2 4 7" xfId="28769" xr:uid="{00000000-0005-0000-0000-000057700000}"/>
    <cellStyle name="SAPBEXexcGood2 4 7 2" xfId="28770" xr:uid="{00000000-0005-0000-0000-000058700000}"/>
    <cellStyle name="SAPBEXexcGood2 4 8" xfId="28771" xr:uid="{00000000-0005-0000-0000-000059700000}"/>
    <cellStyle name="SAPBEXexcGood2 4 8 2" xfId="28772" xr:uid="{00000000-0005-0000-0000-00005A700000}"/>
    <cellStyle name="SAPBEXexcGood2 4 9" xfId="28773" xr:uid="{00000000-0005-0000-0000-00005B700000}"/>
    <cellStyle name="SAPBEXexcGood2 4 9 2" xfId="28774" xr:uid="{00000000-0005-0000-0000-00005C700000}"/>
    <cellStyle name="SAPBEXexcGood2 5" xfId="28775" xr:uid="{00000000-0005-0000-0000-00005D700000}"/>
    <cellStyle name="SAPBEXexcGood2 5 10" xfId="28776" xr:uid="{00000000-0005-0000-0000-00005E700000}"/>
    <cellStyle name="SAPBEXexcGood2 5 2" xfId="28777" xr:uid="{00000000-0005-0000-0000-00005F700000}"/>
    <cellStyle name="SAPBEXexcGood2 5 2 2" xfId="28778" xr:uid="{00000000-0005-0000-0000-000060700000}"/>
    <cellStyle name="SAPBEXexcGood2 5 2 2 2" xfId="28779" xr:uid="{00000000-0005-0000-0000-000061700000}"/>
    <cellStyle name="SAPBEXexcGood2 5 2 2 2 2" xfId="28780" xr:uid="{00000000-0005-0000-0000-000062700000}"/>
    <cellStyle name="SAPBEXexcGood2 5 2 2 2 2 2" xfId="28781" xr:uid="{00000000-0005-0000-0000-000063700000}"/>
    <cellStyle name="SAPBEXexcGood2 5 2 2 2 3" xfId="28782" xr:uid="{00000000-0005-0000-0000-000064700000}"/>
    <cellStyle name="SAPBEXexcGood2 5 2 2 2 3 2" xfId="28783" xr:uid="{00000000-0005-0000-0000-000065700000}"/>
    <cellStyle name="SAPBEXexcGood2 5 2 2 2 4" xfId="28784" xr:uid="{00000000-0005-0000-0000-000066700000}"/>
    <cellStyle name="SAPBEXexcGood2 5 2 2 2 4 2" xfId="28785" xr:uid="{00000000-0005-0000-0000-000067700000}"/>
    <cellStyle name="SAPBEXexcGood2 5 2 2 2 5" xfId="28786" xr:uid="{00000000-0005-0000-0000-000068700000}"/>
    <cellStyle name="SAPBEXexcGood2 5 2 2 2 5 2" xfId="28787" xr:uid="{00000000-0005-0000-0000-000069700000}"/>
    <cellStyle name="SAPBEXexcGood2 5 2 2 2 6" xfId="28788" xr:uid="{00000000-0005-0000-0000-00006A700000}"/>
    <cellStyle name="SAPBEXexcGood2 5 2 2 2 6 2" xfId="28789" xr:uid="{00000000-0005-0000-0000-00006B700000}"/>
    <cellStyle name="SAPBEXexcGood2 5 2 2 2 7" xfId="28790" xr:uid="{00000000-0005-0000-0000-00006C700000}"/>
    <cellStyle name="SAPBEXexcGood2 5 2 2 3" xfId="28791" xr:uid="{00000000-0005-0000-0000-00006D700000}"/>
    <cellStyle name="SAPBEXexcGood2 5 2 2 3 2" xfId="28792" xr:uid="{00000000-0005-0000-0000-00006E700000}"/>
    <cellStyle name="SAPBEXexcGood2 5 2 2 4" xfId="28793" xr:uid="{00000000-0005-0000-0000-00006F700000}"/>
    <cellStyle name="SAPBEXexcGood2 5 2 2 4 2" xfId="28794" xr:uid="{00000000-0005-0000-0000-000070700000}"/>
    <cellStyle name="SAPBEXexcGood2 5 2 2 5" xfId="28795" xr:uid="{00000000-0005-0000-0000-000071700000}"/>
    <cellStyle name="SAPBEXexcGood2 5 2 2 5 2" xfId="28796" xr:uid="{00000000-0005-0000-0000-000072700000}"/>
    <cellStyle name="SAPBEXexcGood2 5 2 2 6" xfId="28797" xr:uid="{00000000-0005-0000-0000-000073700000}"/>
    <cellStyle name="SAPBEXexcGood2 5 2 2 6 2" xfId="28798" xr:uid="{00000000-0005-0000-0000-000074700000}"/>
    <cellStyle name="SAPBEXexcGood2 5 2 2 7" xfId="28799" xr:uid="{00000000-0005-0000-0000-000075700000}"/>
    <cellStyle name="SAPBEXexcGood2 5 2 2 7 2" xfId="28800" xr:uid="{00000000-0005-0000-0000-000076700000}"/>
    <cellStyle name="SAPBEXexcGood2 5 2 2 8" xfId="28801" xr:uid="{00000000-0005-0000-0000-000077700000}"/>
    <cellStyle name="SAPBEXexcGood2 5 2 3" xfId="28802" xr:uid="{00000000-0005-0000-0000-000078700000}"/>
    <cellStyle name="SAPBEXexcGood2 5 2 3 2" xfId="28803" xr:uid="{00000000-0005-0000-0000-000079700000}"/>
    <cellStyle name="SAPBEXexcGood2 5 2 3 2 2" xfId="28804" xr:uid="{00000000-0005-0000-0000-00007A700000}"/>
    <cellStyle name="SAPBEXexcGood2 5 2 3 3" xfId="28805" xr:uid="{00000000-0005-0000-0000-00007B700000}"/>
    <cellStyle name="SAPBEXexcGood2 5 2 3 3 2" xfId="28806" xr:uid="{00000000-0005-0000-0000-00007C700000}"/>
    <cellStyle name="SAPBEXexcGood2 5 2 3 4" xfId="28807" xr:uid="{00000000-0005-0000-0000-00007D700000}"/>
    <cellStyle name="SAPBEXexcGood2 5 2 3 4 2" xfId="28808" xr:uid="{00000000-0005-0000-0000-00007E700000}"/>
    <cellStyle name="SAPBEXexcGood2 5 2 3 5" xfId="28809" xr:uid="{00000000-0005-0000-0000-00007F700000}"/>
    <cellStyle name="SAPBEXexcGood2 5 2 3 5 2" xfId="28810" xr:uid="{00000000-0005-0000-0000-000080700000}"/>
    <cellStyle name="SAPBEXexcGood2 5 2 3 6" xfId="28811" xr:uid="{00000000-0005-0000-0000-000081700000}"/>
    <cellStyle name="SAPBEXexcGood2 5 2 3 6 2" xfId="28812" xr:uid="{00000000-0005-0000-0000-000082700000}"/>
    <cellStyle name="SAPBEXexcGood2 5 2 3 7" xfId="28813" xr:uid="{00000000-0005-0000-0000-000083700000}"/>
    <cellStyle name="SAPBEXexcGood2 5 2 4" xfId="28814" xr:uid="{00000000-0005-0000-0000-000084700000}"/>
    <cellStyle name="SAPBEXexcGood2 5 2 4 2" xfId="28815" xr:uid="{00000000-0005-0000-0000-000085700000}"/>
    <cellStyle name="SAPBEXexcGood2 5 2 5" xfId="28816" xr:uid="{00000000-0005-0000-0000-000086700000}"/>
    <cellStyle name="SAPBEXexcGood2 5 2 5 2" xfId="28817" xr:uid="{00000000-0005-0000-0000-000087700000}"/>
    <cellStyle name="SAPBEXexcGood2 5 2 6" xfId="28818" xr:uid="{00000000-0005-0000-0000-000088700000}"/>
    <cellStyle name="SAPBEXexcGood2 5 2 6 2" xfId="28819" xr:uid="{00000000-0005-0000-0000-000089700000}"/>
    <cellStyle name="SAPBEXexcGood2 5 2 7" xfId="28820" xr:uid="{00000000-0005-0000-0000-00008A700000}"/>
    <cellStyle name="SAPBEXexcGood2 5 2 7 2" xfId="28821" xr:uid="{00000000-0005-0000-0000-00008B700000}"/>
    <cellStyle name="SAPBEXexcGood2 5 2 8" xfId="28822" xr:uid="{00000000-0005-0000-0000-00008C700000}"/>
    <cellStyle name="SAPBEXexcGood2 5 2 8 2" xfId="28823" xr:uid="{00000000-0005-0000-0000-00008D700000}"/>
    <cellStyle name="SAPBEXexcGood2 5 2 9" xfId="28824" xr:uid="{00000000-0005-0000-0000-00008E700000}"/>
    <cellStyle name="SAPBEXexcGood2 5 3" xfId="28825" xr:uid="{00000000-0005-0000-0000-00008F700000}"/>
    <cellStyle name="SAPBEXexcGood2 5 3 2" xfId="28826" xr:uid="{00000000-0005-0000-0000-000090700000}"/>
    <cellStyle name="SAPBEXexcGood2 5 3 2 2" xfId="28827" xr:uid="{00000000-0005-0000-0000-000091700000}"/>
    <cellStyle name="SAPBEXexcGood2 5 3 2 2 2" xfId="28828" xr:uid="{00000000-0005-0000-0000-000092700000}"/>
    <cellStyle name="SAPBEXexcGood2 5 3 2 3" xfId="28829" xr:uid="{00000000-0005-0000-0000-000093700000}"/>
    <cellStyle name="SAPBEXexcGood2 5 3 2 3 2" xfId="28830" xr:uid="{00000000-0005-0000-0000-000094700000}"/>
    <cellStyle name="SAPBEXexcGood2 5 3 2 4" xfId="28831" xr:uid="{00000000-0005-0000-0000-000095700000}"/>
    <cellStyle name="SAPBEXexcGood2 5 3 2 4 2" xfId="28832" xr:uid="{00000000-0005-0000-0000-000096700000}"/>
    <cellStyle name="SAPBEXexcGood2 5 3 2 5" xfId="28833" xr:uid="{00000000-0005-0000-0000-000097700000}"/>
    <cellStyle name="SAPBEXexcGood2 5 3 2 5 2" xfId="28834" xr:uid="{00000000-0005-0000-0000-000098700000}"/>
    <cellStyle name="SAPBEXexcGood2 5 3 2 6" xfId="28835" xr:uid="{00000000-0005-0000-0000-000099700000}"/>
    <cellStyle name="SAPBEXexcGood2 5 3 2 6 2" xfId="28836" xr:uid="{00000000-0005-0000-0000-00009A700000}"/>
    <cellStyle name="SAPBEXexcGood2 5 3 2 7" xfId="28837" xr:uid="{00000000-0005-0000-0000-00009B700000}"/>
    <cellStyle name="SAPBEXexcGood2 5 3 3" xfId="28838" xr:uid="{00000000-0005-0000-0000-00009C700000}"/>
    <cellStyle name="SAPBEXexcGood2 5 3 3 2" xfId="28839" xr:uid="{00000000-0005-0000-0000-00009D700000}"/>
    <cellStyle name="SAPBEXexcGood2 5 3 4" xfId="28840" xr:uid="{00000000-0005-0000-0000-00009E700000}"/>
    <cellStyle name="SAPBEXexcGood2 5 3 4 2" xfId="28841" xr:uid="{00000000-0005-0000-0000-00009F700000}"/>
    <cellStyle name="SAPBEXexcGood2 5 3 5" xfId="28842" xr:uid="{00000000-0005-0000-0000-0000A0700000}"/>
    <cellStyle name="SAPBEXexcGood2 5 3 5 2" xfId="28843" xr:uid="{00000000-0005-0000-0000-0000A1700000}"/>
    <cellStyle name="SAPBEXexcGood2 5 3 6" xfId="28844" xr:uid="{00000000-0005-0000-0000-0000A2700000}"/>
    <cellStyle name="SAPBEXexcGood2 5 3 6 2" xfId="28845" xr:uid="{00000000-0005-0000-0000-0000A3700000}"/>
    <cellStyle name="SAPBEXexcGood2 5 3 7" xfId="28846" xr:uid="{00000000-0005-0000-0000-0000A4700000}"/>
    <cellStyle name="SAPBEXexcGood2 5 3 7 2" xfId="28847" xr:uid="{00000000-0005-0000-0000-0000A5700000}"/>
    <cellStyle name="SAPBEXexcGood2 5 3 8" xfId="28848" xr:uid="{00000000-0005-0000-0000-0000A6700000}"/>
    <cellStyle name="SAPBEXexcGood2 5 4" xfId="28849" xr:uid="{00000000-0005-0000-0000-0000A7700000}"/>
    <cellStyle name="SAPBEXexcGood2 5 4 2" xfId="28850" xr:uid="{00000000-0005-0000-0000-0000A8700000}"/>
    <cellStyle name="SAPBEXexcGood2 5 4 2 2" xfId="28851" xr:uid="{00000000-0005-0000-0000-0000A9700000}"/>
    <cellStyle name="SAPBEXexcGood2 5 4 3" xfId="28852" xr:uid="{00000000-0005-0000-0000-0000AA700000}"/>
    <cellStyle name="SAPBEXexcGood2 5 4 3 2" xfId="28853" xr:uid="{00000000-0005-0000-0000-0000AB700000}"/>
    <cellStyle name="SAPBEXexcGood2 5 4 4" xfId="28854" xr:uid="{00000000-0005-0000-0000-0000AC700000}"/>
    <cellStyle name="SAPBEXexcGood2 5 4 4 2" xfId="28855" xr:uid="{00000000-0005-0000-0000-0000AD700000}"/>
    <cellStyle name="SAPBEXexcGood2 5 4 5" xfId="28856" xr:uid="{00000000-0005-0000-0000-0000AE700000}"/>
    <cellStyle name="SAPBEXexcGood2 5 4 5 2" xfId="28857" xr:uid="{00000000-0005-0000-0000-0000AF700000}"/>
    <cellStyle name="SAPBEXexcGood2 5 4 6" xfId="28858" xr:uid="{00000000-0005-0000-0000-0000B0700000}"/>
    <cellStyle name="SAPBEXexcGood2 5 4 6 2" xfId="28859" xr:uid="{00000000-0005-0000-0000-0000B1700000}"/>
    <cellStyle name="SAPBEXexcGood2 5 4 7" xfId="28860" xr:uid="{00000000-0005-0000-0000-0000B2700000}"/>
    <cellStyle name="SAPBEXexcGood2 5 5" xfId="28861" xr:uid="{00000000-0005-0000-0000-0000B3700000}"/>
    <cellStyle name="SAPBEXexcGood2 5 5 2" xfId="28862" xr:uid="{00000000-0005-0000-0000-0000B4700000}"/>
    <cellStyle name="SAPBEXexcGood2 5 6" xfId="28863" xr:uid="{00000000-0005-0000-0000-0000B5700000}"/>
    <cellStyle name="SAPBEXexcGood2 5 6 2" xfId="28864" xr:uid="{00000000-0005-0000-0000-0000B6700000}"/>
    <cellStyle name="SAPBEXexcGood2 5 7" xfId="28865" xr:uid="{00000000-0005-0000-0000-0000B7700000}"/>
    <cellStyle name="SAPBEXexcGood2 5 7 2" xfId="28866" xr:uid="{00000000-0005-0000-0000-0000B8700000}"/>
    <cellStyle name="SAPBEXexcGood2 5 8" xfId="28867" xr:uid="{00000000-0005-0000-0000-0000B9700000}"/>
    <cellStyle name="SAPBEXexcGood2 5 8 2" xfId="28868" xr:uid="{00000000-0005-0000-0000-0000BA700000}"/>
    <cellStyle name="SAPBEXexcGood2 5 9" xfId="28869" xr:uid="{00000000-0005-0000-0000-0000BB700000}"/>
    <cellStyle name="SAPBEXexcGood2 5 9 2" xfId="28870" xr:uid="{00000000-0005-0000-0000-0000BC700000}"/>
    <cellStyle name="SAPBEXexcGood2 6" xfId="28871" xr:uid="{00000000-0005-0000-0000-0000BD700000}"/>
    <cellStyle name="SAPBEXexcGood2 6 10" xfId="28872" xr:uid="{00000000-0005-0000-0000-0000BE700000}"/>
    <cellStyle name="SAPBEXexcGood2 6 2" xfId="28873" xr:uid="{00000000-0005-0000-0000-0000BF700000}"/>
    <cellStyle name="SAPBEXexcGood2 6 2 2" xfId="28874" xr:uid="{00000000-0005-0000-0000-0000C0700000}"/>
    <cellStyle name="SAPBEXexcGood2 6 2 2 2" xfId="28875" xr:uid="{00000000-0005-0000-0000-0000C1700000}"/>
    <cellStyle name="SAPBEXexcGood2 6 2 2 2 2" xfId="28876" xr:uid="{00000000-0005-0000-0000-0000C2700000}"/>
    <cellStyle name="SAPBEXexcGood2 6 2 2 2 2 2" xfId="28877" xr:uid="{00000000-0005-0000-0000-0000C3700000}"/>
    <cellStyle name="SAPBEXexcGood2 6 2 2 2 3" xfId="28878" xr:uid="{00000000-0005-0000-0000-0000C4700000}"/>
    <cellStyle name="SAPBEXexcGood2 6 2 2 2 3 2" xfId="28879" xr:uid="{00000000-0005-0000-0000-0000C5700000}"/>
    <cellStyle name="SAPBEXexcGood2 6 2 2 2 4" xfId="28880" xr:uid="{00000000-0005-0000-0000-0000C6700000}"/>
    <cellStyle name="SAPBEXexcGood2 6 2 2 2 4 2" xfId="28881" xr:uid="{00000000-0005-0000-0000-0000C7700000}"/>
    <cellStyle name="SAPBEXexcGood2 6 2 2 2 5" xfId="28882" xr:uid="{00000000-0005-0000-0000-0000C8700000}"/>
    <cellStyle name="SAPBEXexcGood2 6 2 2 2 5 2" xfId="28883" xr:uid="{00000000-0005-0000-0000-0000C9700000}"/>
    <cellStyle name="SAPBEXexcGood2 6 2 2 2 6" xfId="28884" xr:uid="{00000000-0005-0000-0000-0000CA700000}"/>
    <cellStyle name="SAPBEXexcGood2 6 2 2 2 6 2" xfId="28885" xr:uid="{00000000-0005-0000-0000-0000CB700000}"/>
    <cellStyle name="SAPBEXexcGood2 6 2 2 2 7" xfId="28886" xr:uid="{00000000-0005-0000-0000-0000CC700000}"/>
    <cellStyle name="SAPBEXexcGood2 6 2 2 3" xfId="28887" xr:uid="{00000000-0005-0000-0000-0000CD700000}"/>
    <cellStyle name="SAPBEXexcGood2 6 2 2 3 2" xfId="28888" xr:uid="{00000000-0005-0000-0000-0000CE700000}"/>
    <cellStyle name="SAPBEXexcGood2 6 2 2 4" xfId="28889" xr:uid="{00000000-0005-0000-0000-0000CF700000}"/>
    <cellStyle name="SAPBEXexcGood2 6 2 2 4 2" xfId="28890" xr:uid="{00000000-0005-0000-0000-0000D0700000}"/>
    <cellStyle name="SAPBEXexcGood2 6 2 2 5" xfId="28891" xr:uid="{00000000-0005-0000-0000-0000D1700000}"/>
    <cellStyle name="SAPBEXexcGood2 6 2 2 5 2" xfId="28892" xr:uid="{00000000-0005-0000-0000-0000D2700000}"/>
    <cellStyle name="SAPBEXexcGood2 6 2 2 6" xfId="28893" xr:uid="{00000000-0005-0000-0000-0000D3700000}"/>
    <cellStyle name="SAPBEXexcGood2 6 2 2 6 2" xfId="28894" xr:uid="{00000000-0005-0000-0000-0000D4700000}"/>
    <cellStyle name="SAPBEXexcGood2 6 2 2 7" xfId="28895" xr:uid="{00000000-0005-0000-0000-0000D5700000}"/>
    <cellStyle name="SAPBEXexcGood2 6 2 2 7 2" xfId="28896" xr:uid="{00000000-0005-0000-0000-0000D6700000}"/>
    <cellStyle name="SAPBEXexcGood2 6 2 2 8" xfId="28897" xr:uid="{00000000-0005-0000-0000-0000D7700000}"/>
    <cellStyle name="SAPBEXexcGood2 6 2 3" xfId="28898" xr:uid="{00000000-0005-0000-0000-0000D8700000}"/>
    <cellStyle name="SAPBEXexcGood2 6 2 3 2" xfId="28899" xr:uid="{00000000-0005-0000-0000-0000D9700000}"/>
    <cellStyle name="SAPBEXexcGood2 6 2 3 2 2" xfId="28900" xr:uid="{00000000-0005-0000-0000-0000DA700000}"/>
    <cellStyle name="SAPBEXexcGood2 6 2 3 3" xfId="28901" xr:uid="{00000000-0005-0000-0000-0000DB700000}"/>
    <cellStyle name="SAPBEXexcGood2 6 2 3 3 2" xfId="28902" xr:uid="{00000000-0005-0000-0000-0000DC700000}"/>
    <cellStyle name="SAPBEXexcGood2 6 2 3 4" xfId="28903" xr:uid="{00000000-0005-0000-0000-0000DD700000}"/>
    <cellStyle name="SAPBEXexcGood2 6 2 3 4 2" xfId="28904" xr:uid="{00000000-0005-0000-0000-0000DE700000}"/>
    <cellStyle name="SAPBEXexcGood2 6 2 3 5" xfId="28905" xr:uid="{00000000-0005-0000-0000-0000DF700000}"/>
    <cellStyle name="SAPBEXexcGood2 6 2 3 5 2" xfId="28906" xr:uid="{00000000-0005-0000-0000-0000E0700000}"/>
    <cellStyle name="SAPBEXexcGood2 6 2 3 6" xfId="28907" xr:uid="{00000000-0005-0000-0000-0000E1700000}"/>
    <cellStyle name="SAPBEXexcGood2 6 2 3 6 2" xfId="28908" xr:uid="{00000000-0005-0000-0000-0000E2700000}"/>
    <cellStyle name="SAPBEXexcGood2 6 2 3 7" xfId="28909" xr:uid="{00000000-0005-0000-0000-0000E3700000}"/>
    <cellStyle name="SAPBEXexcGood2 6 2 4" xfId="28910" xr:uid="{00000000-0005-0000-0000-0000E4700000}"/>
    <cellStyle name="SAPBEXexcGood2 6 2 4 2" xfId="28911" xr:uid="{00000000-0005-0000-0000-0000E5700000}"/>
    <cellStyle name="SAPBEXexcGood2 6 2 5" xfId="28912" xr:uid="{00000000-0005-0000-0000-0000E6700000}"/>
    <cellStyle name="SAPBEXexcGood2 6 2 5 2" xfId="28913" xr:uid="{00000000-0005-0000-0000-0000E7700000}"/>
    <cellStyle name="SAPBEXexcGood2 6 2 6" xfId="28914" xr:uid="{00000000-0005-0000-0000-0000E8700000}"/>
    <cellStyle name="SAPBEXexcGood2 6 2 6 2" xfId="28915" xr:uid="{00000000-0005-0000-0000-0000E9700000}"/>
    <cellStyle name="SAPBEXexcGood2 6 2 7" xfId="28916" xr:uid="{00000000-0005-0000-0000-0000EA700000}"/>
    <cellStyle name="SAPBEXexcGood2 6 2 7 2" xfId="28917" xr:uid="{00000000-0005-0000-0000-0000EB700000}"/>
    <cellStyle name="SAPBEXexcGood2 6 2 8" xfId="28918" xr:uid="{00000000-0005-0000-0000-0000EC700000}"/>
    <cellStyle name="SAPBEXexcGood2 6 2 8 2" xfId="28919" xr:uid="{00000000-0005-0000-0000-0000ED700000}"/>
    <cellStyle name="SAPBEXexcGood2 6 2 9" xfId="28920" xr:uid="{00000000-0005-0000-0000-0000EE700000}"/>
    <cellStyle name="SAPBEXexcGood2 6 3" xfId="28921" xr:uid="{00000000-0005-0000-0000-0000EF700000}"/>
    <cellStyle name="SAPBEXexcGood2 6 3 2" xfId="28922" xr:uid="{00000000-0005-0000-0000-0000F0700000}"/>
    <cellStyle name="SAPBEXexcGood2 6 3 2 2" xfId="28923" xr:uid="{00000000-0005-0000-0000-0000F1700000}"/>
    <cellStyle name="SAPBEXexcGood2 6 3 2 2 2" xfId="28924" xr:uid="{00000000-0005-0000-0000-0000F2700000}"/>
    <cellStyle name="SAPBEXexcGood2 6 3 2 3" xfId="28925" xr:uid="{00000000-0005-0000-0000-0000F3700000}"/>
    <cellStyle name="SAPBEXexcGood2 6 3 2 3 2" xfId="28926" xr:uid="{00000000-0005-0000-0000-0000F4700000}"/>
    <cellStyle name="SAPBEXexcGood2 6 3 2 4" xfId="28927" xr:uid="{00000000-0005-0000-0000-0000F5700000}"/>
    <cellStyle name="SAPBEXexcGood2 6 3 2 4 2" xfId="28928" xr:uid="{00000000-0005-0000-0000-0000F6700000}"/>
    <cellStyle name="SAPBEXexcGood2 6 3 2 5" xfId="28929" xr:uid="{00000000-0005-0000-0000-0000F7700000}"/>
    <cellStyle name="SAPBEXexcGood2 6 3 2 5 2" xfId="28930" xr:uid="{00000000-0005-0000-0000-0000F8700000}"/>
    <cellStyle name="SAPBEXexcGood2 6 3 2 6" xfId="28931" xr:uid="{00000000-0005-0000-0000-0000F9700000}"/>
    <cellStyle name="SAPBEXexcGood2 6 3 2 6 2" xfId="28932" xr:uid="{00000000-0005-0000-0000-0000FA700000}"/>
    <cellStyle name="SAPBEXexcGood2 6 3 2 7" xfId="28933" xr:uid="{00000000-0005-0000-0000-0000FB700000}"/>
    <cellStyle name="SAPBEXexcGood2 6 3 3" xfId="28934" xr:uid="{00000000-0005-0000-0000-0000FC700000}"/>
    <cellStyle name="SAPBEXexcGood2 6 3 3 2" xfId="28935" xr:uid="{00000000-0005-0000-0000-0000FD700000}"/>
    <cellStyle name="SAPBEXexcGood2 6 3 4" xfId="28936" xr:uid="{00000000-0005-0000-0000-0000FE700000}"/>
    <cellStyle name="SAPBEXexcGood2 6 3 4 2" xfId="28937" xr:uid="{00000000-0005-0000-0000-0000FF700000}"/>
    <cellStyle name="SAPBEXexcGood2 6 3 5" xfId="28938" xr:uid="{00000000-0005-0000-0000-000000710000}"/>
    <cellStyle name="SAPBEXexcGood2 6 3 5 2" xfId="28939" xr:uid="{00000000-0005-0000-0000-000001710000}"/>
    <cellStyle name="SAPBEXexcGood2 6 3 6" xfId="28940" xr:uid="{00000000-0005-0000-0000-000002710000}"/>
    <cellStyle name="SAPBEXexcGood2 6 3 6 2" xfId="28941" xr:uid="{00000000-0005-0000-0000-000003710000}"/>
    <cellStyle name="SAPBEXexcGood2 6 3 7" xfId="28942" xr:uid="{00000000-0005-0000-0000-000004710000}"/>
    <cellStyle name="SAPBEXexcGood2 6 3 7 2" xfId="28943" xr:uid="{00000000-0005-0000-0000-000005710000}"/>
    <cellStyle name="SAPBEXexcGood2 6 3 8" xfId="28944" xr:uid="{00000000-0005-0000-0000-000006710000}"/>
    <cellStyle name="SAPBEXexcGood2 6 4" xfId="28945" xr:uid="{00000000-0005-0000-0000-000007710000}"/>
    <cellStyle name="SAPBEXexcGood2 6 4 2" xfId="28946" xr:uid="{00000000-0005-0000-0000-000008710000}"/>
    <cellStyle name="SAPBEXexcGood2 6 4 2 2" xfId="28947" xr:uid="{00000000-0005-0000-0000-000009710000}"/>
    <cellStyle name="SAPBEXexcGood2 6 4 3" xfId="28948" xr:uid="{00000000-0005-0000-0000-00000A710000}"/>
    <cellStyle name="SAPBEXexcGood2 6 4 3 2" xfId="28949" xr:uid="{00000000-0005-0000-0000-00000B710000}"/>
    <cellStyle name="SAPBEXexcGood2 6 4 4" xfId="28950" xr:uid="{00000000-0005-0000-0000-00000C710000}"/>
    <cellStyle name="SAPBEXexcGood2 6 4 4 2" xfId="28951" xr:uid="{00000000-0005-0000-0000-00000D710000}"/>
    <cellStyle name="SAPBEXexcGood2 6 4 5" xfId="28952" xr:uid="{00000000-0005-0000-0000-00000E710000}"/>
    <cellStyle name="SAPBEXexcGood2 6 4 5 2" xfId="28953" xr:uid="{00000000-0005-0000-0000-00000F710000}"/>
    <cellStyle name="SAPBEXexcGood2 6 4 6" xfId="28954" xr:uid="{00000000-0005-0000-0000-000010710000}"/>
    <cellStyle name="SAPBEXexcGood2 6 4 6 2" xfId="28955" xr:uid="{00000000-0005-0000-0000-000011710000}"/>
    <cellStyle name="SAPBEXexcGood2 6 4 7" xfId="28956" xr:uid="{00000000-0005-0000-0000-000012710000}"/>
    <cellStyle name="SAPBEXexcGood2 6 5" xfId="28957" xr:uid="{00000000-0005-0000-0000-000013710000}"/>
    <cellStyle name="SAPBEXexcGood2 6 5 2" xfId="28958" xr:uid="{00000000-0005-0000-0000-000014710000}"/>
    <cellStyle name="SAPBEXexcGood2 6 6" xfId="28959" xr:uid="{00000000-0005-0000-0000-000015710000}"/>
    <cellStyle name="SAPBEXexcGood2 6 6 2" xfId="28960" xr:uid="{00000000-0005-0000-0000-000016710000}"/>
    <cellStyle name="SAPBEXexcGood2 6 7" xfId="28961" xr:uid="{00000000-0005-0000-0000-000017710000}"/>
    <cellStyle name="SAPBEXexcGood2 6 7 2" xfId="28962" xr:uid="{00000000-0005-0000-0000-000018710000}"/>
    <cellStyle name="SAPBEXexcGood2 6 8" xfId="28963" xr:uid="{00000000-0005-0000-0000-000019710000}"/>
    <cellStyle name="SAPBEXexcGood2 6 8 2" xfId="28964" xr:uid="{00000000-0005-0000-0000-00001A710000}"/>
    <cellStyle name="SAPBEXexcGood2 6 9" xfId="28965" xr:uid="{00000000-0005-0000-0000-00001B710000}"/>
    <cellStyle name="SAPBEXexcGood2 6 9 2" xfId="28966" xr:uid="{00000000-0005-0000-0000-00001C710000}"/>
    <cellStyle name="SAPBEXexcGood2 7" xfId="28967" xr:uid="{00000000-0005-0000-0000-00001D710000}"/>
    <cellStyle name="SAPBEXexcGood2 7 10" xfId="28968" xr:uid="{00000000-0005-0000-0000-00001E710000}"/>
    <cellStyle name="SAPBEXexcGood2 7 2" xfId="28969" xr:uid="{00000000-0005-0000-0000-00001F710000}"/>
    <cellStyle name="SAPBEXexcGood2 7 2 2" xfId="28970" xr:uid="{00000000-0005-0000-0000-000020710000}"/>
    <cellStyle name="SAPBEXexcGood2 7 2 2 2" xfId="28971" xr:uid="{00000000-0005-0000-0000-000021710000}"/>
    <cellStyle name="SAPBEXexcGood2 7 2 2 2 2" xfId="28972" xr:uid="{00000000-0005-0000-0000-000022710000}"/>
    <cellStyle name="SAPBEXexcGood2 7 2 2 2 2 2" xfId="28973" xr:uid="{00000000-0005-0000-0000-000023710000}"/>
    <cellStyle name="SAPBEXexcGood2 7 2 2 2 3" xfId="28974" xr:uid="{00000000-0005-0000-0000-000024710000}"/>
    <cellStyle name="SAPBEXexcGood2 7 2 2 2 3 2" xfId="28975" xr:uid="{00000000-0005-0000-0000-000025710000}"/>
    <cellStyle name="SAPBEXexcGood2 7 2 2 2 4" xfId="28976" xr:uid="{00000000-0005-0000-0000-000026710000}"/>
    <cellStyle name="SAPBEXexcGood2 7 2 2 2 4 2" xfId="28977" xr:uid="{00000000-0005-0000-0000-000027710000}"/>
    <cellStyle name="SAPBEXexcGood2 7 2 2 2 5" xfId="28978" xr:uid="{00000000-0005-0000-0000-000028710000}"/>
    <cellStyle name="SAPBEXexcGood2 7 2 2 2 5 2" xfId="28979" xr:uid="{00000000-0005-0000-0000-000029710000}"/>
    <cellStyle name="SAPBEXexcGood2 7 2 2 2 6" xfId="28980" xr:uid="{00000000-0005-0000-0000-00002A710000}"/>
    <cellStyle name="SAPBEXexcGood2 7 2 2 2 6 2" xfId="28981" xr:uid="{00000000-0005-0000-0000-00002B710000}"/>
    <cellStyle name="SAPBEXexcGood2 7 2 2 2 7" xfId="28982" xr:uid="{00000000-0005-0000-0000-00002C710000}"/>
    <cellStyle name="SAPBEXexcGood2 7 2 2 3" xfId="28983" xr:uid="{00000000-0005-0000-0000-00002D710000}"/>
    <cellStyle name="SAPBEXexcGood2 7 2 2 3 2" xfId="28984" xr:uid="{00000000-0005-0000-0000-00002E710000}"/>
    <cellStyle name="SAPBEXexcGood2 7 2 2 4" xfId="28985" xr:uid="{00000000-0005-0000-0000-00002F710000}"/>
    <cellStyle name="SAPBEXexcGood2 7 2 2 4 2" xfId="28986" xr:uid="{00000000-0005-0000-0000-000030710000}"/>
    <cellStyle name="SAPBEXexcGood2 7 2 2 5" xfId="28987" xr:uid="{00000000-0005-0000-0000-000031710000}"/>
    <cellStyle name="SAPBEXexcGood2 7 2 2 5 2" xfId="28988" xr:uid="{00000000-0005-0000-0000-000032710000}"/>
    <cellStyle name="SAPBEXexcGood2 7 2 2 6" xfId="28989" xr:uid="{00000000-0005-0000-0000-000033710000}"/>
    <cellStyle name="SAPBEXexcGood2 7 2 2 6 2" xfId="28990" xr:uid="{00000000-0005-0000-0000-000034710000}"/>
    <cellStyle name="SAPBEXexcGood2 7 2 2 7" xfId="28991" xr:uid="{00000000-0005-0000-0000-000035710000}"/>
    <cellStyle name="SAPBEXexcGood2 7 2 2 7 2" xfId="28992" xr:uid="{00000000-0005-0000-0000-000036710000}"/>
    <cellStyle name="SAPBEXexcGood2 7 2 2 8" xfId="28993" xr:uid="{00000000-0005-0000-0000-000037710000}"/>
    <cellStyle name="SAPBEXexcGood2 7 2 3" xfId="28994" xr:uid="{00000000-0005-0000-0000-000038710000}"/>
    <cellStyle name="SAPBEXexcGood2 7 2 3 2" xfId="28995" xr:uid="{00000000-0005-0000-0000-000039710000}"/>
    <cellStyle name="SAPBEXexcGood2 7 2 3 2 2" xfId="28996" xr:uid="{00000000-0005-0000-0000-00003A710000}"/>
    <cellStyle name="SAPBEXexcGood2 7 2 3 3" xfId="28997" xr:uid="{00000000-0005-0000-0000-00003B710000}"/>
    <cellStyle name="SAPBEXexcGood2 7 2 3 3 2" xfId="28998" xr:uid="{00000000-0005-0000-0000-00003C710000}"/>
    <cellStyle name="SAPBEXexcGood2 7 2 3 4" xfId="28999" xr:uid="{00000000-0005-0000-0000-00003D710000}"/>
    <cellStyle name="SAPBEXexcGood2 7 2 3 4 2" xfId="29000" xr:uid="{00000000-0005-0000-0000-00003E710000}"/>
    <cellStyle name="SAPBEXexcGood2 7 2 3 5" xfId="29001" xr:uid="{00000000-0005-0000-0000-00003F710000}"/>
    <cellStyle name="SAPBEXexcGood2 7 2 3 5 2" xfId="29002" xr:uid="{00000000-0005-0000-0000-000040710000}"/>
    <cellStyle name="SAPBEXexcGood2 7 2 3 6" xfId="29003" xr:uid="{00000000-0005-0000-0000-000041710000}"/>
    <cellStyle name="SAPBEXexcGood2 7 2 3 6 2" xfId="29004" xr:uid="{00000000-0005-0000-0000-000042710000}"/>
    <cellStyle name="SAPBEXexcGood2 7 2 3 7" xfId="29005" xr:uid="{00000000-0005-0000-0000-000043710000}"/>
    <cellStyle name="SAPBEXexcGood2 7 2 4" xfId="29006" xr:uid="{00000000-0005-0000-0000-000044710000}"/>
    <cellStyle name="SAPBEXexcGood2 7 2 4 2" xfId="29007" xr:uid="{00000000-0005-0000-0000-000045710000}"/>
    <cellStyle name="SAPBEXexcGood2 7 2 5" xfId="29008" xr:uid="{00000000-0005-0000-0000-000046710000}"/>
    <cellStyle name="SAPBEXexcGood2 7 2 5 2" xfId="29009" xr:uid="{00000000-0005-0000-0000-000047710000}"/>
    <cellStyle name="SAPBEXexcGood2 7 2 6" xfId="29010" xr:uid="{00000000-0005-0000-0000-000048710000}"/>
    <cellStyle name="SAPBEXexcGood2 7 2 6 2" xfId="29011" xr:uid="{00000000-0005-0000-0000-000049710000}"/>
    <cellStyle name="SAPBEXexcGood2 7 2 7" xfId="29012" xr:uid="{00000000-0005-0000-0000-00004A710000}"/>
    <cellStyle name="SAPBEXexcGood2 7 2 7 2" xfId="29013" xr:uid="{00000000-0005-0000-0000-00004B710000}"/>
    <cellStyle name="SAPBEXexcGood2 7 2 8" xfId="29014" xr:uid="{00000000-0005-0000-0000-00004C710000}"/>
    <cellStyle name="SAPBEXexcGood2 7 2 8 2" xfId="29015" xr:uid="{00000000-0005-0000-0000-00004D710000}"/>
    <cellStyle name="SAPBEXexcGood2 7 2 9" xfId="29016" xr:uid="{00000000-0005-0000-0000-00004E710000}"/>
    <cellStyle name="SAPBEXexcGood2 7 3" xfId="29017" xr:uid="{00000000-0005-0000-0000-00004F710000}"/>
    <cellStyle name="SAPBEXexcGood2 7 3 2" xfId="29018" xr:uid="{00000000-0005-0000-0000-000050710000}"/>
    <cellStyle name="SAPBEXexcGood2 7 3 2 2" xfId="29019" xr:uid="{00000000-0005-0000-0000-000051710000}"/>
    <cellStyle name="SAPBEXexcGood2 7 3 2 2 2" xfId="29020" xr:uid="{00000000-0005-0000-0000-000052710000}"/>
    <cellStyle name="SAPBEXexcGood2 7 3 2 3" xfId="29021" xr:uid="{00000000-0005-0000-0000-000053710000}"/>
    <cellStyle name="SAPBEXexcGood2 7 3 2 3 2" xfId="29022" xr:uid="{00000000-0005-0000-0000-000054710000}"/>
    <cellStyle name="SAPBEXexcGood2 7 3 2 4" xfId="29023" xr:uid="{00000000-0005-0000-0000-000055710000}"/>
    <cellStyle name="SAPBEXexcGood2 7 3 2 4 2" xfId="29024" xr:uid="{00000000-0005-0000-0000-000056710000}"/>
    <cellStyle name="SAPBEXexcGood2 7 3 2 5" xfId="29025" xr:uid="{00000000-0005-0000-0000-000057710000}"/>
    <cellStyle name="SAPBEXexcGood2 7 3 2 5 2" xfId="29026" xr:uid="{00000000-0005-0000-0000-000058710000}"/>
    <cellStyle name="SAPBEXexcGood2 7 3 2 6" xfId="29027" xr:uid="{00000000-0005-0000-0000-000059710000}"/>
    <cellStyle name="SAPBEXexcGood2 7 3 2 6 2" xfId="29028" xr:uid="{00000000-0005-0000-0000-00005A710000}"/>
    <cellStyle name="SAPBEXexcGood2 7 3 2 7" xfId="29029" xr:uid="{00000000-0005-0000-0000-00005B710000}"/>
    <cellStyle name="SAPBEXexcGood2 7 3 3" xfId="29030" xr:uid="{00000000-0005-0000-0000-00005C710000}"/>
    <cellStyle name="SAPBEXexcGood2 7 3 3 2" xfId="29031" xr:uid="{00000000-0005-0000-0000-00005D710000}"/>
    <cellStyle name="SAPBEXexcGood2 7 3 4" xfId="29032" xr:uid="{00000000-0005-0000-0000-00005E710000}"/>
    <cellStyle name="SAPBEXexcGood2 7 3 4 2" xfId="29033" xr:uid="{00000000-0005-0000-0000-00005F710000}"/>
    <cellStyle name="SAPBEXexcGood2 7 3 5" xfId="29034" xr:uid="{00000000-0005-0000-0000-000060710000}"/>
    <cellStyle name="SAPBEXexcGood2 7 3 5 2" xfId="29035" xr:uid="{00000000-0005-0000-0000-000061710000}"/>
    <cellStyle name="SAPBEXexcGood2 7 3 6" xfId="29036" xr:uid="{00000000-0005-0000-0000-000062710000}"/>
    <cellStyle name="SAPBEXexcGood2 7 3 6 2" xfId="29037" xr:uid="{00000000-0005-0000-0000-000063710000}"/>
    <cellStyle name="SAPBEXexcGood2 7 3 7" xfId="29038" xr:uid="{00000000-0005-0000-0000-000064710000}"/>
    <cellStyle name="SAPBEXexcGood2 7 3 7 2" xfId="29039" xr:uid="{00000000-0005-0000-0000-000065710000}"/>
    <cellStyle name="SAPBEXexcGood2 7 3 8" xfId="29040" xr:uid="{00000000-0005-0000-0000-000066710000}"/>
    <cellStyle name="SAPBEXexcGood2 7 4" xfId="29041" xr:uid="{00000000-0005-0000-0000-000067710000}"/>
    <cellStyle name="SAPBEXexcGood2 7 4 2" xfId="29042" xr:uid="{00000000-0005-0000-0000-000068710000}"/>
    <cellStyle name="SAPBEXexcGood2 7 4 2 2" xfId="29043" xr:uid="{00000000-0005-0000-0000-000069710000}"/>
    <cellStyle name="SAPBEXexcGood2 7 4 3" xfId="29044" xr:uid="{00000000-0005-0000-0000-00006A710000}"/>
    <cellStyle name="SAPBEXexcGood2 7 4 3 2" xfId="29045" xr:uid="{00000000-0005-0000-0000-00006B710000}"/>
    <cellStyle name="SAPBEXexcGood2 7 4 4" xfId="29046" xr:uid="{00000000-0005-0000-0000-00006C710000}"/>
    <cellStyle name="SAPBEXexcGood2 7 4 4 2" xfId="29047" xr:uid="{00000000-0005-0000-0000-00006D710000}"/>
    <cellStyle name="SAPBEXexcGood2 7 4 5" xfId="29048" xr:uid="{00000000-0005-0000-0000-00006E710000}"/>
    <cellStyle name="SAPBEXexcGood2 7 4 5 2" xfId="29049" xr:uid="{00000000-0005-0000-0000-00006F710000}"/>
    <cellStyle name="SAPBEXexcGood2 7 4 6" xfId="29050" xr:uid="{00000000-0005-0000-0000-000070710000}"/>
    <cellStyle name="SAPBEXexcGood2 7 4 6 2" xfId="29051" xr:uid="{00000000-0005-0000-0000-000071710000}"/>
    <cellStyle name="SAPBEXexcGood2 7 4 7" xfId="29052" xr:uid="{00000000-0005-0000-0000-000072710000}"/>
    <cellStyle name="SAPBEXexcGood2 7 5" xfId="29053" xr:uid="{00000000-0005-0000-0000-000073710000}"/>
    <cellStyle name="SAPBEXexcGood2 7 5 2" xfId="29054" xr:uid="{00000000-0005-0000-0000-000074710000}"/>
    <cellStyle name="SAPBEXexcGood2 7 6" xfId="29055" xr:uid="{00000000-0005-0000-0000-000075710000}"/>
    <cellStyle name="SAPBEXexcGood2 7 6 2" xfId="29056" xr:uid="{00000000-0005-0000-0000-000076710000}"/>
    <cellStyle name="SAPBEXexcGood2 7 7" xfId="29057" xr:uid="{00000000-0005-0000-0000-000077710000}"/>
    <cellStyle name="SAPBEXexcGood2 7 7 2" xfId="29058" xr:uid="{00000000-0005-0000-0000-000078710000}"/>
    <cellStyle name="SAPBEXexcGood2 7 8" xfId="29059" xr:uid="{00000000-0005-0000-0000-000079710000}"/>
    <cellStyle name="SAPBEXexcGood2 7 8 2" xfId="29060" xr:uid="{00000000-0005-0000-0000-00007A710000}"/>
    <cellStyle name="SAPBEXexcGood2 7 9" xfId="29061" xr:uid="{00000000-0005-0000-0000-00007B710000}"/>
    <cellStyle name="SAPBEXexcGood2 7 9 2" xfId="29062" xr:uid="{00000000-0005-0000-0000-00007C710000}"/>
    <cellStyle name="SAPBEXexcGood2 8" xfId="29063" xr:uid="{00000000-0005-0000-0000-00007D710000}"/>
    <cellStyle name="SAPBEXexcGood2 8 2" xfId="29064" xr:uid="{00000000-0005-0000-0000-00007E710000}"/>
    <cellStyle name="SAPBEXexcGood2 8 2 2" xfId="29065" xr:uid="{00000000-0005-0000-0000-00007F710000}"/>
    <cellStyle name="SAPBEXexcGood2 8 2 2 2" xfId="29066" xr:uid="{00000000-0005-0000-0000-000080710000}"/>
    <cellStyle name="SAPBEXexcGood2 8 2 2 2 2" xfId="29067" xr:uid="{00000000-0005-0000-0000-000081710000}"/>
    <cellStyle name="SAPBEXexcGood2 8 2 2 3" xfId="29068" xr:uid="{00000000-0005-0000-0000-000082710000}"/>
    <cellStyle name="SAPBEXexcGood2 8 2 2 3 2" xfId="29069" xr:uid="{00000000-0005-0000-0000-000083710000}"/>
    <cellStyle name="SAPBEXexcGood2 8 2 2 4" xfId="29070" xr:uid="{00000000-0005-0000-0000-000084710000}"/>
    <cellStyle name="SAPBEXexcGood2 8 2 2 4 2" xfId="29071" xr:uid="{00000000-0005-0000-0000-000085710000}"/>
    <cellStyle name="SAPBEXexcGood2 8 2 2 5" xfId="29072" xr:uid="{00000000-0005-0000-0000-000086710000}"/>
    <cellStyle name="SAPBEXexcGood2 8 2 2 5 2" xfId="29073" xr:uid="{00000000-0005-0000-0000-000087710000}"/>
    <cellStyle name="SAPBEXexcGood2 8 2 2 6" xfId="29074" xr:uid="{00000000-0005-0000-0000-000088710000}"/>
    <cellStyle name="SAPBEXexcGood2 8 2 2 6 2" xfId="29075" xr:uid="{00000000-0005-0000-0000-000089710000}"/>
    <cellStyle name="SAPBEXexcGood2 8 2 2 7" xfId="29076" xr:uid="{00000000-0005-0000-0000-00008A710000}"/>
    <cellStyle name="SAPBEXexcGood2 8 2 3" xfId="29077" xr:uid="{00000000-0005-0000-0000-00008B710000}"/>
    <cellStyle name="SAPBEXexcGood2 8 2 3 2" xfId="29078" xr:uid="{00000000-0005-0000-0000-00008C710000}"/>
    <cellStyle name="SAPBEXexcGood2 8 2 4" xfId="29079" xr:uid="{00000000-0005-0000-0000-00008D710000}"/>
    <cellStyle name="SAPBEXexcGood2 8 2 4 2" xfId="29080" xr:uid="{00000000-0005-0000-0000-00008E710000}"/>
    <cellStyle name="SAPBEXexcGood2 8 2 5" xfId="29081" xr:uid="{00000000-0005-0000-0000-00008F710000}"/>
    <cellStyle name="SAPBEXexcGood2 8 2 5 2" xfId="29082" xr:uid="{00000000-0005-0000-0000-000090710000}"/>
    <cellStyle name="SAPBEXexcGood2 8 2 6" xfId="29083" xr:uid="{00000000-0005-0000-0000-000091710000}"/>
    <cellStyle name="SAPBEXexcGood2 8 2 6 2" xfId="29084" xr:uid="{00000000-0005-0000-0000-000092710000}"/>
    <cellStyle name="SAPBEXexcGood2 8 2 7" xfId="29085" xr:uid="{00000000-0005-0000-0000-000093710000}"/>
    <cellStyle name="SAPBEXexcGood2 8 2 7 2" xfId="29086" xr:uid="{00000000-0005-0000-0000-000094710000}"/>
    <cellStyle name="SAPBEXexcGood2 8 2 8" xfId="29087" xr:uid="{00000000-0005-0000-0000-000095710000}"/>
    <cellStyle name="SAPBEXexcGood2 8 3" xfId="29088" xr:uid="{00000000-0005-0000-0000-000096710000}"/>
    <cellStyle name="SAPBEXexcGood2 8 3 2" xfId="29089" xr:uid="{00000000-0005-0000-0000-000097710000}"/>
    <cellStyle name="SAPBEXexcGood2 8 3 2 2" xfId="29090" xr:uid="{00000000-0005-0000-0000-000098710000}"/>
    <cellStyle name="SAPBEXexcGood2 8 3 3" xfId="29091" xr:uid="{00000000-0005-0000-0000-000099710000}"/>
    <cellStyle name="SAPBEXexcGood2 8 3 3 2" xfId="29092" xr:uid="{00000000-0005-0000-0000-00009A710000}"/>
    <cellStyle name="SAPBEXexcGood2 8 3 4" xfId="29093" xr:uid="{00000000-0005-0000-0000-00009B710000}"/>
    <cellStyle name="SAPBEXexcGood2 8 3 4 2" xfId="29094" xr:uid="{00000000-0005-0000-0000-00009C710000}"/>
    <cellStyle name="SAPBEXexcGood2 8 3 5" xfId="29095" xr:uid="{00000000-0005-0000-0000-00009D710000}"/>
    <cellStyle name="SAPBEXexcGood2 8 3 5 2" xfId="29096" xr:uid="{00000000-0005-0000-0000-00009E710000}"/>
    <cellStyle name="SAPBEXexcGood2 8 3 6" xfId="29097" xr:uid="{00000000-0005-0000-0000-00009F710000}"/>
    <cellStyle name="SAPBEXexcGood2 8 3 6 2" xfId="29098" xr:uid="{00000000-0005-0000-0000-0000A0710000}"/>
    <cellStyle name="SAPBEXexcGood2 8 3 7" xfId="29099" xr:uid="{00000000-0005-0000-0000-0000A1710000}"/>
    <cellStyle name="SAPBEXexcGood2 8 4" xfId="29100" xr:uid="{00000000-0005-0000-0000-0000A2710000}"/>
    <cellStyle name="SAPBEXexcGood2 8 4 2" xfId="29101" xr:uid="{00000000-0005-0000-0000-0000A3710000}"/>
    <cellStyle name="SAPBEXexcGood2 8 5" xfId="29102" xr:uid="{00000000-0005-0000-0000-0000A4710000}"/>
    <cellStyle name="SAPBEXexcGood2 8 5 2" xfId="29103" xr:uid="{00000000-0005-0000-0000-0000A5710000}"/>
    <cellStyle name="SAPBEXexcGood2 8 6" xfId="29104" xr:uid="{00000000-0005-0000-0000-0000A6710000}"/>
    <cellStyle name="SAPBEXexcGood2 8 6 2" xfId="29105" xr:uid="{00000000-0005-0000-0000-0000A7710000}"/>
    <cellStyle name="SAPBEXexcGood2 8 7" xfId="29106" xr:uid="{00000000-0005-0000-0000-0000A8710000}"/>
    <cellStyle name="SAPBEXexcGood2 8 7 2" xfId="29107" xr:uid="{00000000-0005-0000-0000-0000A9710000}"/>
    <cellStyle name="SAPBEXexcGood2 8 8" xfId="29108" xr:uid="{00000000-0005-0000-0000-0000AA710000}"/>
    <cellStyle name="SAPBEXexcGood2 8 8 2" xfId="29109" xr:uid="{00000000-0005-0000-0000-0000AB710000}"/>
    <cellStyle name="SAPBEXexcGood2 8 9" xfId="29110" xr:uid="{00000000-0005-0000-0000-0000AC710000}"/>
    <cellStyle name="SAPBEXexcGood2 9" xfId="29111" xr:uid="{00000000-0005-0000-0000-0000AD710000}"/>
    <cellStyle name="SAPBEXexcGood2 9 2" xfId="29112" xr:uid="{00000000-0005-0000-0000-0000AE710000}"/>
    <cellStyle name="SAPBEXexcGood2 9 2 2" xfId="29113" xr:uid="{00000000-0005-0000-0000-0000AF710000}"/>
    <cellStyle name="SAPBEXexcGood2 9 2 2 2" xfId="29114" xr:uid="{00000000-0005-0000-0000-0000B0710000}"/>
    <cellStyle name="SAPBEXexcGood2 9 2 3" xfId="29115" xr:uid="{00000000-0005-0000-0000-0000B1710000}"/>
    <cellStyle name="SAPBEXexcGood2 9 2 3 2" xfId="29116" xr:uid="{00000000-0005-0000-0000-0000B2710000}"/>
    <cellStyle name="SAPBEXexcGood2 9 2 4" xfId="29117" xr:uid="{00000000-0005-0000-0000-0000B3710000}"/>
    <cellStyle name="SAPBEXexcGood2 9 2 4 2" xfId="29118" xr:uid="{00000000-0005-0000-0000-0000B4710000}"/>
    <cellStyle name="SAPBEXexcGood2 9 2 5" xfId="29119" xr:uid="{00000000-0005-0000-0000-0000B5710000}"/>
    <cellStyle name="SAPBEXexcGood2 9 2 5 2" xfId="29120" xr:uid="{00000000-0005-0000-0000-0000B6710000}"/>
    <cellStyle name="SAPBEXexcGood2 9 2 6" xfId="29121" xr:uid="{00000000-0005-0000-0000-0000B7710000}"/>
    <cellStyle name="SAPBEXexcGood2 9 2 6 2" xfId="29122" xr:uid="{00000000-0005-0000-0000-0000B8710000}"/>
    <cellStyle name="SAPBEXexcGood2 9 2 7" xfId="29123" xr:uid="{00000000-0005-0000-0000-0000B9710000}"/>
    <cellStyle name="SAPBEXexcGood2 9 3" xfId="29124" xr:uid="{00000000-0005-0000-0000-0000BA710000}"/>
    <cellStyle name="SAPBEXexcGood2 9 3 2" xfId="29125" xr:uid="{00000000-0005-0000-0000-0000BB710000}"/>
    <cellStyle name="SAPBEXexcGood2 9 4" xfId="29126" xr:uid="{00000000-0005-0000-0000-0000BC710000}"/>
    <cellStyle name="SAPBEXexcGood2 9 4 2" xfId="29127" xr:uid="{00000000-0005-0000-0000-0000BD710000}"/>
    <cellStyle name="SAPBEXexcGood2 9 5" xfId="29128" xr:uid="{00000000-0005-0000-0000-0000BE710000}"/>
    <cellStyle name="SAPBEXexcGood2 9 5 2" xfId="29129" xr:uid="{00000000-0005-0000-0000-0000BF710000}"/>
    <cellStyle name="SAPBEXexcGood2 9 6" xfId="29130" xr:uid="{00000000-0005-0000-0000-0000C0710000}"/>
    <cellStyle name="SAPBEXexcGood2 9 6 2" xfId="29131" xr:uid="{00000000-0005-0000-0000-0000C1710000}"/>
    <cellStyle name="SAPBEXexcGood2 9 7" xfId="29132" xr:uid="{00000000-0005-0000-0000-0000C2710000}"/>
    <cellStyle name="SAPBEXexcGood2 9 7 2" xfId="29133" xr:uid="{00000000-0005-0000-0000-0000C3710000}"/>
    <cellStyle name="SAPBEXexcGood2 9 8" xfId="29134" xr:uid="{00000000-0005-0000-0000-0000C4710000}"/>
    <cellStyle name="SAPBEXexcGood3" xfId="29135" xr:uid="{00000000-0005-0000-0000-0000C5710000}"/>
    <cellStyle name="SAPBEXexcGood3 10" xfId="29136" xr:uid="{00000000-0005-0000-0000-0000C6710000}"/>
    <cellStyle name="SAPBEXexcGood3 10 2" xfId="29137" xr:uid="{00000000-0005-0000-0000-0000C7710000}"/>
    <cellStyle name="SAPBEXexcGood3 10 2 2" xfId="29138" xr:uid="{00000000-0005-0000-0000-0000C8710000}"/>
    <cellStyle name="SAPBEXexcGood3 10 3" xfId="29139" xr:uid="{00000000-0005-0000-0000-0000C9710000}"/>
    <cellStyle name="SAPBEXexcGood3 10 3 2" xfId="29140" xr:uid="{00000000-0005-0000-0000-0000CA710000}"/>
    <cellStyle name="SAPBEXexcGood3 10 4" xfId="29141" xr:uid="{00000000-0005-0000-0000-0000CB710000}"/>
    <cellStyle name="SAPBEXexcGood3 10 4 2" xfId="29142" xr:uid="{00000000-0005-0000-0000-0000CC710000}"/>
    <cellStyle name="SAPBEXexcGood3 10 5" xfId="29143" xr:uid="{00000000-0005-0000-0000-0000CD710000}"/>
    <cellStyle name="SAPBEXexcGood3 10 5 2" xfId="29144" xr:uid="{00000000-0005-0000-0000-0000CE710000}"/>
    <cellStyle name="SAPBEXexcGood3 10 6" xfId="29145" xr:uid="{00000000-0005-0000-0000-0000CF710000}"/>
    <cellStyle name="SAPBEXexcGood3 10 6 2" xfId="29146" xr:uid="{00000000-0005-0000-0000-0000D0710000}"/>
    <cellStyle name="SAPBEXexcGood3 10 7" xfId="29147" xr:uid="{00000000-0005-0000-0000-0000D1710000}"/>
    <cellStyle name="SAPBEXexcGood3 11" xfId="29148" xr:uid="{00000000-0005-0000-0000-0000D2710000}"/>
    <cellStyle name="SAPBEXexcGood3 11 2" xfId="29149" xr:uid="{00000000-0005-0000-0000-0000D3710000}"/>
    <cellStyle name="SAPBEXexcGood3 12" xfId="29150" xr:uid="{00000000-0005-0000-0000-0000D4710000}"/>
    <cellStyle name="SAPBEXexcGood3 12 2" xfId="29151" xr:uid="{00000000-0005-0000-0000-0000D5710000}"/>
    <cellStyle name="SAPBEXexcGood3 13" xfId="29152" xr:uid="{00000000-0005-0000-0000-0000D6710000}"/>
    <cellStyle name="SAPBEXexcGood3 13 2" xfId="29153" xr:uid="{00000000-0005-0000-0000-0000D7710000}"/>
    <cellStyle name="SAPBEXexcGood3 14" xfId="29154" xr:uid="{00000000-0005-0000-0000-0000D8710000}"/>
    <cellStyle name="SAPBEXexcGood3 14 2" xfId="29155" xr:uid="{00000000-0005-0000-0000-0000D9710000}"/>
    <cellStyle name="SAPBEXexcGood3 15" xfId="29156" xr:uid="{00000000-0005-0000-0000-0000DA710000}"/>
    <cellStyle name="SAPBEXexcGood3 15 2" xfId="29157" xr:uid="{00000000-0005-0000-0000-0000DB710000}"/>
    <cellStyle name="SAPBEXexcGood3 16" xfId="29158" xr:uid="{00000000-0005-0000-0000-0000DC710000}"/>
    <cellStyle name="SAPBEXexcGood3 2" xfId="29159" xr:uid="{00000000-0005-0000-0000-0000DD710000}"/>
    <cellStyle name="SAPBEXexcGood3 2 10" xfId="29160" xr:uid="{00000000-0005-0000-0000-0000DE710000}"/>
    <cellStyle name="SAPBEXexcGood3 2 10 2" xfId="29161" xr:uid="{00000000-0005-0000-0000-0000DF710000}"/>
    <cellStyle name="SAPBEXexcGood3 2 11" xfId="29162" xr:uid="{00000000-0005-0000-0000-0000E0710000}"/>
    <cellStyle name="SAPBEXexcGood3 2 11 2" xfId="29163" xr:uid="{00000000-0005-0000-0000-0000E1710000}"/>
    <cellStyle name="SAPBEXexcGood3 2 12" xfId="29164" xr:uid="{00000000-0005-0000-0000-0000E2710000}"/>
    <cellStyle name="SAPBEXexcGood3 2 2" xfId="29165" xr:uid="{00000000-0005-0000-0000-0000E3710000}"/>
    <cellStyle name="SAPBEXexcGood3 2 2 10" xfId="29166" xr:uid="{00000000-0005-0000-0000-0000E4710000}"/>
    <cellStyle name="SAPBEXexcGood3 2 2 10 2" xfId="29167" xr:uid="{00000000-0005-0000-0000-0000E5710000}"/>
    <cellStyle name="SAPBEXexcGood3 2 2 11" xfId="29168" xr:uid="{00000000-0005-0000-0000-0000E6710000}"/>
    <cellStyle name="SAPBEXexcGood3 2 2 2" xfId="29169" xr:uid="{00000000-0005-0000-0000-0000E7710000}"/>
    <cellStyle name="SAPBEXexcGood3 2 2 2 10" xfId="29170" xr:uid="{00000000-0005-0000-0000-0000E8710000}"/>
    <cellStyle name="SAPBEXexcGood3 2 2 2 2" xfId="29171" xr:uid="{00000000-0005-0000-0000-0000E9710000}"/>
    <cellStyle name="SAPBEXexcGood3 2 2 2 2 2" xfId="29172" xr:uid="{00000000-0005-0000-0000-0000EA710000}"/>
    <cellStyle name="SAPBEXexcGood3 2 2 2 2 2 2" xfId="29173" xr:uid="{00000000-0005-0000-0000-0000EB710000}"/>
    <cellStyle name="SAPBEXexcGood3 2 2 2 2 2 2 2" xfId="29174" xr:uid="{00000000-0005-0000-0000-0000EC710000}"/>
    <cellStyle name="SAPBEXexcGood3 2 2 2 2 2 2 2 2" xfId="29175" xr:uid="{00000000-0005-0000-0000-0000ED710000}"/>
    <cellStyle name="SAPBEXexcGood3 2 2 2 2 2 2 3" xfId="29176" xr:uid="{00000000-0005-0000-0000-0000EE710000}"/>
    <cellStyle name="SAPBEXexcGood3 2 2 2 2 2 2 3 2" xfId="29177" xr:uid="{00000000-0005-0000-0000-0000EF710000}"/>
    <cellStyle name="SAPBEXexcGood3 2 2 2 2 2 2 4" xfId="29178" xr:uid="{00000000-0005-0000-0000-0000F0710000}"/>
    <cellStyle name="SAPBEXexcGood3 2 2 2 2 2 2 4 2" xfId="29179" xr:uid="{00000000-0005-0000-0000-0000F1710000}"/>
    <cellStyle name="SAPBEXexcGood3 2 2 2 2 2 2 5" xfId="29180" xr:uid="{00000000-0005-0000-0000-0000F2710000}"/>
    <cellStyle name="SAPBEXexcGood3 2 2 2 2 2 2 5 2" xfId="29181" xr:uid="{00000000-0005-0000-0000-0000F3710000}"/>
    <cellStyle name="SAPBEXexcGood3 2 2 2 2 2 2 6" xfId="29182" xr:uid="{00000000-0005-0000-0000-0000F4710000}"/>
    <cellStyle name="SAPBEXexcGood3 2 2 2 2 2 2 6 2" xfId="29183" xr:uid="{00000000-0005-0000-0000-0000F5710000}"/>
    <cellStyle name="SAPBEXexcGood3 2 2 2 2 2 2 7" xfId="29184" xr:uid="{00000000-0005-0000-0000-0000F6710000}"/>
    <cellStyle name="SAPBEXexcGood3 2 2 2 2 2 3" xfId="29185" xr:uid="{00000000-0005-0000-0000-0000F7710000}"/>
    <cellStyle name="SAPBEXexcGood3 2 2 2 2 2 3 2" xfId="29186" xr:uid="{00000000-0005-0000-0000-0000F8710000}"/>
    <cellStyle name="SAPBEXexcGood3 2 2 2 2 2 4" xfId="29187" xr:uid="{00000000-0005-0000-0000-0000F9710000}"/>
    <cellStyle name="SAPBEXexcGood3 2 2 2 2 2 4 2" xfId="29188" xr:uid="{00000000-0005-0000-0000-0000FA710000}"/>
    <cellStyle name="SAPBEXexcGood3 2 2 2 2 2 5" xfId="29189" xr:uid="{00000000-0005-0000-0000-0000FB710000}"/>
    <cellStyle name="SAPBEXexcGood3 2 2 2 2 2 5 2" xfId="29190" xr:uid="{00000000-0005-0000-0000-0000FC710000}"/>
    <cellStyle name="SAPBEXexcGood3 2 2 2 2 2 6" xfId="29191" xr:uid="{00000000-0005-0000-0000-0000FD710000}"/>
    <cellStyle name="SAPBEXexcGood3 2 2 2 2 2 6 2" xfId="29192" xr:uid="{00000000-0005-0000-0000-0000FE710000}"/>
    <cellStyle name="SAPBEXexcGood3 2 2 2 2 2 7" xfId="29193" xr:uid="{00000000-0005-0000-0000-0000FF710000}"/>
    <cellStyle name="SAPBEXexcGood3 2 2 2 2 2 7 2" xfId="29194" xr:uid="{00000000-0005-0000-0000-000000720000}"/>
    <cellStyle name="SAPBEXexcGood3 2 2 2 2 2 8" xfId="29195" xr:uid="{00000000-0005-0000-0000-000001720000}"/>
    <cellStyle name="SAPBEXexcGood3 2 2 2 2 3" xfId="29196" xr:uid="{00000000-0005-0000-0000-000002720000}"/>
    <cellStyle name="SAPBEXexcGood3 2 2 2 2 3 2" xfId="29197" xr:uid="{00000000-0005-0000-0000-000003720000}"/>
    <cellStyle name="SAPBEXexcGood3 2 2 2 2 3 2 2" xfId="29198" xr:uid="{00000000-0005-0000-0000-000004720000}"/>
    <cellStyle name="SAPBEXexcGood3 2 2 2 2 3 3" xfId="29199" xr:uid="{00000000-0005-0000-0000-000005720000}"/>
    <cellStyle name="SAPBEXexcGood3 2 2 2 2 3 3 2" xfId="29200" xr:uid="{00000000-0005-0000-0000-000006720000}"/>
    <cellStyle name="SAPBEXexcGood3 2 2 2 2 3 4" xfId="29201" xr:uid="{00000000-0005-0000-0000-000007720000}"/>
    <cellStyle name="SAPBEXexcGood3 2 2 2 2 3 4 2" xfId="29202" xr:uid="{00000000-0005-0000-0000-000008720000}"/>
    <cellStyle name="SAPBEXexcGood3 2 2 2 2 3 5" xfId="29203" xr:uid="{00000000-0005-0000-0000-000009720000}"/>
    <cellStyle name="SAPBEXexcGood3 2 2 2 2 3 5 2" xfId="29204" xr:uid="{00000000-0005-0000-0000-00000A720000}"/>
    <cellStyle name="SAPBEXexcGood3 2 2 2 2 3 6" xfId="29205" xr:uid="{00000000-0005-0000-0000-00000B720000}"/>
    <cellStyle name="SAPBEXexcGood3 2 2 2 2 3 6 2" xfId="29206" xr:uid="{00000000-0005-0000-0000-00000C720000}"/>
    <cellStyle name="SAPBEXexcGood3 2 2 2 2 3 7" xfId="29207" xr:uid="{00000000-0005-0000-0000-00000D720000}"/>
    <cellStyle name="SAPBEXexcGood3 2 2 2 2 4" xfId="29208" xr:uid="{00000000-0005-0000-0000-00000E720000}"/>
    <cellStyle name="SAPBEXexcGood3 2 2 2 2 4 2" xfId="29209" xr:uid="{00000000-0005-0000-0000-00000F720000}"/>
    <cellStyle name="SAPBEXexcGood3 2 2 2 2 5" xfId="29210" xr:uid="{00000000-0005-0000-0000-000010720000}"/>
    <cellStyle name="SAPBEXexcGood3 2 2 2 2 5 2" xfId="29211" xr:uid="{00000000-0005-0000-0000-000011720000}"/>
    <cellStyle name="SAPBEXexcGood3 2 2 2 2 6" xfId="29212" xr:uid="{00000000-0005-0000-0000-000012720000}"/>
    <cellStyle name="SAPBEXexcGood3 2 2 2 2 6 2" xfId="29213" xr:uid="{00000000-0005-0000-0000-000013720000}"/>
    <cellStyle name="SAPBEXexcGood3 2 2 2 2 7" xfId="29214" xr:uid="{00000000-0005-0000-0000-000014720000}"/>
    <cellStyle name="SAPBEXexcGood3 2 2 2 2 7 2" xfId="29215" xr:uid="{00000000-0005-0000-0000-000015720000}"/>
    <cellStyle name="SAPBEXexcGood3 2 2 2 2 8" xfId="29216" xr:uid="{00000000-0005-0000-0000-000016720000}"/>
    <cellStyle name="SAPBEXexcGood3 2 2 2 2 8 2" xfId="29217" xr:uid="{00000000-0005-0000-0000-000017720000}"/>
    <cellStyle name="SAPBEXexcGood3 2 2 2 2 9" xfId="29218" xr:uid="{00000000-0005-0000-0000-000018720000}"/>
    <cellStyle name="SAPBEXexcGood3 2 2 2 3" xfId="29219" xr:uid="{00000000-0005-0000-0000-000019720000}"/>
    <cellStyle name="SAPBEXexcGood3 2 2 2 3 2" xfId="29220" xr:uid="{00000000-0005-0000-0000-00001A720000}"/>
    <cellStyle name="SAPBEXexcGood3 2 2 2 3 2 2" xfId="29221" xr:uid="{00000000-0005-0000-0000-00001B720000}"/>
    <cellStyle name="SAPBEXexcGood3 2 2 2 3 2 2 2" xfId="29222" xr:uid="{00000000-0005-0000-0000-00001C720000}"/>
    <cellStyle name="SAPBEXexcGood3 2 2 2 3 2 3" xfId="29223" xr:uid="{00000000-0005-0000-0000-00001D720000}"/>
    <cellStyle name="SAPBEXexcGood3 2 2 2 3 2 3 2" xfId="29224" xr:uid="{00000000-0005-0000-0000-00001E720000}"/>
    <cellStyle name="SAPBEXexcGood3 2 2 2 3 2 4" xfId="29225" xr:uid="{00000000-0005-0000-0000-00001F720000}"/>
    <cellStyle name="SAPBEXexcGood3 2 2 2 3 2 4 2" xfId="29226" xr:uid="{00000000-0005-0000-0000-000020720000}"/>
    <cellStyle name="SAPBEXexcGood3 2 2 2 3 2 5" xfId="29227" xr:uid="{00000000-0005-0000-0000-000021720000}"/>
    <cellStyle name="SAPBEXexcGood3 2 2 2 3 2 5 2" xfId="29228" xr:uid="{00000000-0005-0000-0000-000022720000}"/>
    <cellStyle name="SAPBEXexcGood3 2 2 2 3 2 6" xfId="29229" xr:uid="{00000000-0005-0000-0000-000023720000}"/>
    <cellStyle name="SAPBEXexcGood3 2 2 2 3 2 6 2" xfId="29230" xr:uid="{00000000-0005-0000-0000-000024720000}"/>
    <cellStyle name="SAPBEXexcGood3 2 2 2 3 2 7" xfId="29231" xr:uid="{00000000-0005-0000-0000-000025720000}"/>
    <cellStyle name="SAPBEXexcGood3 2 2 2 3 3" xfId="29232" xr:uid="{00000000-0005-0000-0000-000026720000}"/>
    <cellStyle name="SAPBEXexcGood3 2 2 2 3 3 2" xfId="29233" xr:uid="{00000000-0005-0000-0000-000027720000}"/>
    <cellStyle name="SAPBEXexcGood3 2 2 2 3 4" xfId="29234" xr:uid="{00000000-0005-0000-0000-000028720000}"/>
    <cellStyle name="SAPBEXexcGood3 2 2 2 3 4 2" xfId="29235" xr:uid="{00000000-0005-0000-0000-000029720000}"/>
    <cellStyle name="SAPBEXexcGood3 2 2 2 3 5" xfId="29236" xr:uid="{00000000-0005-0000-0000-00002A720000}"/>
    <cellStyle name="SAPBEXexcGood3 2 2 2 3 5 2" xfId="29237" xr:uid="{00000000-0005-0000-0000-00002B720000}"/>
    <cellStyle name="SAPBEXexcGood3 2 2 2 3 6" xfId="29238" xr:uid="{00000000-0005-0000-0000-00002C720000}"/>
    <cellStyle name="SAPBEXexcGood3 2 2 2 3 6 2" xfId="29239" xr:uid="{00000000-0005-0000-0000-00002D720000}"/>
    <cellStyle name="SAPBEXexcGood3 2 2 2 3 7" xfId="29240" xr:uid="{00000000-0005-0000-0000-00002E720000}"/>
    <cellStyle name="SAPBEXexcGood3 2 2 2 3 7 2" xfId="29241" xr:uid="{00000000-0005-0000-0000-00002F720000}"/>
    <cellStyle name="SAPBEXexcGood3 2 2 2 3 8" xfId="29242" xr:uid="{00000000-0005-0000-0000-000030720000}"/>
    <cellStyle name="SAPBEXexcGood3 2 2 2 4" xfId="29243" xr:uid="{00000000-0005-0000-0000-000031720000}"/>
    <cellStyle name="SAPBEXexcGood3 2 2 2 4 2" xfId="29244" xr:uid="{00000000-0005-0000-0000-000032720000}"/>
    <cellStyle name="SAPBEXexcGood3 2 2 2 4 2 2" xfId="29245" xr:uid="{00000000-0005-0000-0000-000033720000}"/>
    <cellStyle name="SAPBEXexcGood3 2 2 2 4 3" xfId="29246" xr:uid="{00000000-0005-0000-0000-000034720000}"/>
    <cellStyle name="SAPBEXexcGood3 2 2 2 4 3 2" xfId="29247" xr:uid="{00000000-0005-0000-0000-000035720000}"/>
    <cellStyle name="SAPBEXexcGood3 2 2 2 4 4" xfId="29248" xr:uid="{00000000-0005-0000-0000-000036720000}"/>
    <cellStyle name="SAPBEXexcGood3 2 2 2 4 4 2" xfId="29249" xr:uid="{00000000-0005-0000-0000-000037720000}"/>
    <cellStyle name="SAPBEXexcGood3 2 2 2 4 5" xfId="29250" xr:uid="{00000000-0005-0000-0000-000038720000}"/>
    <cellStyle name="SAPBEXexcGood3 2 2 2 4 5 2" xfId="29251" xr:uid="{00000000-0005-0000-0000-000039720000}"/>
    <cellStyle name="SAPBEXexcGood3 2 2 2 4 6" xfId="29252" xr:uid="{00000000-0005-0000-0000-00003A720000}"/>
    <cellStyle name="SAPBEXexcGood3 2 2 2 4 6 2" xfId="29253" xr:uid="{00000000-0005-0000-0000-00003B720000}"/>
    <cellStyle name="SAPBEXexcGood3 2 2 2 4 7" xfId="29254" xr:uid="{00000000-0005-0000-0000-00003C720000}"/>
    <cellStyle name="SAPBEXexcGood3 2 2 2 5" xfId="29255" xr:uid="{00000000-0005-0000-0000-00003D720000}"/>
    <cellStyle name="SAPBEXexcGood3 2 2 2 5 2" xfId="29256" xr:uid="{00000000-0005-0000-0000-00003E720000}"/>
    <cellStyle name="SAPBEXexcGood3 2 2 2 6" xfId="29257" xr:uid="{00000000-0005-0000-0000-00003F720000}"/>
    <cellStyle name="SAPBEXexcGood3 2 2 2 6 2" xfId="29258" xr:uid="{00000000-0005-0000-0000-000040720000}"/>
    <cellStyle name="SAPBEXexcGood3 2 2 2 7" xfId="29259" xr:uid="{00000000-0005-0000-0000-000041720000}"/>
    <cellStyle name="SAPBEXexcGood3 2 2 2 7 2" xfId="29260" xr:uid="{00000000-0005-0000-0000-000042720000}"/>
    <cellStyle name="SAPBEXexcGood3 2 2 2 8" xfId="29261" xr:uid="{00000000-0005-0000-0000-000043720000}"/>
    <cellStyle name="SAPBEXexcGood3 2 2 2 8 2" xfId="29262" xr:uid="{00000000-0005-0000-0000-000044720000}"/>
    <cellStyle name="SAPBEXexcGood3 2 2 2 9" xfId="29263" xr:uid="{00000000-0005-0000-0000-000045720000}"/>
    <cellStyle name="SAPBEXexcGood3 2 2 2 9 2" xfId="29264" xr:uid="{00000000-0005-0000-0000-000046720000}"/>
    <cellStyle name="SAPBEXexcGood3 2 2 3" xfId="29265" xr:uid="{00000000-0005-0000-0000-000047720000}"/>
    <cellStyle name="SAPBEXexcGood3 2 2 3 2" xfId="29266" xr:uid="{00000000-0005-0000-0000-000048720000}"/>
    <cellStyle name="SAPBEXexcGood3 2 2 3 2 2" xfId="29267" xr:uid="{00000000-0005-0000-0000-000049720000}"/>
    <cellStyle name="SAPBEXexcGood3 2 2 3 2 2 2" xfId="29268" xr:uid="{00000000-0005-0000-0000-00004A720000}"/>
    <cellStyle name="SAPBEXexcGood3 2 2 3 2 2 2 2" xfId="29269" xr:uid="{00000000-0005-0000-0000-00004B720000}"/>
    <cellStyle name="SAPBEXexcGood3 2 2 3 2 2 3" xfId="29270" xr:uid="{00000000-0005-0000-0000-00004C720000}"/>
    <cellStyle name="SAPBEXexcGood3 2 2 3 2 2 3 2" xfId="29271" xr:uid="{00000000-0005-0000-0000-00004D720000}"/>
    <cellStyle name="SAPBEXexcGood3 2 2 3 2 2 4" xfId="29272" xr:uid="{00000000-0005-0000-0000-00004E720000}"/>
    <cellStyle name="SAPBEXexcGood3 2 2 3 2 2 4 2" xfId="29273" xr:uid="{00000000-0005-0000-0000-00004F720000}"/>
    <cellStyle name="SAPBEXexcGood3 2 2 3 2 2 5" xfId="29274" xr:uid="{00000000-0005-0000-0000-000050720000}"/>
    <cellStyle name="SAPBEXexcGood3 2 2 3 2 2 5 2" xfId="29275" xr:uid="{00000000-0005-0000-0000-000051720000}"/>
    <cellStyle name="SAPBEXexcGood3 2 2 3 2 2 6" xfId="29276" xr:uid="{00000000-0005-0000-0000-000052720000}"/>
    <cellStyle name="SAPBEXexcGood3 2 2 3 2 2 6 2" xfId="29277" xr:uid="{00000000-0005-0000-0000-000053720000}"/>
    <cellStyle name="SAPBEXexcGood3 2 2 3 2 2 7" xfId="29278" xr:uid="{00000000-0005-0000-0000-000054720000}"/>
    <cellStyle name="SAPBEXexcGood3 2 2 3 2 3" xfId="29279" xr:uid="{00000000-0005-0000-0000-000055720000}"/>
    <cellStyle name="SAPBEXexcGood3 2 2 3 2 3 2" xfId="29280" xr:uid="{00000000-0005-0000-0000-000056720000}"/>
    <cellStyle name="SAPBEXexcGood3 2 2 3 2 4" xfId="29281" xr:uid="{00000000-0005-0000-0000-000057720000}"/>
    <cellStyle name="SAPBEXexcGood3 2 2 3 2 4 2" xfId="29282" xr:uid="{00000000-0005-0000-0000-000058720000}"/>
    <cellStyle name="SAPBEXexcGood3 2 2 3 2 5" xfId="29283" xr:uid="{00000000-0005-0000-0000-000059720000}"/>
    <cellStyle name="SAPBEXexcGood3 2 2 3 2 5 2" xfId="29284" xr:uid="{00000000-0005-0000-0000-00005A720000}"/>
    <cellStyle name="SAPBEXexcGood3 2 2 3 2 6" xfId="29285" xr:uid="{00000000-0005-0000-0000-00005B720000}"/>
    <cellStyle name="SAPBEXexcGood3 2 2 3 2 6 2" xfId="29286" xr:uid="{00000000-0005-0000-0000-00005C720000}"/>
    <cellStyle name="SAPBEXexcGood3 2 2 3 2 7" xfId="29287" xr:uid="{00000000-0005-0000-0000-00005D720000}"/>
    <cellStyle name="SAPBEXexcGood3 2 2 3 2 7 2" xfId="29288" xr:uid="{00000000-0005-0000-0000-00005E720000}"/>
    <cellStyle name="SAPBEXexcGood3 2 2 3 2 8" xfId="29289" xr:uid="{00000000-0005-0000-0000-00005F720000}"/>
    <cellStyle name="SAPBEXexcGood3 2 2 3 3" xfId="29290" xr:uid="{00000000-0005-0000-0000-000060720000}"/>
    <cellStyle name="SAPBEXexcGood3 2 2 3 3 2" xfId="29291" xr:uid="{00000000-0005-0000-0000-000061720000}"/>
    <cellStyle name="SAPBEXexcGood3 2 2 3 3 2 2" xfId="29292" xr:uid="{00000000-0005-0000-0000-000062720000}"/>
    <cellStyle name="SAPBEXexcGood3 2 2 3 3 3" xfId="29293" xr:uid="{00000000-0005-0000-0000-000063720000}"/>
    <cellStyle name="SAPBEXexcGood3 2 2 3 3 3 2" xfId="29294" xr:uid="{00000000-0005-0000-0000-000064720000}"/>
    <cellStyle name="SAPBEXexcGood3 2 2 3 3 4" xfId="29295" xr:uid="{00000000-0005-0000-0000-000065720000}"/>
    <cellStyle name="SAPBEXexcGood3 2 2 3 3 4 2" xfId="29296" xr:uid="{00000000-0005-0000-0000-000066720000}"/>
    <cellStyle name="SAPBEXexcGood3 2 2 3 3 5" xfId="29297" xr:uid="{00000000-0005-0000-0000-000067720000}"/>
    <cellStyle name="SAPBEXexcGood3 2 2 3 3 5 2" xfId="29298" xr:uid="{00000000-0005-0000-0000-000068720000}"/>
    <cellStyle name="SAPBEXexcGood3 2 2 3 3 6" xfId="29299" xr:uid="{00000000-0005-0000-0000-000069720000}"/>
    <cellStyle name="SAPBEXexcGood3 2 2 3 3 6 2" xfId="29300" xr:uid="{00000000-0005-0000-0000-00006A720000}"/>
    <cellStyle name="SAPBEXexcGood3 2 2 3 3 7" xfId="29301" xr:uid="{00000000-0005-0000-0000-00006B720000}"/>
    <cellStyle name="SAPBEXexcGood3 2 2 3 4" xfId="29302" xr:uid="{00000000-0005-0000-0000-00006C720000}"/>
    <cellStyle name="SAPBEXexcGood3 2 2 3 4 2" xfId="29303" xr:uid="{00000000-0005-0000-0000-00006D720000}"/>
    <cellStyle name="SAPBEXexcGood3 2 2 3 5" xfId="29304" xr:uid="{00000000-0005-0000-0000-00006E720000}"/>
    <cellStyle name="SAPBEXexcGood3 2 2 3 5 2" xfId="29305" xr:uid="{00000000-0005-0000-0000-00006F720000}"/>
    <cellStyle name="SAPBEXexcGood3 2 2 3 6" xfId="29306" xr:uid="{00000000-0005-0000-0000-000070720000}"/>
    <cellStyle name="SAPBEXexcGood3 2 2 3 6 2" xfId="29307" xr:uid="{00000000-0005-0000-0000-000071720000}"/>
    <cellStyle name="SAPBEXexcGood3 2 2 3 7" xfId="29308" xr:uid="{00000000-0005-0000-0000-000072720000}"/>
    <cellStyle name="SAPBEXexcGood3 2 2 3 7 2" xfId="29309" xr:uid="{00000000-0005-0000-0000-000073720000}"/>
    <cellStyle name="SAPBEXexcGood3 2 2 3 8" xfId="29310" xr:uid="{00000000-0005-0000-0000-000074720000}"/>
    <cellStyle name="SAPBEXexcGood3 2 2 3 8 2" xfId="29311" xr:uid="{00000000-0005-0000-0000-000075720000}"/>
    <cellStyle name="SAPBEXexcGood3 2 2 3 9" xfId="29312" xr:uid="{00000000-0005-0000-0000-000076720000}"/>
    <cellStyle name="SAPBEXexcGood3 2 2 4" xfId="29313" xr:uid="{00000000-0005-0000-0000-000077720000}"/>
    <cellStyle name="SAPBEXexcGood3 2 2 4 2" xfId="29314" xr:uid="{00000000-0005-0000-0000-000078720000}"/>
    <cellStyle name="SAPBEXexcGood3 2 2 4 2 2" xfId="29315" xr:uid="{00000000-0005-0000-0000-000079720000}"/>
    <cellStyle name="SAPBEXexcGood3 2 2 4 2 2 2" xfId="29316" xr:uid="{00000000-0005-0000-0000-00007A720000}"/>
    <cellStyle name="SAPBEXexcGood3 2 2 4 2 3" xfId="29317" xr:uid="{00000000-0005-0000-0000-00007B720000}"/>
    <cellStyle name="SAPBEXexcGood3 2 2 4 2 3 2" xfId="29318" xr:uid="{00000000-0005-0000-0000-00007C720000}"/>
    <cellStyle name="SAPBEXexcGood3 2 2 4 2 4" xfId="29319" xr:uid="{00000000-0005-0000-0000-00007D720000}"/>
    <cellStyle name="SAPBEXexcGood3 2 2 4 2 4 2" xfId="29320" xr:uid="{00000000-0005-0000-0000-00007E720000}"/>
    <cellStyle name="SAPBEXexcGood3 2 2 4 2 5" xfId="29321" xr:uid="{00000000-0005-0000-0000-00007F720000}"/>
    <cellStyle name="SAPBEXexcGood3 2 2 4 2 5 2" xfId="29322" xr:uid="{00000000-0005-0000-0000-000080720000}"/>
    <cellStyle name="SAPBEXexcGood3 2 2 4 2 6" xfId="29323" xr:uid="{00000000-0005-0000-0000-000081720000}"/>
    <cellStyle name="SAPBEXexcGood3 2 2 4 2 6 2" xfId="29324" xr:uid="{00000000-0005-0000-0000-000082720000}"/>
    <cellStyle name="SAPBEXexcGood3 2 2 4 2 7" xfId="29325" xr:uid="{00000000-0005-0000-0000-000083720000}"/>
    <cellStyle name="SAPBEXexcGood3 2 2 4 3" xfId="29326" xr:uid="{00000000-0005-0000-0000-000084720000}"/>
    <cellStyle name="SAPBEXexcGood3 2 2 4 3 2" xfId="29327" xr:uid="{00000000-0005-0000-0000-000085720000}"/>
    <cellStyle name="SAPBEXexcGood3 2 2 4 4" xfId="29328" xr:uid="{00000000-0005-0000-0000-000086720000}"/>
    <cellStyle name="SAPBEXexcGood3 2 2 4 4 2" xfId="29329" xr:uid="{00000000-0005-0000-0000-000087720000}"/>
    <cellStyle name="SAPBEXexcGood3 2 2 4 5" xfId="29330" xr:uid="{00000000-0005-0000-0000-000088720000}"/>
    <cellStyle name="SAPBEXexcGood3 2 2 4 5 2" xfId="29331" xr:uid="{00000000-0005-0000-0000-000089720000}"/>
    <cellStyle name="SAPBEXexcGood3 2 2 4 6" xfId="29332" xr:uid="{00000000-0005-0000-0000-00008A720000}"/>
    <cellStyle name="SAPBEXexcGood3 2 2 4 6 2" xfId="29333" xr:uid="{00000000-0005-0000-0000-00008B720000}"/>
    <cellStyle name="SAPBEXexcGood3 2 2 4 7" xfId="29334" xr:uid="{00000000-0005-0000-0000-00008C720000}"/>
    <cellStyle name="SAPBEXexcGood3 2 2 4 7 2" xfId="29335" xr:uid="{00000000-0005-0000-0000-00008D720000}"/>
    <cellStyle name="SAPBEXexcGood3 2 2 4 8" xfId="29336" xr:uid="{00000000-0005-0000-0000-00008E720000}"/>
    <cellStyle name="SAPBEXexcGood3 2 2 5" xfId="29337" xr:uid="{00000000-0005-0000-0000-00008F720000}"/>
    <cellStyle name="SAPBEXexcGood3 2 2 5 2" xfId="29338" xr:uid="{00000000-0005-0000-0000-000090720000}"/>
    <cellStyle name="SAPBEXexcGood3 2 2 5 2 2" xfId="29339" xr:uid="{00000000-0005-0000-0000-000091720000}"/>
    <cellStyle name="SAPBEXexcGood3 2 2 5 3" xfId="29340" xr:uid="{00000000-0005-0000-0000-000092720000}"/>
    <cellStyle name="SAPBEXexcGood3 2 2 5 3 2" xfId="29341" xr:uid="{00000000-0005-0000-0000-000093720000}"/>
    <cellStyle name="SAPBEXexcGood3 2 2 5 4" xfId="29342" xr:uid="{00000000-0005-0000-0000-000094720000}"/>
    <cellStyle name="SAPBEXexcGood3 2 2 5 4 2" xfId="29343" xr:uid="{00000000-0005-0000-0000-000095720000}"/>
    <cellStyle name="SAPBEXexcGood3 2 2 5 5" xfId="29344" xr:uid="{00000000-0005-0000-0000-000096720000}"/>
    <cellStyle name="SAPBEXexcGood3 2 2 5 5 2" xfId="29345" xr:uid="{00000000-0005-0000-0000-000097720000}"/>
    <cellStyle name="SAPBEXexcGood3 2 2 5 6" xfId="29346" xr:uid="{00000000-0005-0000-0000-000098720000}"/>
    <cellStyle name="SAPBEXexcGood3 2 2 5 6 2" xfId="29347" xr:uid="{00000000-0005-0000-0000-000099720000}"/>
    <cellStyle name="SAPBEXexcGood3 2 2 5 7" xfId="29348" xr:uid="{00000000-0005-0000-0000-00009A720000}"/>
    <cellStyle name="SAPBEXexcGood3 2 2 6" xfId="29349" xr:uid="{00000000-0005-0000-0000-00009B720000}"/>
    <cellStyle name="SAPBEXexcGood3 2 2 6 2" xfId="29350" xr:uid="{00000000-0005-0000-0000-00009C720000}"/>
    <cellStyle name="SAPBEXexcGood3 2 2 7" xfId="29351" xr:uid="{00000000-0005-0000-0000-00009D720000}"/>
    <cellStyle name="SAPBEXexcGood3 2 2 7 2" xfId="29352" xr:uid="{00000000-0005-0000-0000-00009E720000}"/>
    <cellStyle name="SAPBEXexcGood3 2 2 8" xfId="29353" xr:uid="{00000000-0005-0000-0000-00009F720000}"/>
    <cellStyle name="SAPBEXexcGood3 2 2 8 2" xfId="29354" xr:uid="{00000000-0005-0000-0000-0000A0720000}"/>
    <cellStyle name="SAPBEXexcGood3 2 2 9" xfId="29355" xr:uid="{00000000-0005-0000-0000-0000A1720000}"/>
    <cellStyle name="SAPBEXexcGood3 2 2 9 2" xfId="29356" xr:uid="{00000000-0005-0000-0000-0000A2720000}"/>
    <cellStyle name="SAPBEXexcGood3 2 3" xfId="29357" xr:uid="{00000000-0005-0000-0000-0000A3720000}"/>
    <cellStyle name="SAPBEXexcGood3 2 3 10" xfId="29358" xr:uid="{00000000-0005-0000-0000-0000A4720000}"/>
    <cellStyle name="SAPBEXexcGood3 2 3 2" xfId="29359" xr:uid="{00000000-0005-0000-0000-0000A5720000}"/>
    <cellStyle name="SAPBEXexcGood3 2 3 2 2" xfId="29360" xr:uid="{00000000-0005-0000-0000-0000A6720000}"/>
    <cellStyle name="SAPBEXexcGood3 2 3 2 2 2" xfId="29361" xr:uid="{00000000-0005-0000-0000-0000A7720000}"/>
    <cellStyle name="SAPBEXexcGood3 2 3 2 2 2 2" xfId="29362" xr:uid="{00000000-0005-0000-0000-0000A8720000}"/>
    <cellStyle name="SAPBEXexcGood3 2 3 2 2 2 2 2" xfId="29363" xr:uid="{00000000-0005-0000-0000-0000A9720000}"/>
    <cellStyle name="SAPBEXexcGood3 2 3 2 2 2 3" xfId="29364" xr:uid="{00000000-0005-0000-0000-0000AA720000}"/>
    <cellStyle name="SAPBEXexcGood3 2 3 2 2 2 3 2" xfId="29365" xr:uid="{00000000-0005-0000-0000-0000AB720000}"/>
    <cellStyle name="SAPBEXexcGood3 2 3 2 2 2 4" xfId="29366" xr:uid="{00000000-0005-0000-0000-0000AC720000}"/>
    <cellStyle name="SAPBEXexcGood3 2 3 2 2 2 4 2" xfId="29367" xr:uid="{00000000-0005-0000-0000-0000AD720000}"/>
    <cellStyle name="SAPBEXexcGood3 2 3 2 2 2 5" xfId="29368" xr:uid="{00000000-0005-0000-0000-0000AE720000}"/>
    <cellStyle name="SAPBEXexcGood3 2 3 2 2 2 5 2" xfId="29369" xr:uid="{00000000-0005-0000-0000-0000AF720000}"/>
    <cellStyle name="SAPBEXexcGood3 2 3 2 2 2 6" xfId="29370" xr:uid="{00000000-0005-0000-0000-0000B0720000}"/>
    <cellStyle name="SAPBEXexcGood3 2 3 2 2 2 6 2" xfId="29371" xr:uid="{00000000-0005-0000-0000-0000B1720000}"/>
    <cellStyle name="SAPBEXexcGood3 2 3 2 2 2 7" xfId="29372" xr:uid="{00000000-0005-0000-0000-0000B2720000}"/>
    <cellStyle name="SAPBEXexcGood3 2 3 2 2 3" xfId="29373" xr:uid="{00000000-0005-0000-0000-0000B3720000}"/>
    <cellStyle name="SAPBEXexcGood3 2 3 2 2 3 2" xfId="29374" xr:uid="{00000000-0005-0000-0000-0000B4720000}"/>
    <cellStyle name="SAPBEXexcGood3 2 3 2 2 4" xfId="29375" xr:uid="{00000000-0005-0000-0000-0000B5720000}"/>
    <cellStyle name="SAPBEXexcGood3 2 3 2 2 4 2" xfId="29376" xr:uid="{00000000-0005-0000-0000-0000B6720000}"/>
    <cellStyle name="SAPBEXexcGood3 2 3 2 2 5" xfId="29377" xr:uid="{00000000-0005-0000-0000-0000B7720000}"/>
    <cellStyle name="SAPBEXexcGood3 2 3 2 2 5 2" xfId="29378" xr:uid="{00000000-0005-0000-0000-0000B8720000}"/>
    <cellStyle name="SAPBEXexcGood3 2 3 2 2 6" xfId="29379" xr:uid="{00000000-0005-0000-0000-0000B9720000}"/>
    <cellStyle name="SAPBEXexcGood3 2 3 2 2 6 2" xfId="29380" xr:uid="{00000000-0005-0000-0000-0000BA720000}"/>
    <cellStyle name="SAPBEXexcGood3 2 3 2 2 7" xfId="29381" xr:uid="{00000000-0005-0000-0000-0000BB720000}"/>
    <cellStyle name="SAPBEXexcGood3 2 3 2 2 7 2" xfId="29382" xr:uid="{00000000-0005-0000-0000-0000BC720000}"/>
    <cellStyle name="SAPBEXexcGood3 2 3 2 2 8" xfId="29383" xr:uid="{00000000-0005-0000-0000-0000BD720000}"/>
    <cellStyle name="SAPBEXexcGood3 2 3 2 3" xfId="29384" xr:uid="{00000000-0005-0000-0000-0000BE720000}"/>
    <cellStyle name="SAPBEXexcGood3 2 3 2 3 2" xfId="29385" xr:uid="{00000000-0005-0000-0000-0000BF720000}"/>
    <cellStyle name="SAPBEXexcGood3 2 3 2 3 2 2" xfId="29386" xr:uid="{00000000-0005-0000-0000-0000C0720000}"/>
    <cellStyle name="SAPBEXexcGood3 2 3 2 3 3" xfId="29387" xr:uid="{00000000-0005-0000-0000-0000C1720000}"/>
    <cellStyle name="SAPBEXexcGood3 2 3 2 3 3 2" xfId="29388" xr:uid="{00000000-0005-0000-0000-0000C2720000}"/>
    <cellStyle name="SAPBEXexcGood3 2 3 2 3 4" xfId="29389" xr:uid="{00000000-0005-0000-0000-0000C3720000}"/>
    <cellStyle name="SAPBEXexcGood3 2 3 2 3 4 2" xfId="29390" xr:uid="{00000000-0005-0000-0000-0000C4720000}"/>
    <cellStyle name="SAPBEXexcGood3 2 3 2 3 5" xfId="29391" xr:uid="{00000000-0005-0000-0000-0000C5720000}"/>
    <cellStyle name="SAPBEXexcGood3 2 3 2 3 5 2" xfId="29392" xr:uid="{00000000-0005-0000-0000-0000C6720000}"/>
    <cellStyle name="SAPBEXexcGood3 2 3 2 3 6" xfId="29393" xr:uid="{00000000-0005-0000-0000-0000C7720000}"/>
    <cellStyle name="SAPBEXexcGood3 2 3 2 3 6 2" xfId="29394" xr:uid="{00000000-0005-0000-0000-0000C8720000}"/>
    <cellStyle name="SAPBEXexcGood3 2 3 2 3 7" xfId="29395" xr:uid="{00000000-0005-0000-0000-0000C9720000}"/>
    <cellStyle name="SAPBEXexcGood3 2 3 2 4" xfId="29396" xr:uid="{00000000-0005-0000-0000-0000CA720000}"/>
    <cellStyle name="SAPBEXexcGood3 2 3 2 4 2" xfId="29397" xr:uid="{00000000-0005-0000-0000-0000CB720000}"/>
    <cellStyle name="SAPBEXexcGood3 2 3 2 5" xfId="29398" xr:uid="{00000000-0005-0000-0000-0000CC720000}"/>
    <cellStyle name="SAPBEXexcGood3 2 3 2 5 2" xfId="29399" xr:uid="{00000000-0005-0000-0000-0000CD720000}"/>
    <cellStyle name="SAPBEXexcGood3 2 3 2 6" xfId="29400" xr:uid="{00000000-0005-0000-0000-0000CE720000}"/>
    <cellStyle name="SAPBEXexcGood3 2 3 2 6 2" xfId="29401" xr:uid="{00000000-0005-0000-0000-0000CF720000}"/>
    <cellStyle name="SAPBEXexcGood3 2 3 2 7" xfId="29402" xr:uid="{00000000-0005-0000-0000-0000D0720000}"/>
    <cellStyle name="SAPBEXexcGood3 2 3 2 7 2" xfId="29403" xr:uid="{00000000-0005-0000-0000-0000D1720000}"/>
    <cellStyle name="SAPBEXexcGood3 2 3 2 8" xfId="29404" xr:uid="{00000000-0005-0000-0000-0000D2720000}"/>
    <cellStyle name="SAPBEXexcGood3 2 3 2 8 2" xfId="29405" xr:uid="{00000000-0005-0000-0000-0000D3720000}"/>
    <cellStyle name="SAPBEXexcGood3 2 3 2 9" xfId="29406" xr:uid="{00000000-0005-0000-0000-0000D4720000}"/>
    <cellStyle name="SAPBEXexcGood3 2 3 3" xfId="29407" xr:uid="{00000000-0005-0000-0000-0000D5720000}"/>
    <cellStyle name="SAPBEXexcGood3 2 3 3 2" xfId="29408" xr:uid="{00000000-0005-0000-0000-0000D6720000}"/>
    <cellStyle name="SAPBEXexcGood3 2 3 3 2 2" xfId="29409" xr:uid="{00000000-0005-0000-0000-0000D7720000}"/>
    <cellStyle name="SAPBEXexcGood3 2 3 3 2 2 2" xfId="29410" xr:uid="{00000000-0005-0000-0000-0000D8720000}"/>
    <cellStyle name="SAPBEXexcGood3 2 3 3 2 3" xfId="29411" xr:uid="{00000000-0005-0000-0000-0000D9720000}"/>
    <cellStyle name="SAPBEXexcGood3 2 3 3 2 3 2" xfId="29412" xr:uid="{00000000-0005-0000-0000-0000DA720000}"/>
    <cellStyle name="SAPBEXexcGood3 2 3 3 2 4" xfId="29413" xr:uid="{00000000-0005-0000-0000-0000DB720000}"/>
    <cellStyle name="SAPBEXexcGood3 2 3 3 2 4 2" xfId="29414" xr:uid="{00000000-0005-0000-0000-0000DC720000}"/>
    <cellStyle name="SAPBEXexcGood3 2 3 3 2 5" xfId="29415" xr:uid="{00000000-0005-0000-0000-0000DD720000}"/>
    <cellStyle name="SAPBEXexcGood3 2 3 3 2 5 2" xfId="29416" xr:uid="{00000000-0005-0000-0000-0000DE720000}"/>
    <cellStyle name="SAPBEXexcGood3 2 3 3 2 6" xfId="29417" xr:uid="{00000000-0005-0000-0000-0000DF720000}"/>
    <cellStyle name="SAPBEXexcGood3 2 3 3 2 6 2" xfId="29418" xr:uid="{00000000-0005-0000-0000-0000E0720000}"/>
    <cellStyle name="SAPBEXexcGood3 2 3 3 2 7" xfId="29419" xr:uid="{00000000-0005-0000-0000-0000E1720000}"/>
    <cellStyle name="SAPBEXexcGood3 2 3 3 3" xfId="29420" xr:uid="{00000000-0005-0000-0000-0000E2720000}"/>
    <cellStyle name="SAPBEXexcGood3 2 3 3 3 2" xfId="29421" xr:uid="{00000000-0005-0000-0000-0000E3720000}"/>
    <cellStyle name="SAPBEXexcGood3 2 3 3 4" xfId="29422" xr:uid="{00000000-0005-0000-0000-0000E4720000}"/>
    <cellStyle name="SAPBEXexcGood3 2 3 3 4 2" xfId="29423" xr:uid="{00000000-0005-0000-0000-0000E5720000}"/>
    <cellStyle name="SAPBEXexcGood3 2 3 3 5" xfId="29424" xr:uid="{00000000-0005-0000-0000-0000E6720000}"/>
    <cellStyle name="SAPBEXexcGood3 2 3 3 5 2" xfId="29425" xr:uid="{00000000-0005-0000-0000-0000E7720000}"/>
    <cellStyle name="SAPBEXexcGood3 2 3 3 6" xfId="29426" xr:uid="{00000000-0005-0000-0000-0000E8720000}"/>
    <cellStyle name="SAPBEXexcGood3 2 3 3 6 2" xfId="29427" xr:uid="{00000000-0005-0000-0000-0000E9720000}"/>
    <cellStyle name="SAPBEXexcGood3 2 3 3 7" xfId="29428" xr:uid="{00000000-0005-0000-0000-0000EA720000}"/>
    <cellStyle name="SAPBEXexcGood3 2 3 3 7 2" xfId="29429" xr:uid="{00000000-0005-0000-0000-0000EB720000}"/>
    <cellStyle name="SAPBEXexcGood3 2 3 3 8" xfId="29430" xr:uid="{00000000-0005-0000-0000-0000EC720000}"/>
    <cellStyle name="SAPBEXexcGood3 2 3 4" xfId="29431" xr:uid="{00000000-0005-0000-0000-0000ED720000}"/>
    <cellStyle name="SAPBEXexcGood3 2 3 4 2" xfId="29432" xr:uid="{00000000-0005-0000-0000-0000EE720000}"/>
    <cellStyle name="SAPBEXexcGood3 2 3 4 2 2" xfId="29433" xr:uid="{00000000-0005-0000-0000-0000EF720000}"/>
    <cellStyle name="SAPBEXexcGood3 2 3 4 3" xfId="29434" xr:uid="{00000000-0005-0000-0000-0000F0720000}"/>
    <cellStyle name="SAPBEXexcGood3 2 3 4 3 2" xfId="29435" xr:uid="{00000000-0005-0000-0000-0000F1720000}"/>
    <cellStyle name="SAPBEXexcGood3 2 3 4 4" xfId="29436" xr:uid="{00000000-0005-0000-0000-0000F2720000}"/>
    <cellStyle name="SAPBEXexcGood3 2 3 4 4 2" xfId="29437" xr:uid="{00000000-0005-0000-0000-0000F3720000}"/>
    <cellStyle name="SAPBEXexcGood3 2 3 4 5" xfId="29438" xr:uid="{00000000-0005-0000-0000-0000F4720000}"/>
    <cellStyle name="SAPBEXexcGood3 2 3 4 5 2" xfId="29439" xr:uid="{00000000-0005-0000-0000-0000F5720000}"/>
    <cellStyle name="SAPBEXexcGood3 2 3 4 6" xfId="29440" xr:uid="{00000000-0005-0000-0000-0000F6720000}"/>
    <cellStyle name="SAPBEXexcGood3 2 3 4 6 2" xfId="29441" xr:uid="{00000000-0005-0000-0000-0000F7720000}"/>
    <cellStyle name="SAPBEXexcGood3 2 3 4 7" xfId="29442" xr:uid="{00000000-0005-0000-0000-0000F8720000}"/>
    <cellStyle name="SAPBEXexcGood3 2 3 5" xfId="29443" xr:uid="{00000000-0005-0000-0000-0000F9720000}"/>
    <cellStyle name="SAPBEXexcGood3 2 3 5 2" xfId="29444" xr:uid="{00000000-0005-0000-0000-0000FA720000}"/>
    <cellStyle name="SAPBEXexcGood3 2 3 6" xfId="29445" xr:uid="{00000000-0005-0000-0000-0000FB720000}"/>
    <cellStyle name="SAPBEXexcGood3 2 3 6 2" xfId="29446" xr:uid="{00000000-0005-0000-0000-0000FC720000}"/>
    <cellStyle name="SAPBEXexcGood3 2 3 7" xfId="29447" xr:uid="{00000000-0005-0000-0000-0000FD720000}"/>
    <cellStyle name="SAPBEXexcGood3 2 3 7 2" xfId="29448" xr:uid="{00000000-0005-0000-0000-0000FE720000}"/>
    <cellStyle name="SAPBEXexcGood3 2 3 8" xfId="29449" xr:uid="{00000000-0005-0000-0000-0000FF720000}"/>
    <cellStyle name="SAPBEXexcGood3 2 3 8 2" xfId="29450" xr:uid="{00000000-0005-0000-0000-000000730000}"/>
    <cellStyle name="SAPBEXexcGood3 2 3 9" xfId="29451" xr:uid="{00000000-0005-0000-0000-000001730000}"/>
    <cellStyle name="SAPBEXexcGood3 2 3 9 2" xfId="29452" xr:uid="{00000000-0005-0000-0000-000002730000}"/>
    <cellStyle name="SAPBEXexcGood3 2 4" xfId="29453" xr:uid="{00000000-0005-0000-0000-000003730000}"/>
    <cellStyle name="SAPBEXexcGood3 2 4 2" xfId="29454" xr:uid="{00000000-0005-0000-0000-000004730000}"/>
    <cellStyle name="SAPBEXexcGood3 2 4 2 2" xfId="29455" xr:uid="{00000000-0005-0000-0000-000005730000}"/>
    <cellStyle name="SAPBEXexcGood3 2 4 2 2 2" xfId="29456" xr:uid="{00000000-0005-0000-0000-000006730000}"/>
    <cellStyle name="SAPBEXexcGood3 2 4 2 2 2 2" xfId="29457" xr:uid="{00000000-0005-0000-0000-000007730000}"/>
    <cellStyle name="SAPBEXexcGood3 2 4 2 2 3" xfId="29458" xr:uid="{00000000-0005-0000-0000-000008730000}"/>
    <cellStyle name="SAPBEXexcGood3 2 4 2 2 3 2" xfId="29459" xr:uid="{00000000-0005-0000-0000-000009730000}"/>
    <cellStyle name="SAPBEXexcGood3 2 4 2 2 4" xfId="29460" xr:uid="{00000000-0005-0000-0000-00000A730000}"/>
    <cellStyle name="SAPBEXexcGood3 2 4 2 2 4 2" xfId="29461" xr:uid="{00000000-0005-0000-0000-00000B730000}"/>
    <cellStyle name="SAPBEXexcGood3 2 4 2 2 5" xfId="29462" xr:uid="{00000000-0005-0000-0000-00000C730000}"/>
    <cellStyle name="SAPBEXexcGood3 2 4 2 2 5 2" xfId="29463" xr:uid="{00000000-0005-0000-0000-00000D730000}"/>
    <cellStyle name="SAPBEXexcGood3 2 4 2 2 6" xfId="29464" xr:uid="{00000000-0005-0000-0000-00000E730000}"/>
    <cellStyle name="SAPBEXexcGood3 2 4 2 2 6 2" xfId="29465" xr:uid="{00000000-0005-0000-0000-00000F730000}"/>
    <cellStyle name="SAPBEXexcGood3 2 4 2 2 7" xfId="29466" xr:uid="{00000000-0005-0000-0000-000010730000}"/>
    <cellStyle name="SAPBEXexcGood3 2 4 2 3" xfId="29467" xr:uid="{00000000-0005-0000-0000-000011730000}"/>
    <cellStyle name="SAPBEXexcGood3 2 4 2 3 2" xfId="29468" xr:uid="{00000000-0005-0000-0000-000012730000}"/>
    <cellStyle name="SAPBEXexcGood3 2 4 2 4" xfId="29469" xr:uid="{00000000-0005-0000-0000-000013730000}"/>
    <cellStyle name="SAPBEXexcGood3 2 4 2 4 2" xfId="29470" xr:uid="{00000000-0005-0000-0000-000014730000}"/>
    <cellStyle name="SAPBEXexcGood3 2 4 2 5" xfId="29471" xr:uid="{00000000-0005-0000-0000-000015730000}"/>
    <cellStyle name="SAPBEXexcGood3 2 4 2 5 2" xfId="29472" xr:uid="{00000000-0005-0000-0000-000016730000}"/>
    <cellStyle name="SAPBEXexcGood3 2 4 2 6" xfId="29473" xr:uid="{00000000-0005-0000-0000-000017730000}"/>
    <cellStyle name="SAPBEXexcGood3 2 4 2 6 2" xfId="29474" xr:uid="{00000000-0005-0000-0000-000018730000}"/>
    <cellStyle name="SAPBEXexcGood3 2 4 2 7" xfId="29475" xr:uid="{00000000-0005-0000-0000-000019730000}"/>
    <cellStyle name="SAPBEXexcGood3 2 4 2 7 2" xfId="29476" xr:uid="{00000000-0005-0000-0000-00001A730000}"/>
    <cellStyle name="SAPBEXexcGood3 2 4 2 8" xfId="29477" xr:uid="{00000000-0005-0000-0000-00001B730000}"/>
    <cellStyle name="SAPBEXexcGood3 2 4 3" xfId="29478" xr:uid="{00000000-0005-0000-0000-00001C730000}"/>
    <cellStyle name="SAPBEXexcGood3 2 4 3 2" xfId="29479" xr:uid="{00000000-0005-0000-0000-00001D730000}"/>
    <cellStyle name="SAPBEXexcGood3 2 4 3 2 2" xfId="29480" xr:uid="{00000000-0005-0000-0000-00001E730000}"/>
    <cellStyle name="SAPBEXexcGood3 2 4 3 3" xfId="29481" xr:uid="{00000000-0005-0000-0000-00001F730000}"/>
    <cellStyle name="SAPBEXexcGood3 2 4 3 3 2" xfId="29482" xr:uid="{00000000-0005-0000-0000-000020730000}"/>
    <cellStyle name="SAPBEXexcGood3 2 4 3 4" xfId="29483" xr:uid="{00000000-0005-0000-0000-000021730000}"/>
    <cellStyle name="SAPBEXexcGood3 2 4 3 4 2" xfId="29484" xr:uid="{00000000-0005-0000-0000-000022730000}"/>
    <cellStyle name="SAPBEXexcGood3 2 4 3 5" xfId="29485" xr:uid="{00000000-0005-0000-0000-000023730000}"/>
    <cellStyle name="SAPBEXexcGood3 2 4 3 5 2" xfId="29486" xr:uid="{00000000-0005-0000-0000-000024730000}"/>
    <cellStyle name="SAPBEXexcGood3 2 4 3 6" xfId="29487" xr:uid="{00000000-0005-0000-0000-000025730000}"/>
    <cellStyle name="SAPBEXexcGood3 2 4 3 6 2" xfId="29488" xr:uid="{00000000-0005-0000-0000-000026730000}"/>
    <cellStyle name="SAPBEXexcGood3 2 4 3 7" xfId="29489" xr:uid="{00000000-0005-0000-0000-000027730000}"/>
    <cellStyle name="SAPBEXexcGood3 2 4 4" xfId="29490" xr:uid="{00000000-0005-0000-0000-000028730000}"/>
    <cellStyle name="SAPBEXexcGood3 2 4 4 2" xfId="29491" xr:uid="{00000000-0005-0000-0000-000029730000}"/>
    <cellStyle name="SAPBEXexcGood3 2 4 5" xfId="29492" xr:uid="{00000000-0005-0000-0000-00002A730000}"/>
    <cellStyle name="SAPBEXexcGood3 2 4 5 2" xfId="29493" xr:uid="{00000000-0005-0000-0000-00002B730000}"/>
    <cellStyle name="SAPBEXexcGood3 2 4 6" xfId="29494" xr:uid="{00000000-0005-0000-0000-00002C730000}"/>
    <cellStyle name="SAPBEXexcGood3 2 4 6 2" xfId="29495" xr:uid="{00000000-0005-0000-0000-00002D730000}"/>
    <cellStyle name="SAPBEXexcGood3 2 4 7" xfId="29496" xr:uid="{00000000-0005-0000-0000-00002E730000}"/>
    <cellStyle name="SAPBEXexcGood3 2 4 7 2" xfId="29497" xr:uid="{00000000-0005-0000-0000-00002F730000}"/>
    <cellStyle name="SAPBEXexcGood3 2 4 8" xfId="29498" xr:uid="{00000000-0005-0000-0000-000030730000}"/>
    <cellStyle name="SAPBEXexcGood3 2 4 8 2" xfId="29499" xr:uid="{00000000-0005-0000-0000-000031730000}"/>
    <cellStyle name="SAPBEXexcGood3 2 4 9" xfId="29500" xr:uid="{00000000-0005-0000-0000-000032730000}"/>
    <cellStyle name="SAPBEXexcGood3 2 5" xfId="29501" xr:uid="{00000000-0005-0000-0000-000033730000}"/>
    <cellStyle name="SAPBEXexcGood3 2 5 2" xfId="29502" xr:uid="{00000000-0005-0000-0000-000034730000}"/>
    <cellStyle name="SAPBEXexcGood3 2 5 2 2" xfId="29503" xr:uid="{00000000-0005-0000-0000-000035730000}"/>
    <cellStyle name="SAPBEXexcGood3 2 5 2 2 2" xfId="29504" xr:uid="{00000000-0005-0000-0000-000036730000}"/>
    <cellStyle name="SAPBEXexcGood3 2 5 2 3" xfId="29505" xr:uid="{00000000-0005-0000-0000-000037730000}"/>
    <cellStyle name="SAPBEXexcGood3 2 5 2 3 2" xfId="29506" xr:uid="{00000000-0005-0000-0000-000038730000}"/>
    <cellStyle name="SAPBEXexcGood3 2 5 2 4" xfId="29507" xr:uid="{00000000-0005-0000-0000-000039730000}"/>
    <cellStyle name="SAPBEXexcGood3 2 5 2 4 2" xfId="29508" xr:uid="{00000000-0005-0000-0000-00003A730000}"/>
    <cellStyle name="SAPBEXexcGood3 2 5 2 5" xfId="29509" xr:uid="{00000000-0005-0000-0000-00003B730000}"/>
    <cellStyle name="SAPBEXexcGood3 2 5 2 5 2" xfId="29510" xr:uid="{00000000-0005-0000-0000-00003C730000}"/>
    <cellStyle name="SAPBEXexcGood3 2 5 2 6" xfId="29511" xr:uid="{00000000-0005-0000-0000-00003D730000}"/>
    <cellStyle name="SAPBEXexcGood3 2 5 2 6 2" xfId="29512" xr:uid="{00000000-0005-0000-0000-00003E730000}"/>
    <cellStyle name="SAPBEXexcGood3 2 5 2 7" xfId="29513" xr:uid="{00000000-0005-0000-0000-00003F730000}"/>
    <cellStyle name="SAPBEXexcGood3 2 5 3" xfId="29514" xr:uid="{00000000-0005-0000-0000-000040730000}"/>
    <cellStyle name="SAPBEXexcGood3 2 5 3 2" xfId="29515" xr:uid="{00000000-0005-0000-0000-000041730000}"/>
    <cellStyle name="SAPBEXexcGood3 2 5 4" xfId="29516" xr:uid="{00000000-0005-0000-0000-000042730000}"/>
    <cellStyle name="SAPBEXexcGood3 2 5 4 2" xfId="29517" xr:uid="{00000000-0005-0000-0000-000043730000}"/>
    <cellStyle name="SAPBEXexcGood3 2 5 5" xfId="29518" xr:uid="{00000000-0005-0000-0000-000044730000}"/>
    <cellStyle name="SAPBEXexcGood3 2 5 5 2" xfId="29519" xr:uid="{00000000-0005-0000-0000-000045730000}"/>
    <cellStyle name="SAPBEXexcGood3 2 5 6" xfId="29520" xr:uid="{00000000-0005-0000-0000-000046730000}"/>
    <cellStyle name="SAPBEXexcGood3 2 5 6 2" xfId="29521" xr:uid="{00000000-0005-0000-0000-000047730000}"/>
    <cellStyle name="SAPBEXexcGood3 2 5 7" xfId="29522" xr:uid="{00000000-0005-0000-0000-000048730000}"/>
    <cellStyle name="SAPBEXexcGood3 2 5 7 2" xfId="29523" xr:uid="{00000000-0005-0000-0000-000049730000}"/>
    <cellStyle name="SAPBEXexcGood3 2 5 8" xfId="29524" xr:uid="{00000000-0005-0000-0000-00004A730000}"/>
    <cellStyle name="SAPBEXexcGood3 2 6" xfId="29525" xr:uid="{00000000-0005-0000-0000-00004B730000}"/>
    <cellStyle name="SAPBEXexcGood3 2 6 2" xfId="29526" xr:uid="{00000000-0005-0000-0000-00004C730000}"/>
    <cellStyle name="SAPBEXexcGood3 2 6 2 2" xfId="29527" xr:uid="{00000000-0005-0000-0000-00004D730000}"/>
    <cellStyle name="SAPBEXexcGood3 2 6 3" xfId="29528" xr:uid="{00000000-0005-0000-0000-00004E730000}"/>
    <cellStyle name="SAPBEXexcGood3 2 6 3 2" xfId="29529" xr:uid="{00000000-0005-0000-0000-00004F730000}"/>
    <cellStyle name="SAPBEXexcGood3 2 6 4" xfId="29530" xr:uid="{00000000-0005-0000-0000-000050730000}"/>
    <cellStyle name="SAPBEXexcGood3 2 6 4 2" xfId="29531" xr:uid="{00000000-0005-0000-0000-000051730000}"/>
    <cellStyle name="SAPBEXexcGood3 2 6 5" xfId="29532" xr:uid="{00000000-0005-0000-0000-000052730000}"/>
    <cellStyle name="SAPBEXexcGood3 2 6 5 2" xfId="29533" xr:uid="{00000000-0005-0000-0000-000053730000}"/>
    <cellStyle name="SAPBEXexcGood3 2 6 6" xfId="29534" xr:uid="{00000000-0005-0000-0000-000054730000}"/>
    <cellStyle name="SAPBEXexcGood3 2 6 6 2" xfId="29535" xr:uid="{00000000-0005-0000-0000-000055730000}"/>
    <cellStyle name="SAPBEXexcGood3 2 6 7" xfId="29536" xr:uid="{00000000-0005-0000-0000-000056730000}"/>
    <cellStyle name="SAPBEXexcGood3 2 7" xfId="29537" xr:uid="{00000000-0005-0000-0000-000057730000}"/>
    <cellStyle name="SAPBEXexcGood3 2 7 2" xfId="29538" xr:uid="{00000000-0005-0000-0000-000058730000}"/>
    <cellStyle name="SAPBEXexcGood3 2 8" xfId="29539" xr:uid="{00000000-0005-0000-0000-000059730000}"/>
    <cellStyle name="SAPBEXexcGood3 2 8 2" xfId="29540" xr:uid="{00000000-0005-0000-0000-00005A730000}"/>
    <cellStyle name="SAPBEXexcGood3 2 9" xfId="29541" xr:uid="{00000000-0005-0000-0000-00005B730000}"/>
    <cellStyle name="SAPBEXexcGood3 2 9 2" xfId="29542" xr:uid="{00000000-0005-0000-0000-00005C730000}"/>
    <cellStyle name="SAPBEXexcGood3 3" xfId="29543" xr:uid="{00000000-0005-0000-0000-00005D730000}"/>
    <cellStyle name="SAPBEXexcGood3 3 10" xfId="29544" xr:uid="{00000000-0005-0000-0000-00005E730000}"/>
    <cellStyle name="SAPBEXexcGood3 3 10 2" xfId="29545" xr:uid="{00000000-0005-0000-0000-00005F730000}"/>
    <cellStyle name="SAPBEXexcGood3 3 11" xfId="29546" xr:uid="{00000000-0005-0000-0000-000060730000}"/>
    <cellStyle name="SAPBEXexcGood3 3 11 2" xfId="29547" xr:uid="{00000000-0005-0000-0000-000061730000}"/>
    <cellStyle name="SAPBEXexcGood3 3 12" xfId="29548" xr:uid="{00000000-0005-0000-0000-000062730000}"/>
    <cellStyle name="SAPBEXexcGood3 3 2" xfId="29549" xr:uid="{00000000-0005-0000-0000-000063730000}"/>
    <cellStyle name="SAPBEXexcGood3 3 2 10" xfId="29550" xr:uid="{00000000-0005-0000-0000-000064730000}"/>
    <cellStyle name="SAPBEXexcGood3 3 2 10 2" xfId="29551" xr:uid="{00000000-0005-0000-0000-000065730000}"/>
    <cellStyle name="SAPBEXexcGood3 3 2 11" xfId="29552" xr:uid="{00000000-0005-0000-0000-000066730000}"/>
    <cellStyle name="SAPBEXexcGood3 3 2 2" xfId="29553" xr:uid="{00000000-0005-0000-0000-000067730000}"/>
    <cellStyle name="SAPBEXexcGood3 3 2 2 10" xfId="29554" xr:uid="{00000000-0005-0000-0000-000068730000}"/>
    <cellStyle name="SAPBEXexcGood3 3 2 2 2" xfId="29555" xr:uid="{00000000-0005-0000-0000-000069730000}"/>
    <cellStyle name="SAPBEXexcGood3 3 2 2 2 2" xfId="29556" xr:uid="{00000000-0005-0000-0000-00006A730000}"/>
    <cellStyle name="SAPBEXexcGood3 3 2 2 2 2 2" xfId="29557" xr:uid="{00000000-0005-0000-0000-00006B730000}"/>
    <cellStyle name="SAPBEXexcGood3 3 2 2 2 2 2 2" xfId="29558" xr:uid="{00000000-0005-0000-0000-00006C730000}"/>
    <cellStyle name="SAPBEXexcGood3 3 2 2 2 2 2 2 2" xfId="29559" xr:uid="{00000000-0005-0000-0000-00006D730000}"/>
    <cellStyle name="SAPBEXexcGood3 3 2 2 2 2 2 3" xfId="29560" xr:uid="{00000000-0005-0000-0000-00006E730000}"/>
    <cellStyle name="SAPBEXexcGood3 3 2 2 2 2 2 3 2" xfId="29561" xr:uid="{00000000-0005-0000-0000-00006F730000}"/>
    <cellStyle name="SAPBEXexcGood3 3 2 2 2 2 2 4" xfId="29562" xr:uid="{00000000-0005-0000-0000-000070730000}"/>
    <cellStyle name="SAPBEXexcGood3 3 2 2 2 2 2 4 2" xfId="29563" xr:uid="{00000000-0005-0000-0000-000071730000}"/>
    <cellStyle name="SAPBEXexcGood3 3 2 2 2 2 2 5" xfId="29564" xr:uid="{00000000-0005-0000-0000-000072730000}"/>
    <cellStyle name="SAPBEXexcGood3 3 2 2 2 2 2 5 2" xfId="29565" xr:uid="{00000000-0005-0000-0000-000073730000}"/>
    <cellStyle name="SAPBEXexcGood3 3 2 2 2 2 2 6" xfId="29566" xr:uid="{00000000-0005-0000-0000-000074730000}"/>
    <cellStyle name="SAPBEXexcGood3 3 2 2 2 2 2 6 2" xfId="29567" xr:uid="{00000000-0005-0000-0000-000075730000}"/>
    <cellStyle name="SAPBEXexcGood3 3 2 2 2 2 2 7" xfId="29568" xr:uid="{00000000-0005-0000-0000-000076730000}"/>
    <cellStyle name="SAPBEXexcGood3 3 2 2 2 2 3" xfId="29569" xr:uid="{00000000-0005-0000-0000-000077730000}"/>
    <cellStyle name="SAPBEXexcGood3 3 2 2 2 2 3 2" xfId="29570" xr:uid="{00000000-0005-0000-0000-000078730000}"/>
    <cellStyle name="SAPBEXexcGood3 3 2 2 2 2 4" xfId="29571" xr:uid="{00000000-0005-0000-0000-000079730000}"/>
    <cellStyle name="SAPBEXexcGood3 3 2 2 2 2 4 2" xfId="29572" xr:uid="{00000000-0005-0000-0000-00007A730000}"/>
    <cellStyle name="SAPBEXexcGood3 3 2 2 2 2 5" xfId="29573" xr:uid="{00000000-0005-0000-0000-00007B730000}"/>
    <cellStyle name="SAPBEXexcGood3 3 2 2 2 2 5 2" xfId="29574" xr:uid="{00000000-0005-0000-0000-00007C730000}"/>
    <cellStyle name="SAPBEXexcGood3 3 2 2 2 2 6" xfId="29575" xr:uid="{00000000-0005-0000-0000-00007D730000}"/>
    <cellStyle name="SAPBEXexcGood3 3 2 2 2 2 6 2" xfId="29576" xr:uid="{00000000-0005-0000-0000-00007E730000}"/>
    <cellStyle name="SAPBEXexcGood3 3 2 2 2 2 7" xfId="29577" xr:uid="{00000000-0005-0000-0000-00007F730000}"/>
    <cellStyle name="SAPBEXexcGood3 3 2 2 2 2 7 2" xfId="29578" xr:uid="{00000000-0005-0000-0000-000080730000}"/>
    <cellStyle name="SAPBEXexcGood3 3 2 2 2 2 8" xfId="29579" xr:uid="{00000000-0005-0000-0000-000081730000}"/>
    <cellStyle name="SAPBEXexcGood3 3 2 2 2 3" xfId="29580" xr:uid="{00000000-0005-0000-0000-000082730000}"/>
    <cellStyle name="SAPBEXexcGood3 3 2 2 2 3 2" xfId="29581" xr:uid="{00000000-0005-0000-0000-000083730000}"/>
    <cellStyle name="SAPBEXexcGood3 3 2 2 2 3 2 2" xfId="29582" xr:uid="{00000000-0005-0000-0000-000084730000}"/>
    <cellStyle name="SAPBEXexcGood3 3 2 2 2 3 3" xfId="29583" xr:uid="{00000000-0005-0000-0000-000085730000}"/>
    <cellStyle name="SAPBEXexcGood3 3 2 2 2 3 3 2" xfId="29584" xr:uid="{00000000-0005-0000-0000-000086730000}"/>
    <cellStyle name="SAPBEXexcGood3 3 2 2 2 3 4" xfId="29585" xr:uid="{00000000-0005-0000-0000-000087730000}"/>
    <cellStyle name="SAPBEXexcGood3 3 2 2 2 3 4 2" xfId="29586" xr:uid="{00000000-0005-0000-0000-000088730000}"/>
    <cellStyle name="SAPBEXexcGood3 3 2 2 2 3 5" xfId="29587" xr:uid="{00000000-0005-0000-0000-000089730000}"/>
    <cellStyle name="SAPBEXexcGood3 3 2 2 2 3 5 2" xfId="29588" xr:uid="{00000000-0005-0000-0000-00008A730000}"/>
    <cellStyle name="SAPBEXexcGood3 3 2 2 2 3 6" xfId="29589" xr:uid="{00000000-0005-0000-0000-00008B730000}"/>
    <cellStyle name="SAPBEXexcGood3 3 2 2 2 3 6 2" xfId="29590" xr:uid="{00000000-0005-0000-0000-00008C730000}"/>
    <cellStyle name="SAPBEXexcGood3 3 2 2 2 3 7" xfId="29591" xr:uid="{00000000-0005-0000-0000-00008D730000}"/>
    <cellStyle name="SAPBEXexcGood3 3 2 2 2 4" xfId="29592" xr:uid="{00000000-0005-0000-0000-00008E730000}"/>
    <cellStyle name="SAPBEXexcGood3 3 2 2 2 4 2" xfId="29593" xr:uid="{00000000-0005-0000-0000-00008F730000}"/>
    <cellStyle name="SAPBEXexcGood3 3 2 2 2 5" xfId="29594" xr:uid="{00000000-0005-0000-0000-000090730000}"/>
    <cellStyle name="SAPBEXexcGood3 3 2 2 2 5 2" xfId="29595" xr:uid="{00000000-0005-0000-0000-000091730000}"/>
    <cellStyle name="SAPBEXexcGood3 3 2 2 2 6" xfId="29596" xr:uid="{00000000-0005-0000-0000-000092730000}"/>
    <cellStyle name="SAPBEXexcGood3 3 2 2 2 6 2" xfId="29597" xr:uid="{00000000-0005-0000-0000-000093730000}"/>
    <cellStyle name="SAPBEXexcGood3 3 2 2 2 7" xfId="29598" xr:uid="{00000000-0005-0000-0000-000094730000}"/>
    <cellStyle name="SAPBEXexcGood3 3 2 2 2 7 2" xfId="29599" xr:uid="{00000000-0005-0000-0000-000095730000}"/>
    <cellStyle name="SAPBEXexcGood3 3 2 2 2 8" xfId="29600" xr:uid="{00000000-0005-0000-0000-000096730000}"/>
    <cellStyle name="SAPBEXexcGood3 3 2 2 2 8 2" xfId="29601" xr:uid="{00000000-0005-0000-0000-000097730000}"/>
    <cellStyle name="SAPBEXexcGood3 3 2 2 2 9" xfId="29602" xr:uid="{00000000-0005-0000-0000-000098730000}"/>
    <cellStyle name="SAPBEXexcGood3 3 2 2 3" xfId="29603" xr:uid="{00000000-0005-0000-0000-000099730000}"/>
    <cellStyle name="SAPBEXexcGood3 3 2 2 3 2" xfId="29604" xr:uid="{00000000-0005-0000-0000-00009A730000}"/>
    <cellStyle name="SAPBEXexcGood3 3 2 2 3 2 2" xfId="29605" xr:uid="{00000000-0005-0000-0000-00009B730000}"/>
    <cellStyle name="SAPBEXexcGood3 3 2 2 3 2 2 2" xfId="29606" xr:uid="{00000000-0005-0000-0000-00009C730000}"/>
    <cellStyle name="SAPBEXexcGood3 3 2 2 3 2 3" xfId="29607" xr:uid="{00000000-0005-0000-0000-00009D730000}"/>
    <cellStyle name="SAPBEXexcGood3 3 2 2 3 2 3 2" xfId="29608" xr:uid="{00000000-0005-0000-0000-00009E730000}"/>
    <cellStyle name="SAPBEXexcGood3 3 2 2 3 2 4" xfId="29609" xr:uid="{00000000-0005-0000-0000-00009F730000}"/>
    <cellStyle name="SAPBEXexcGood3 3 2 2 3 2 4 2" xfId="29610" xr:uid="{00000000-0005-0000-0000-0000A0730000}"/>
    <cellStyle name="SAPBEXexcGood3 3 2 2 3 2 5" xfId="29611" xr:uid="{00000000-0005-0000-0000-0000A1730000}"/>
    <cellStyle name="SAPBEXexcGood3 3 2 2 3 2 5 2" xfId="29612" xr:uid="{00000000-0005-0000-0000-0000A2730000}"/>
    <cellStyle name="SAPBEXexcGood3 3 2 2 3 2 6" xfId="29613" xr:uid="{00000000-0005-0000-0000-0000A3730000}"/>
    <cellStyle name="SAPBEXexcGood3 3 2 2 3 2 6 2" xfId="29614" xr:uid="{00000000-0005-0000-0000-0000A4730000}"/>
    <cellStyle name="SAPBEXexcGood3 3 2 2 3 2 7" xfId="29615" xr:uid="{00000000-0005-0000-0000-0000A5730000}"/>
    <cellStyle name="SAPBEXexcGood3 3 2 2 3 3" xfId="29616" xr:uid="{00000000-0005-0000-0000-0000A6730000}"/>
    <cellStyle name="SAPBEXexcGood3 3 2 2 3 3 2" xfId="29617" xr:uid="{00000000-0005-0000-0000-0000A7730000}"/>
    <cellStyle name="SAPBEXexcGood3 3 2 2 3 4" xfId="29618" xr:uid="{00000000-0005-0000-0000-0000A8730000}"/>
    <cellStyle name="SAPBEXexcGood3 3 2 2 3 4 2" xfId="29619" xr:uid="{00000000-0005-0000-0000-0000A9730000}"/>
    <cellStyle name="SAPBEXexcGood3 3 2 2 3 5" xfId="29620" xr:uid="{00000000-0005-0000-0000-0000AA730000}"/>
    <cellStyle name="SAPBEXexcGood3 3 2 2 3 5 2" xfId="29621" xr:uid="{00000000-0005-0000-0000-0000AB730000}"/>
    <cellStyle name="SAPBEXexcGood3 3 2 2 3 6" xfId="29622" xr:uid="{00000000-0005-0000-0000-0000AC730000}"/>
    <cellStyle name="SAPBEXexcGood3 3 2 2 3 6 2" xfId="29623" xr:uid="{00000000-0005-0000-0000-0000AD730000}"/>
    <cellStyle name="SAPBEXexcGood3 3 2 2 3 7" xfId="29624" xr:uid="{00000000-0005-0000-0000-0000AE730000}"/>
    <cellStyle name="SAPBEXexcGood3 3 2 2 3 7 2" xfId="29625" xr:uid="{00000000-0005-0000-0000-0000AF730000}"/>
    <cellStyle name="SAPBEXexcGood3 3 2 2 3 8" xfId="29626" xr:uid="{00000000-0005-0000-0000-0000B0730000}"/>
    <cellStyle name="SAPBEXexcGood3 3 2 2 4" xfId="29627" xr:uid="{00000000-0005-0000-0000-0000B1730000}"/>
    <cellStyle name="SAPBEXexcGood3 3 2 2 4 2" xfId="29628" xr:uid="{00000000-0005-0000-0000-0000B2730000}"/>
    <cellStyle name="SAPBEXexcGood3 3 2 2 4 2 2" xfId="29629" xr:uid="{00000000-0005-0000-0000-0000B3730000}"/>
    <cellStyle name="SAPBEXexcGood3 3 2 2 4 3" xfId="29630" xr:uid="{00000000-0005-0000-0000-0000B4730000}"/>
    <cellStyle name="SAPBEXexcGood3 3 2 2 4 3 2" xfId="29631" xr:uid="{00000000-0005-0000-0000-0000B5730000}"/>
    <cellStyle name="SAPBEXexcGood3 3 2 2 4 4" xfId="29632" xr:uid="{00000000-0005-0000-0000-0000B6730000}"/>
    <cellStyle name="SAPBEXexcGood3 3 2 2 4 4 2" xfId="29633" xr:uid="{00000000-0005-0000-0000-0000B7730000}"/>
    <cellStyle name="SAPBEXexcGood3 3 2 2 4 5" xfId="29634" xr:uid="{00000000-0005-0000-0000-0000B8730000}"/>
    <cellStyle name="SAPBEXexcGood3 3 2 2 4 5 2" xfId="29635" xr:uid="{00000000-0005-0000-0000-0000B9730000}"/>
    <cellStyle name="SAPBEXexcGood3 3 2 2 4 6" xfId="29636" xr:uid="{00000000-0005-0000-0000-0000BA730000}"/>
    <cellStyle name="SAPBEXexcGood3 3 2 2 4 6 2" xfId="29637" xr:uid="{00000000-0005-0000-0000-0000BB730000}"/>
    <cellStyle name="SAPBEXexcGood3 3 2 2 4 7" xfId="29638" xr:uid="{00000000-0005-0000-0000-0000BC730000}"/>
    <cellStyle name="SAPBEXexcGood3 3 2 2 5" xfId="29639" xr:uid="{00000000-0005-0000-0000-0000BD730000}"/>
    <cellStyle name="SAPBEXexcGood3 3 2 2 5 2" xfId="29640" xr:uid="{00000000-0005-0000-0000-0000BE730000}"/>
    <cellStyle name="SAPBEXexcGood3 3 2 2 6" xfId="29641" xr:uid="{00000000-0005-0000-0000-0000BF730000}"/>
    <cellStyle name="SAPBEXexcGood3 3 2 2 6 2" xfId="29642" xr:uid="{00000000-0005-0000-0000-0000C0730000}"/>
    <cellStyle name="SAPBEXexcGood3 3 2 2 7" xfId="29643" xr:uid="{00000000-0005-0000-0000-0000C1730000}"/>
    <cellStyle name="SAPBEXexcGood3 3 2 2 7 2" xfId="29644" xr:uid="{00000000-0005-0000-0000-0000C2730000}"/>
    <cellStyle name="SAPBEXexcGood3 3 2 2 8" xfId="29645" xr:uid="{00000000-0005-0000-0000-0000C3730000}"/>
    <cellStyle name="SAPBEXexcGood3 3 2 2 8 2" xfId="29646" xr:uid="{00000000-0005-0000-0000-0000C4730000}"/>
    <cellStyle name="SAPBEXexcGood3 3 2 2 9" xfId="29647" xr:uid="{00000000-0005-0000-0000-0000C5730000}"/>
    <cellStyle name="SAPBEXexcGood3 3 2 2 9 2" xfId="29648" xr:uid="{00000000-0005-0000-0000-0000C6730000}"/>
    <cellStyle name="SAPBEXexcGood3 3 2 3" xfId="29649" xr:uid="{00000000-0005-0000-0000-0000C7730000}"/>
    <cellStyle name="SAPBEXexcGood3 3 2 3 2" xfId="29650" xr:uid="{00000000-0005-0000-0000-0000C8730000}"/>
    <cellStyle name="SAPBEXexcGood3 3 2 3 2 2" xfId="29651" xr:uid="{00000000-0005-0000-0000-0000C9730000}"/>
    <cellStyle name="SAPBEXexcGood3 3 2 3 2 2 2" xfId="29652" xr:uid="{00000000-0005-0000-0000-0000CA730000}"/>
    <cellStyle name="SAPBEXexcGood3 3 2 3 2 2 2 2" xfId="29653" xr:uid="{00000000-0005-0000-0000-0000CB730000}"/>
    <cellStyle name="SAPBEXexcGood3 3 2 3 2 2 3" xfId="29654" xr:uid="{00000000-0005-0000-0000-0000CC730000}"/>
    <cellStyle name="SAPBEXexcGood3 3 2 3 2 2 3 2" xfId="29655" xr:uid="{00000000-0005-0000-0000-0000CD730000}"/>
    <cellStyle name="SAPBEXexcGood3 3 2 3 2 2 4" xfId="29656" xr:uid="{00000000-0005-0000-0000-0000CE730000}"/>
    <cellStyle name="SAPBEXexcGood3 3 2 3 2 2 4 2" xfId="29657" xr:uid="{00000000-0005-0000-0000-0000CF730000}"/>
    <cellStyle name="SAPBEXexcGood3 3 2 3 2 2 5" xfId="29658" xr:uid="{00000000-0005-0000-0000-0000D0730000}"/>
    <cellStyle name="SAPBEXexcGood3 3 2 3 2 2 5 2" xfId="29659" xr:uid="{00000000-0005-0000-0000-0000D1730000}"/>
    <cellStyle name="SAPBEXexcGood3 3 2 3 2 2 6" xfId="29660" xr:uid="{00000000-0005-0000-0000-0000D2730000}"/>
    <cellStyle name="SAPBEXexcGood3 3 2 3 2 2 6 2" xfId="29661" xr:uid="{00000000-0005-0000-0000-0000D3730000}"/>
    <cellStyle name="SAPBEXexcGood3 3 2 3 2 2 7" xfId="29662" xr:uid="{00000000-0005-0000-0000-0000D4730000}"/>
    <cellStyle name="SAPBEXexcGood3 3 2 3 2 3" xfId="29663" xr:uid="{00000000-0005-0000-0000-0000D5730000}"/>
    <cellStyle name="SAPBEXexcGood3 3 2 3 2 3 2" xfId="29664" xr:uid="{00000000-0005-0000-0000-0000D6730000}"/>
    <cellStyle name="SAPBEXexcGood3 3 2 3 2 4" xfId="29665" xr:uid="{00000000-0005-0000-0000-0000D7730000}"/>
    <cellStyle name="SAPBEXexcGood3 3 2 3 2 4 2" xfId="29666" xr:uid="{00000000-0005-0000-0000-0000D8730000}"/>
    <cellStyle name="SAPBEXexcGood3 3 2 3 2 5" xfId="29667" xr:uid="{00000000-0005-0000-0000-0000D9730000}"/>
    <cellStyle name="SAPBEXexcGood3 3 2 3 2 5 2" xfId="29668" xr:uid="{00000000-0005-0000-0000-0000DA730000}"/>
    <cellStyle name="SAPBEXexcGood3 3 2 3 2 6" xfId="29669" xr:uid="{00000000-0005-0000-0000-0000DB730000}"/>
    <cellStyle name="SAPBEXexcGood3 3 2 3 2 6 2" xfId="29670" xr:uid="{00000000-0005-0000-0000-0000DC730000}"/>
    <cellStyle name="SAPBEXexcGood3 3 2 3 2 7" xfId="29671" xr:uid="{00000000-0005-0000-0000-0000DD730000}"/>
    <cellStyle name="SAPBEXexcGood3 3 2 3 2 7 2" xfId="29672" xr:uid="{00000000-0005-0000-0000-0000DE730000}"/>
    <cellStyle name="SAPBEXexcGood3 3 2 3 2 8" xfId="29673" xr:uid="{00000000-0005-0000-0000-0000DF730000}"/>
    <cellStyle name="SAPBEXexcGood3 3 2 3 3" xfId="29674" xr:uid="{00000000-0005-0000-0000-0000E0730000}"/>
    <cellStyle name="SAPBEXexcGood3 3 2 3 3 2" xfId="29675" xr:uid="{00000000-0005-0000-0000-0000E1730000}"/>
    <cellStyle name="SAPBEXexcGood3 3 2 3 3 2 2" xfId="29676" xr:uid="{00000000-0005-0000-0000-0000E2730000}"/>
    <cellStyle name="SAPBEXexcGood3 3 2 3 3 3" xfId="29677" xr:uid="{00000000-0005-0000-0000-0000E3730000}"/>
    <cellStyle name="SAPBEXexcGood3 3 2 3 3 3 2" xfId="29678" xr:uid="{00000000-0005-0000-0000-0000E4730000}"/>
    <cellStyle name="SAPBEXexcGood3 3 2 3 3 4" xfId="29679" xr:uid="{00000000-0005-0000-0000-0000E5730000}"/>
    <cellStyle name="SAPBEXexcGood3 3 2 3 3 4 2" xfId="29680" xr:uid="{00000000-0005-0000-0000-0000E6730000}"/>
    <cellStyle name="SAPBEXexcGood3 3 2 3 3 5" xfId="29681" xr:uid="{00000000-0005-0000-0000-0000E7730000}"/>
    <cellStyle name="SAPBEXexcGood3 3 2 3 3 5 2" xfId="29682" xr:uid="{00000000-0005-0000-0000-0000E8730000}"/>
    <cellStyle name="SAPBEXexcGood3 3 2 3 3 6" xfId="29683" xr:uid="{00000000-0005-0000-0000-0000E9730000}"/>
    <cellStyle name="SAPBEXexcGood3 3 2 3 3 6 2" xfId="29684" xr:uid="{00000000-0005-0000-0000-0000EA730000}"/>
    <cellStyle name="SAPBEXexcGood3 3 2 3 3 7" xfId="29685" xr:uid="{00000000-0005-0000-0000-0000EB730000}"/>
    <cellStyle name="SAPBEXexcGood3 3 2 3 4" xfId="29686" xr:uid="{00000000-0005-0000-0000-0000EC730000}"/>
    <cellStyle name="SAPBEXexcGood3 3 2 3 4 2" xfId="29687" xr:uid="{00000000-0005-0000-0000-0000ED730000}"/>
    <cellStyle name="SAPBEXexcGood3 3 2 3 5" xfId="29688" xr:uid="{00000000-0005-0000-0000-0000EE730000}"/>
    <cellStyle name="SAPBEXexcGood3 3 2 3 5 2" xfId="29689" xr:uid="{00000000-0005-0000-0000-0000EF730000}"/>
    <cellStyle name="SAPBEXexcGood3 3 2 3 6" xfId="29690" xr:uid="{00000000-0005-0000-0000-0000F0730000}"/>
    <cellStyle name="SAPBEXexcGood3 3 2 3 6 2" xfId="29691" xr:uid="{00000000-0005-0000-0000-0000F1730000}"/>
    <cellStyle name="SAPBEXexcGood3 3 2 3 7" xfId="29692" xr:uid="{00000000-0005-0000-0000-0000F2730000}"/>
    <cellStyle name="SAPBEXexcGood3 3 2 3 7 2" xfId="29693" xr:uid="{00000000-0005-0000-0000-0000F3730000}"/>
    <cellStyle name="SAPBEXexcGood3 3 2 3 8" xfId="29694" xr:uid="{00000000-0005-0000-0000-0000F4730000}"/>
    <cellStyle name="SAPBEXexcGood3 3 2 3 8 2" xfId="29695" xr:uid="{00000000-0005-0000-0000-0000F5730000}"/>
    <cellStyle name="SAPBEXexcGood3 3 2 3 9" xfId="29696" xr:uid="{00000000-0005-0000-0000-0000F6730000}"/>
    <cellStyle name="SAPBEXexcGood3 3 2 4" xfId="29697" xr:uid="{00000000-0005-0000-0000-0000F7730000}"/>
    <cellStyle name="SAPBEXexcGood3 3 2 4 2" xfId="29698" xr:uid="{00000000-0005-0000-0000-0000F8730000}"/>
    <cellStyle name="SAPBEXexcGood3 3 2 4 2 2" xfId="29699" xr:uid="{00000000-0005-0000-0000-0000F9730000}"/>
    <cellStyle name="SAPBEXexcGood3 3 2 4 2 2 2" xfId="29700" xr:uid="{00000000-0005-0000-0000-0000FA730000}"/>
    <cellStyle name="SAPBEXexcGood3 3 2 4 2 3" xfId="29701" xr:uid="{00000000-0005-0000-0000-0000FB730000}"/>
    <cellStyle name="SAPBEXexcGood3 3 2 4 2 3 2" xfId="29702" xr:uid="{00000000-0005-0000-0000-0000FC730000}"/>
    <cellStyle name="SAPBEXexcGood3 3 2 4 2 4" xfId="29703" xr:uid="{00000000-0005-0000-0000-0000FD730000}"/>
    <cellStyle name="SAPBEXexcGood3 3 2 4 2 4 2" xfId="29704" xr:uid="{00000000-0005-0000-0000-0000FE730000}"/>
    <cellStyle name="SAPBEXexcGood3 3 2 4 2 5" xfId="29705" xr:uid="{00000000-0005-0000-0000-0000FF730000}"/>
    <cellStyle name="SAPBEXexcGood3 3 2 4 2 5 2" xfId="29706" xr:uid="{00000000-0005-0000-0000-000000740000}"/>
    <cellStyle name="SAPBEXexcGood3 3 2 4 2 6" xfId="29707" xr:uid="{00000000-0005-0000-0000-000001740000}"/>
    <cellStyle name="SAPBEXexcGood3 3 2 4 2 6 2" xfId="29708" xr:uid="{00000000-0005-0000-0000-000002740000}"/>
    <cellStyle name="SAPBEXexcGood3 3 2 4 2 7" xfId="29709" xr:uid="{00000000-0005-0000-0000-000003740000}"/>
    <cellStyle name="SAPBEXexcGood3 3 2 4 3" xfId="29710" xr:uid="{00000000-0005-0000-0000-000004740000}"/>
    <cellStyle name="SAPBEXexcGood3 3 2 4 3 2" xfId="29711" xr:uid="{00000000-0005-0000-0000-000005740000}"/>
    <cellStyle name="SAPBEXexcGood3 3 2 4 4" xfId="29712" xr:uid="{00000000-0005-0000-0000-000006740000}"/>
    <cellStyle name="SAPBEXexcGood3 3 2 4 4 2" xfId="29713" xr:uid="{00000000-0005-0000-0000-000007740000}"/>
    <cellStyle name="SAPBEXexcGood3 3 2 4 5" xfId="29714" xr:uid="{00000000-0005-0000-0000-000008740000}"/>
    <cellStyle name="SAPBEXexcGood3 3 2 4 5 2" xfId="29715" xr:uid="{00000000-0005-0000-0000-000009740000}"/>
    <cellStyle name="SAPBEXexcGood3 3 2 4 6" xfId="29716" xr:uid="{00000000-0005-0000-0000-00000A740000}"/>
    <cellStyle name="SAPBEXexcGood3 3 2 4 6 2" xfId="29717" xr:uid="{00000000-0005-0000-0000-00000B740000}"/>
    <cellStyle name="SAPBEXexcGood3 3 2 4 7" xfId="29718" xr:uid="{00000000-0005-0000-0000-00000C740000}"/>
    <cellStyle name="SAPBEXexcGood3 3 2 4 7 2" xfId="29719" xr:uid="{00000000-0005-0000-0000-00000D740000}"/>
    <cellStyle name="SAPBEXexcGood3 3 2 4 8" xfId="29720" xr:uid="{00000000-0005-0000-0000-00000E740000}"/>
    <cellStyle name="SAPBEXexcGood3 3 2 5" xfId="29721" xr:uid="{00000000-0005-0000-0000-00000F740000}"/>
    <cellStyle name="SAPBEXexcGood3 3 2 5 2" xfId="29722" xr:uid="{00000000-0005-0000-0000-000010740000}"/>
    <cellStyle name="SAPBEXexcGood3 3 2 5 2 2" xfId="29723" xr:uid="{00000000-0005-0000-0000-000011740000}"/>
    <cellStyle name="SAPBEXexcGood3 3 2 5 3" xfId="29724" xr:uid="{00000000-0005-0000-0000-000012740000}"/>
    <cellStyle name="SAPBEXexcGood3 3 2 5 3 2" xfId="29725" xr:uid="{00000000-0005-0000-0000-000013740000}"/>
    <cellStyle name="SAPBEXexcGood3 3 2 5 4" xfId="29726" xr:uid="{00000000-0005-0000-0000-000014740000}"/>
    <cellStyle name="SAPBEXexcGood3 3 2 5 4 2" xfId="29727" xr:uid="{00000000-0005-0000-0000-000015740000}"/>
    <cellStyle name="SAPBEXexcGood3 3 2 5 5" xfId="29728" xr:uid="{00000000-0005-0000-0000-000016740000}"/>
    <cellStyle name="SAPBEXexcGood3 3 2 5 5 2" xfId="29729" xr:uid="{00000000-0005-0000-0000-000017740000}"/>
    <cellStyle name="SAPBEXexcGood3 3 2 5 6" xfId="29730" xr:uid="{00000000-0005-0000-0000-000018740000}"/>
    <cellStyle name="SAPBEXexcGood3 3 2 5 6 2" xfId="29731" xr:uid="{00000000-0005-0000-0000-000019740000}"/>
    <cellStyle name="SAPBEXexcGood3 3 2 5 7" xfId="29732" xr:uid="{00000000-0005-0000-0000-00001A740000}"/>
    <cellStyle name="SAPBEXexcGood3 3 2 6" xfId="29733" xr:uid="{00000000-0005-0000-0000-00001B740000}"/>
    <cellStyle name="SAPBEXexcGood3 3 2 6 2" xfId="29734" xr:uid="{00000000-0005-0000-0000-00001C740000}"/>
    <cellStyle name="SAPBEXexcGood3 3 2 7" xfId="29735" xr:uid="{00000000-0005-0000-0000-00001D740000}"/>
    <cellStyle name="SAPBEXexcGood3 3 2 7 2" xfId="29736" xr:uid="{00000000-0005-0000-0000-00001E740000}"/>
    <cellStyle name="SAPBEXexcGood3 3 2 8" xfId="29737" xr:uid="{00000000-0005-0000-0000-00001F740000}"/>
    <cellStyle name="SAPBEXexcGood3 3 2 8 2" xfId="29738" xr:uid="{00000000-0005-0000-0000-000020740000}"/>
    <cellStyle name="SAPBEXexcGood3 3 2 9" xfId="29739" xr:uid="{00000000-0005-0000-0000-000021740000}"/>
    <cellStyle name="SAPBEXexcGood3 3 2 9 2" xfId="29740" xr:uid="{00000000-0005-0000-0000-000022740000}"/>
    <cellStyle name="SAPBEXexcGood3 3 3" xfId="29741" xr:uid="{00000000-0005-0000-0000-000023740000}"/>
    <cellStyle name="SAPBEXexcGood3 3 3 10" xfId="29742" xr:uid="{00000000-0005-0000-0000-000024740000}"/>
    <cellStyle name="SAPBEXexcGood3 3 3 2" xfId="29743" xr:uid="{00000000-0005-0000-0000-000025740000}"/>
    <cellStyle name="SAPBEXexcGood3 3 3 2 2" xfId="29744" xr:uid="{00000000-0005-0000-0000-000026740000}"/>
    <cellStyle name="SAPBEXexcGood3 3 3 2 2 2" xfId="29745" xr:uid="{00000000-0005-0000-0000-000027740000}"/>
    <cellStyle name="SAPBEXexcGood3 3 3 2 2 2 2" xfId="29746" xr:uid="{00000000-0005-0000-0000-000028740000}"/>
    <cellStyle name="SAPBEXexcGood3 3 3 2 2 2 2 2" xfId="29747" xr:uid="{00000000-0005-0000-0000-000029740000}"/>
    <cellStyle name="SAPBEXexcGood3 3 3 2 2 2 3" xfId="29748" xr:uid="{00000000-0005-0000-0000-00002A740000}"/>
    <cellStyle name="SAPBEXexcGood3 3 3 2 2 2 3 2" xfId="29749" xr:uid="{00000000-0005-0000-0000-00002B740000}"/>
    <cellStyle name="SAPBEXexcGood3 3 3 2 2 2 4" xfId="29750" xr:uid="{00000000-0005-0000-0000-00002C740000}"/>
    <cellStyle name="SAPBEXexcGood3 3 3 2 2 2 4 2" xfId="29751" xr:uid="{00000000-0005-0000-0000-00002D740000}"/>
    <cellStyle name="SAPBEXexcGood3 3 3 2 2 2 5" xfId="29752" xr:uid="{00000000-0005-0000-0000-00002E740000}"/>
    <cellStyle name="SAPBEXexcGood3 3 3 2 2 2 5 2" xfId="29753" xr:uid="{00000000-0005-0000-0000-00002F740000}"/>
    <cellStyle name="SAPBEXexcGood3 3 3 2 2 2 6" xfId="29754" xr:uid="{00000000-0005-0000-0000-000030740000}"/>
    <cellStyle name="SAPBEXexcGood3 3 3 2 2 2 6 2" xfId="29755" xr:uid="{00000000-0005-0000-0000-000031740000}"/>
    <cellStyle name="SAPBEXexcGood3 3 3 2 2 2 7" xfId="29756" xr:uid="{00000000-0005-0000-0000-000032740000}"/>
    <cellStyle name="SAPBEXexcGood3 3 3 2 2 3" xfId="29757" xr:uid="{00000000-0005-0000-0000-000033740000}"/>
    <cellStyle name="SAPBEXexcGood3 3 3 2 2 3 2" xfId="29758" xr:uid="{00000000-0005-0000-0000-000034740000}"/>
    <cellStyle name="SAPBEXexcGood3 3 3 2 2 4" xfId="29759" xr:uid="{00000000-0005-0000-0000-000035740000}"/>
    <cellStyle name="SAPBEXexcGood3 3 3 2 2 4 2" xfId="29760" xr:uid="{00000000-0005-0000-0000-000036740000}"/>
    <cellStyle name="SAPBEXexcGood3 3 3 2 2 5" xfId="29761" xr:uid="{00000000-0005-0000-0000-000037740000}"/>
    <cellStyle name="SAPBEXexcGood3 3 3 2 2 5 2" xfId="29762" xr:uid="{00000000-0005-0000-0000-000038740000}"/>
    <cellStyle name="SAPBEXexcGood3 3 3 2 2 6" xfId="29763" xr:uid="{00000000-0005-0000-0000-000039740000}"/>
    <cellStyle name="SAPBEXexcGood3 3 3 2 2 6 2" xfId="29764" xr:uid="{00000000-0005-0000-0000-00003A740000}"/>
    <cellStyle name="SAPBEXexcGood3 3 3 2 2 7" xfId="29765" xr:uid="{00000000-0005-0000-0000-00003B740000}"/>
    <cellStyle name="SAPBEXexcGood3 3 3 2 2 7 2" xfId="29766" xr:uid="{00000000-0005-0000-0000-00003C740000}"/>
    <cellStyle name="SAPBEXexcGood3 3 3 2 2 8" xfId="29767" xr:uid="{00000000-0005-0000-0000-00003D740000}"/>
    <cellStyle name="SAPBEXexcGood3 3 3 2 3" xfId="29768" xr:uid="{00000000-0005-0000-0000-00003E740000}"/>
    <cellStyle name="SAPBEXexcGood3 3 3 2 3 2" xfId="29769" xr:uid="{00000000-0005-0000-0000-00003F740000}"/>
    <cellStyle name="SAPBEXexcGood3 3 3 2 3 2 2" xfId="29770" xr:uid="{00000000-0005-0000-0000-000040740000}"/>
    <cellStyle name="SAPBEXexcGood3 3 3 2 3 3" xfId="29771" xr:uid="{00000000-0005-0000-0000-000041740000}"/>
    <cellStyle name="SAPBEXexcGood3 3 3 2 3 3 2" xfId="29772" xr:uid="{00000000-0005-0000-0000-000042740000}"/>
    <cellStyle name="SAPBEXexcGood3 3 3 2 3 4" xfId="29773" xr:uid="{00000000-0005-0000-0000-000043740000}"/>
    <cellStyle name="SAPBEXexcGood3 3 3 2 3 4 2" xfId="29774" xr:uid="{00000000-0005-0000-0000-000044740000}"/>
    <cellStyle name="SAPBEXexcGood3 3 3 2 3 5" xfId="29775" xr:uid="{00000000-0005-0000-0000-000045740000}"/>
    <cellStyle name="SAPBEXexcGood3 3 3 2 3 5 2" xfId="29776" xr:uid="{00000000-0005-0000-0000-000046740000}"/>
    <cellStyle name="SAPBEXexcGood3 3 3 2 3 6" xfId="29777" xr:uid="{00000000-0005-0000-0000-000047740000}"/>
    <cellStyle name="SAPBEXexcGood3 3 3 2 3 6 2" xfId="29778" xr:uid="{00000000-0005-0000-0000-000048740000}"/>
    <cellStyle name="SAPBEXexcGood3 3 3 2 3 7" xfId="29779" xr:uid="{00000000-0005-0000-0000-000049740000}"/>
    <cellStyle name="SAPBEXexcGood3 3 3 2 4" xfId="29780" xr:uid="{00000000-0005-0000-0000-00004A740000}"/>
    <cellStyle name="SAPBEXexcGood3 3 3 2 4 2" xfId="29781" xr:uid="{00000000-0005-0000-0000-00004B740000}"/>
    <cellStyle name="SAPBEXexcGood3 3 3 2 5" xfId="29782" xr:uid="{00000000-0005-0000-0000-00004C740000}"/>
    <cellStyle name="SAPBEXexcGood3 3 3 2 5 2" xfId="29783" xr:uid="{00000000-0005-0000-0000-00004D740000}"/>
    <cellStyle name="SAPBEXexcGood3 3 3 2 6" xfId="29784" xr:uid="{00000000-0005-0000-0000-00004E740000}"/>
    <cellStyle name="SAPBEXexcGood3 3 3 2 6 2" xfId="29785" xr:uid="{00000000-0005-0000-0000-00004F740000}"/>
    <cellStyle name="SAPBEXexcGood3 3 3 2 7" xfId="29786" xr:uid="{00000000-0005-0000-0000-000050740000}"/>
    <cellStyle name="SAPBEXexcGood3 3 3 2 7 2" xfId="29787" xr:uid="{00000000-0005-0000-0000-000051740000}"/>
    <cellStyle name="SAPBEXexcGood3 3 3 2 8" xfId="29788" xr:uid="{00000000-0005-0000-0000-000052740000}"/>
    <cellStyle name="SAPBEXexcGood3 3 3 2 8 2" xfId="29789" xr:uid="{00000000-0005-0000-0000-000053740000}"/>
    <cellStyle name="SAPBEXexcGood3 3 3 2 9" xfId="29790" xr:uid="{00000000-0005-0000-0000-000054740000}"/>
    <cellStyle name="SAPBEXexcGood3 3 3 3" xfId="29791" xr:uid="{00000000-0005-0000-0000-000055740000}"/>
    <cellStyle name="SAPBEXexcGood3 3 3 3 2" xfId="29792" xr:uid="{00000000-0005-0000-0000-000056740000}"/>
    <cellStyle name="SAPBEXexcGood3 3 3 3 2 2" xfId="29793" xr:uid="{00000000-0005-0000-0000-000057740000}"/>
    <cellStyle name="SAPBEXexcGood3 3 3 3 2 2 2" xfId="29794" xr:uid="{00000000-0005-0000-0000-000058740000}"/>
    <cellStyle name="SAPBEXexcGood3 3 3 3 2 3" xfId="29795" xr:uid="{00000000-0005-0000-0000-000059740000}"/>
    <cellStyle name="SAPBEXexcGood3 3 3 3 2 3 2" xfId="29796" xr:uid="{00000000-0005-0000-0000-00005A740000}"/>
    <cellStyle name="SAPBEXexcGood3 3 3 3 2 4" xfId="29797" xr:uid="{00000000-0005-0000-0000-00005B740000}"/>
    <cellStyle name="SAPBEXexcGood3 3 3 3 2 4 2" xfId="29798" xr:uid="{00000000-0005-0000-0000-00005C740000}"/>
    <cellStyle name="SAPBEXexcGood3 3 3 3 2 5" xfId="29799" xr:uid="{00000000-0005-0000-0000-00005D740000}"/>
    <cellStyle name="SAPBEXexcGood3 3 3 3 2 5 2" xfId="29800" xr:uid="{00000000-0005-0000-0000-00005E740000}"/>
    <cellStyle name="SAPBEXexcGood3 3 3 3 2 6" xfId="29801" xr:uid="{00000000-0005-0000-0000-00005F740000}"/>
    <cellStyle name="SAPBEXexcGood3 3 3 3 2 6 2" xfId="29802" xr:uid="{00000000-0005-0000-0000-000060740000}"/>
    <cellStyle name="SAPBEXexcGood3 3 3 3 2 7" xfId="29803" xr:uid="{00000000-0005-0000-0000-000061740000}"/>
    <cellStyle name="SAPBEXexcGood3 3 3 3 3" xfId="29804" xr:uid="{00000000-0005-0000-0000-000062740000}"/>
    <cellStyle name="SAPBEXexcGood3 3 3 3 3 2" xfId="29805" xr:uid="{00000000-0005-0000-0000-000063740000}"/>
    <cellStyle name="SAPBEXexcGood3 3 3 3 4" xfId="29806" xr:uid="{00000000-0005-0000-0000-000064740000}"/>
    <cellStyle name="SAPBEXexcGood3 3 3 3 4 2" xfId="29807" xr:uid="{00000000-0005-0000-0000-000065740000}"/>
    <cellStyle name="SAPBEXexcGood3 3 3 3 5" xfId="29808" xr:uid="{00000000-0005-0000-0000-000066740000}"/>
    <cellStyle name="SAPBEXexcGood3 3 3 3 5 2" xfId="29809" xr:uid="{00000000-0005-0000-0000-000067740000}"/>
    <cellStyle name="SAPBEXexcGood3 3 3 3 6" xfId="29810" xr:uid="{00000000-0005-0000-0000-000068740000}"/>
    <cellStyle name="SAPBEXexcGood3 3 3 3 6 2" xfId="29811" xr:uid="{00000000-0005-0000-0000-000069740000}"/>
    <cellStyle name="SAPBEXexcGood3 3 3 3 7" xfId="29812" xr:uid="{00000000-0005-0000-0000-00006A740000}"/>
    <cellStyle name="SAPBEXexcGood3 3 3 3 7 2" xfId="29813" xr:uid="{00000000-0005-0000-0000-00006B740000}"/>
    <cellStyle name="SAPBEXexcGood3 3 3 3 8" xfId="29814" xr:uid="{00000000-0005-0000-0000-00006C740000}"/>
    <cellStyle name="SAPBEXexcGood3 3 3 4" xfId="29815" xr:uid="{00000000-0005-0000-0000-00006D740000}"/>
    <cellStyle name="SAPBEXexcGood3 3 3 4 2" xfId="29816" xr:uid="{00000000-0005-0000-0000-00006E740000}"/>
    <cellStyle name="SAPBEXexcGood3 3 3 4 2 2" xfId="29817" xr:uid="{00000000-0005-0000-0000-00006F740000}"/>
    <cellStyle name="SAPBEXexcGood3 3 3 4 3" xfId="29818" xr:uid="{00000000-0005-0000-0000-000070740000}"/>
    <cellStyle name="SAPBEXexcGood3 3 3 4 3 2" xfId="29819" xr:uid="{00000000-0005-0000-0000-000071740000}"/>
    <cellStyle name="SAPBEXexcGood3 3 3 4 4" xfId="29820" xr:uid="{00000000-0005-0000-0000-000072740000}"/>
    <cellStyle name="SAPBEXexcGood3 3 3 4 4 2" xfId="29821" xr:uid="{00000000-0005-0000-0000-000073740000}"/>
    <cellStyle name="SAPBEXexcGood3 3 3 4 5" xfId="29822" xr:uid="{00000000-0005-0000-0000-000074740000}"/>
    <cellStyle name="SAPBEXexcGood3 3 3 4 5 2" xfId="29823" xr:uid="{00000000-0005-0000-0000-000075740000}"/>
    <cellStyle name="SAPBEXexcGood3 3 3 4 6" xfId="29824" xr:uid="{00000000-0005-0000-0000-000076740000}"/>
    <cellStyle name="SAPBEXexcGood3 3 3 4 6 2" xfId="29825" xr:uid="{00000000-0005-0000-0000-000077740000}"/>
    <cellStyle name="SAPBEXexcGood3 3 3 4 7" xfId="29826" xr:uid="{00000000-0005-0000-0000-000078740000}"/>
    <cellStyle name="SAPBEXexcGood3 3 3 5" xfId="29827" xr:uid="{00000000-0005-0000-0000-000079740000}"/>
    <cellStyle name="SAPBEXexcGood3 3 3 5 2" xfId="29828" xr:uid="{00000000-0005-0000-0000-00007A740000}"/>
    <cellStyle name="SAPBEXexcGood3 3 3 6" xfId="29829" xr:uid="{00000000-0005-0000-0000-00007B740000}"/>
    <cellStyle name="SAPBEXexcGood3 3 3 6 2" xfId="29830" xr:uid="{00000000-0005-0000-0000-00007C740000}"/>
    <cellStyle name="SAPBEXexcGood3 3 3 7" xfId="29831" xr:uid="{00000000-0005-0000-0000-00007D740000}"/>
    <cellStyle name="SAPBEXexcGood3 3 3 7 2" xfId="29832" xr:uid="{00000000-0005-0000-0000-00007E740000}"/>
    <cellStyle name="SAPBEXexcGood3 3 3 8" xfId="29833" xr:uid="{00000000-0005-0000-0000-00007F740000}"/>
    <cellStyle name="SAPBEXexcGood3 3 3 8 2" xfId="29834" xr:uid="{00000000-0005-0000-0000-000080740000}"/>
    <cellStyle name="SAPBEXexcGood3 3 3 9" xfId="29835" xr:uid="{00000000-0005-0000-0000-000081740000}"/>
    <cellStyle name="SAPBEXexcGood3 3 3 9 2" xfId="29836" xr:uid="{00000000-0005-0000-0000-000082740000}"/>
    <cellStyle name="SAPBEXexcGood3 3 4" xfId="29837" xr:uid="{00000000-0005-0000-0000-000083740000}"/>
    <cellStyle name="SAPBEXexcGood3 3 4 2" xfId="29838" xr:uid="{00000000-0005-0000-0000-000084740000}"/>
    <cellStyle name="SAPBEXexcGood3 3 4 2 2" xfId="29839" xr:uid="{00000000-0005-0000-0000-000085740000}"/>
    <cellStyle name="SAPBEXexcGood3 3 4 2 2 2" xfId="29840" xr:uid="{00000000-0005-0000-0000-000086740000}"/>
    <cellStyle name="SAPBEXexcGood3 3 4 2 2 2 2" xfId="29841" xr:uid="{00000000-0005-0000-0000-000087740000}"/>
    <cellStyle name="SAPBEXexcGood3 3 4 2 2 3" xfId="29842" xr:uid="{00000000-0005-0000-0000-000088740000}"/>
    <cellStyle name="SAPBEXexcGood3 3 4 2 2 3 2" xfId="29843" xr:uid="{00000000-0005-0000-0000-000089740000}"/>
    <cellStyle name="SAPBEXexcGood3 3 4 2 2 4" xfId="29844" xr:uid="{00000000-0005-0000-0000-00008A740000}"/>
    <cellStyle name="SAPBEXexcGood3 3 4 2 2 4 2" xfId="29845" xr:uid="{00000000-0005-0000-0000-00008B740000}"/>
    <cellStyle name="SAPBEXexcGood3 3 4 2 2 5" xfId="29846" xr:uid="{00000000-0005-0000-0000-00008C740000}"/>
    <cellStyle name="SAPBEXexcGood3 3 4 2 2 5 2" xfId="29847" xr:uid="{00000000-0005-0000-0000-00008D740000}"/>
    <cellStyle name="SAPBEXexcGood3 3 4 2 2 6" xfId="29848" xr:uid="{00000000-0005-0000-0000-00008E740000}"/>
    <cellStyle name="SAPBEXexcGood3 3 4 2 2 6 2" xfId="29849" xr:uid="{00000000-0005-0000-0000-00008F740000}"/>
    <cellStyle name="SAPBEXexcGood3 3 4 2 2 7" xfId="29850" xr:uid="{00000000-0005-0000-0000-000090740000}"/>
    <cellStyle name="SAPBEXexcGood3 3 4 2 3" xfId="29851" xr:uid="{00000000-0005-0000-0000-000091740000}"/>
    <cellStyle name="SAPBEXexcGood3 3 4 2 3 2" xfId="29852" xr:uid="{00000000-0005-0000-0000-000092740000}"/>
    <cellStyle name="SAPBEXexcGood3 3 4 2 4" xfId="29853" xr:uid="{00000000-0005-0000-0000-000093740000}"/>
    <cellStyle name="SAPBEXexcGood3 3 4 2 4 2" xfId="29854" xr:uid="{00000000-0005-0000-0000-000094740000}"/>
    <cellStyle name="SAPBEXexcGood3 3 4 2 5" xfId="29855" xr:uid="{00000000-0005-0000-0000-000095740000}"/>
    <cellStyle name="SAPBEXexcGood3 3 4 2 5 2" xfId="29856" xr:uid="{00000000-0005-0000-0000-000096740000}"/>
    <cellStyle name="SAPBEXexcGood3 3 4 2 6" xfId="29857" xr:uid="{00000000-0005-0000-0000-000097740000}"/>
    <cellStyle name="SAPBEXexcGood3 3 4 2 6 2" xfId="29858" xr:uid="{00000000-0005-0000-0000-000098740000}"/>
    <cellStyle name="SAPBEXexcGood3 3 4 2 7" xfId="29859" xr:uid="{00000000-0005-0000-0000-000099740000}"/>
    <cellStyle name="SAPBEXexcGood3 3 4 2 7 2" xfId="29860" xr:uid="{00000000-0005-0000-0000-00009A740000}"/>
    <cellStyle name="SAPBEXexcGood3 3 4 2 8" xfId="29861" xr:uid="{00000000-0005-0000-0000-00009B740000}"/>
    <cellStyle name="SAPBEXexcGood3 3 4 3" xfId="29862" xr:uid="{00000000-0005-0000-0000-00009C740000}"/>
    <cellStyle name="SAPBEXexcGood3 3 4 3 2" xfId="29863" xr:uid="{00000000-0005-0000-0000-00009D740000}"/>
    <cellStyle name="SAPBEXexcGood3 3 4 3 2 2" xfId="29864" xr:uid="{00000000-0005-0000-0000-00009E740000}"/>
    <cellStyle name="SAPBEXexcGood3 3 4 3 3" xfId="29865" xr:uid="{00000000-0005-0000-0000-00009F740000}"/>
    <cellStyle name="SAPBEXexcGood3 3 4 3 3 2" xfId="29866" xr:uid="{00000000-0005-0000-0000-0000A0740000}"/>
    <cellStyle name="SAPBEXexcGood3 3 4 3 4" xfId="29867" xr:uid="{00000000-0005-0000-0000-0000A1740000}"/>
    <cellStyle name="SAPBEXexcGood3 3 4 3 4 2" xfId="29868" xr:uid="{00000000-0005-0000-0000-0000A2740000}"/>
    <cellStyle name="SAPBEXexcGood3 3 4 3 5" xfId="29869" xr:uid="{00000000-0005-0000-0000-0000A3740000}"/>
    <cellStyle name="SAPBEXexcGood3 3 4 3 5 2" xfId="29870" xr:uid="{00000000-0005-0000-0000-0000A4740000}"/>
    <cellStyle name="SAPBEXexcGood3 3 4 3 6" xfId="29871" xr:uid="{00000000-0005-0000-0000-0000A5740000}"/>
    <cellStyle name="SAPBEXexcGood3 3 4 3 6 2" xfId="29872" xr:uid="{00000000-0005-0000-0000-0000A6740000}"/>
    <cellStyle name="SAPBEXexcGood3 3 4 3 7" xfId="29873" xr:uid="{00000000-0005-0000-0000-0000A7740000}"/>
    <cellStyle name="SAPBEXexcGood3 3 4 4" xfId="29874" xr:uid="{00000000-0005-0000-0000-0000A8740000}"/>
    <cellStyle name="SAPBEXexcGood3 3 4 4 2" xfId="29875" xr:uid="{00000000-0005-0000-0000-0000A9740000}"/>
    <cellStyle name="SAPBEXexcGood3 3 4 5" xfId="29876" xr:uid="{00000000-0005-0000-0000-0000AA740000}"/>
    <cellStyle name="SAPBEXexcGood3 3 4 5 2" xfId="29877" xr:uid="{00000000-0005-0000-0000-0000AB740000}"/>
    <cellStyle name="SAPBEXexcGood3 3 4 6" xfId="29878" xr:uid="{00000000-0005-0000-0000-0000AC740000}"/>
    <cellStyle name="SAPBEXexcGood3 3 4 6 2" xfId="29879" xr:uid="{00000000-0005-0000-0000-0000AD740000}"/>
    <cellStyle name="SAPBEXexcGood3 3 4 7" xfId="29880" xr:uid="{00000000-0005-0000-0000-0000AE740000}"/>
    <cellStyle name="SAPBEXexcGood3 3 4 7 2" xfId="29881" xr:uid="{00000000-0005-0000-0000-0000AF740000}"/>
    <cellStyle name="SAPBEXexcGood3 3 4 8" xfId="29882" xr:uid="{00000000-0005-0000-0000-0000B0740000}"/>
    <cellStyle name="SAPBEXexcGood3 3 4 8 2" xfId="29883" xr:uid="{00000000-0005-0000-0000-0000B1740000}"/>
    <cellStyle name="SAPBEXexcGood3 3 4 9" xfId="29884" xr:uid="{00000000-0005-0000-0000-0000B2740000}"/>
    <cellStyle name="SAPBEXexcGood3 3 5" xfId="29885" xr:uid="{00000000-0005-0000-0000-0000B3740000}"/>
    <cellStyle name="SAPBEXexcGood3 3 5 2" xfId="29886" xr:uid="{00000000-0005-0000-0000-0000B4740000}"/>
    <cellStyle name="SAPBEXexcGood3 3 5 2 2" xfId="29887" xr:uid="{00000000-0005-0000-0000-0000B5740000}"/>
    <cellStyle name="SAPBEXexcGood3 3 5 2 2 2" xfId="29888" xr:uid="{00000000-0005-0000-0000-0000B6740000}"/>
    <cellStyle name="SAPBEXexcGood3 3 5 2 3" xfId="29889" xr:uid="{00000000-0005-0000-0000-0000B7740000}"/>
    <cellStyle name="SAPBEXexcGood3 3 5 2 3 2" xfId="29890" xr:uid="{00000000-0005-0000-0000-0000B8740000}"/>
    <cellStyle name="SAPBEXexcGood3 3 5 2 4" xfId="29891" xr:uid="{00000000-0005-0000-0000-0000B9740000}"/>
    <cellStyle name="SAPBEXexcGood3 3 5 2 4 2" xfId="29892" xr:uid="{00000000-0005-0000-0000-0000BA740000}"/>
    <cellStyle name="SAPBEXexcGood3 3 5 2 5" xfId="29893" xr:uid="{00000000-0005-0000-0000-0000BB740000}"/>
    <cellStyle name="SAPBEXexcGood3 3 5 2 5 2" xfId="29894" xr:uid="{00000000-0005-0000-0000-0000BC740000}"/>
    <cellStyle name="SAPBEXexcGood3 3 5 2 6" xfId="29895" xr:uid="{00000000-0005-0000-0000-0000BD740000}"/>
    <cellStyle name="SAPBEXexcGood3 3 5 2 6 2" xfId="29896" xr:uid="{00000000-0005-0000-0000-0000BE740000}"/>
    <cellStyle name="SAPBEXexcGood3 3 5 2 7" xfId="29897" xr:uid="{00000000-0005-0000-0000-0000BF740000}"/>
    <cellStyle name="SAPBEXexcGood3 3 5 3" xfId="29898" xr:uid="{00000000-0005-0000-0000-0000C0740000}"/>
    <cellStyle name="SAPBEXexcGood3 3 5 3 2" xfId="29899" xr:uid="{00000000-0005-0000-0000-0000C1740000}"/>
    <cellStyle name="SAPBEXexcGood3 3 5 4" xfId="29900" xr:uid="{00000000-0005-0000-0000-0000C2740000}"/>
    <cellStyle name="SAPBEXexcGood3 3 5 4 2" xfId="29901" xr:uid="{00000000-0005-0000-0000-0000C3740000}"/>
    <cellStyle name="SAPBEXexcGood3 3 5 5" xfId="29902" xr:uid="{00000000-0005-0000-0000-0000C4740000}"/>
    <cellStyle name="SAPBEXexcGood3 3 5 5 2" xfId="29903" xr:uid="{00000000-0005-0000-0000-0000C5740000}"/>
    <cellStyle name="SAPBEXexcGood3 3 5 6" xfId="29904" xr:uid="{00000000-0005-0000-0000-0000C6740000}"/>
    <cellStyle name="SAPBEXexcGood3 3 5 6 2" xfId="29905" xr:uid="{00000000-0005-0000-0000-0000C7740000}"/>
    <cellStyle name="SAPBEXexcGood3 3 5 7" xfId="29906" xr:uid="{00000000-0005-0000-0000-0000C8740000}"/>
    <cellStyle name="SAPBEXexcGood3 3 5 7 2" xfId="29907" xr:uid="{00000000-0005-0000-0000-0000C9740000}"/>
    <cellStyle name="SAPBEXexcGood3 3 5 8" xfId="29908" xr:uid="{00000000-0005-0000-0000-0000CA740000}"/>
    <cellStyle name="SAPBEXexcGood3 3 6" xfId="29909" xr:uid="{00000000-0005-0000-0000-0000CB740000}"/>
    <cellStyle name="SAPBEXexcGood3 3 6 2" xfId="29910" xr:uid="{00000000-0005-0000-0000-0000CC740000}"/>
    <cellStyle name="SAPBEXexcGood3 3 6 2 2" xfId="29911" xr:uid="{00000000-0005-0000-0000-0000CD740000}"/>
    <cellStyle name="SAPBEXexcGood3 3 6 3" xfId="29912" xr:uid="{00000000-0005-0000-0000-0000CE740000}"/>
    <cellStyle name="SAPBEXexcGood3 3 6 3 2" xfId="29913" xr:uid="{00000000-0005-0000-0000-0000CF740000}"/>
    <cellStyle name="SAPBEXexcGood3 3 6 4" xfId="29914" xr:uid="{00000000-0005-0000-0000-0000D0740000}"/>
    <cellStyle name="SAPBEXexcGood3 3 6 4 2" xfId="29915" xr:uid="{00000000-0005-0000-0000-0000D1740000}"/>
    <cellStyle name="SAPBEXexcGood3 3 6 5" xfId="29916" xr:uid="{00000000-0005-0000-0000-0000D2740000}"/>
    <cellStyle name="SAPBEXexcGood3 3 6 5 2" xfId="29917" xr:uid="{00000000-0005-0000-0000-0000D3740000}"/>
    <cellStyle name="SAPBEXexcGood3 3 6 6" xfId="29918" xr:uid="{00000000-0005-0000-0000-0000D4740000}"/>
    <cellStyle name="SAPBEXexcGood3 3 6 6 2" xfId="29919" xr:uid="{00000000-0005-0000-0000-0000D5740000}"/>
    <cellStyle name="SAPBEXexcGood3 3 6 7" xfId="29920" xr:uid="{00000000-0005-0000-0000-0000D6740000}"/>
    <cellStyle name="SAPBEXexcGood3 3 7" xfId="29921" xr:uid="{00000000-0005-0000-0000-0000D7740000}"/>
    <cellStyle name="SAPBEXexcGood3 3 7 2" xfId="29922" xr:uid="{00000000-0005-0000-0000-0000D8740000}"/>
    <cellStyle name="SAPBEXexcGood3 3 8" xfId="29923" xr:uid="{00000000-0005-0000-0000-0000D9740000}"/>
    <cellStyle name="SAPBEXexcGood3 3 8 2" xfId="29924" xr:uid="{00000000-0005-0000-0000-0000DA740000}"/>
    <cellStyle name="SAPBEXexcGood3 3 9" xfId="29925" xr:uid="{00000000-0005-0000-0000-0000DB740000}"/>
    <cellStyle name="SAPBEXexcGood3 3 9 2" xfId="29926" xr:uid="{00000000-0005-0000-0000-0000DC740000}"/>
    <cellStyle name="SAPBEXexcGood3 4" xfId="29927" xr:uid="{00000000-0005-0000-0000-0000DD740000}"/>
    <cellStyle name="SAPBEXexcGood3 4 10" xfId="29928" xr:uid="{00000000-0005-0000-0000-0000DE740000}"/>
    <cellStyle name="SAPBEXexcGood3 4 10 2" xfId="29929" xr:uid="{00000000-0005-0000-0000-0000DF740000}"/>
    <cellStyle name="SAPBEXexcGood3 4 11" xfId="29930" xr:uid="{00000000-0005-0000-0000-0000E0740000}"/>
    <cellStyle name="SAPBEXexcGood3 4 2" xfId="29931" xr:uid="{00000000-0005-0000-0000-0000E1740000}"/>
    <cellStyle name="SAPBEXexcGood3 4 2 10" xfId="29932" xr:uid="{00000000-0005-0000-0000-0000E2740000}"/>
    <cellStyle name="SAPBEXexcGood3 4 2 2" xfId="29933" xr:uid="{00000000-0005-0000-0000-0000E3740000}"/>
    <cellStyle name="SAPBEXexcGood3 4 2 2 2" xfId="29934" xr:uid="{00000000-0005-0000-0000-0000E4740000}"/>
    <cellStyle name="SAPBEXexcGood3 4 2 2 2 2" xfId="29935" xr:uid="{00000000-0005-0000-0000-0000E5740000}"/>
    <cellStyle name="SAPBEXexcGood3 4 2 2 2 2 2" xfId="29936" xr:uid="{00000000-0005-0000-0000-0000E6740000}"/>
    <cellStyle name="SAPBEXexcGood3 4 2 2 2 2 2 2" xfId="29937" xr:uid="{00000000-0005-0000-0000-0000E7740000}"/>
    <cellStyle name="SAPBEXexcGood3 4 2 2 2 2 3" xfId="29938" xr:uid="{00000000-0005-0000-0000-0000E8740000}"/>
    <cellStyle name="SAPBEXexcGood3 4 2 2 2 2 3 2" xfId="29939" xr:uid="{00000000-0005-0000-0000-0000E9740000}"/>
    <cellStyle name="SAPBEXexcGood3 4 2 2 2 2 4" xfId="29940" xr:uid="{00000000-0005-0000-0000-0000EA740000}"/>
    <cellStyle name="SAPBEXexcGood3 4 2 2 2 2 4 2" xfId="29941" xr:uid="{00000000-0005-0000-0000-0000EB740000}"/>
    <cellStyle name="SAPBEXexcGood3 4 2 2 2 2 5" xfId="29942" xr:uid="{00000000-0005-0000-0000-0000EC740000}"/>
    <cellStyle name="SAPBEXexcGood3 4 2 2 2 2 5 2" xfId="29943" xr:uid="{00000000-0005-0000-0000-0000ED740000}"/>
    <cellStyle name="SAPBEXexcGood3 4 2 2 2 2 6" xfId="29944" xr:uid="{00000000-0005-0000-0000-0000EE740000}"/>
    <cellStyle name="SAPBEXexcGood3 4 2 2 2 2 6 2" xfId="29945" xr:uid="{00000000-0005-0000-0000-0000EF740000}"/>
    <cellStyle name="SAPBEXexcGood3 4 2 2 2 2 7" xfId="29946" xr:uid="{00000000-0005-0000-0000-0000F0740000}"/>
    <cellStyle name="SAPBEXexcGood3 4 2 2 2 3" xfId="29947" xr:uid="{00000000-0005-0000-0000-0000F1740000}"/>
    <cellStyle name="SAPBEXexcGood3 4 2 2 2 3 2" xfId="29948" xr:uid="{00000000-0005-0000-0000-0000F2740000}"/>
    <cellStyle name="SAPBEXexcGood3 4 2 2 2 4" xfId="29949" xr:uid="{00000000-0005-0000-0000-0000F3740000}"/>
    <cellStyle name="SAPBEXexcGood3 4 2 2 2 4 2" xfId="29950" xr:uid="{00000000-0005-0000-0000-0000F4740000}"/>
    <cellStyle name="SAPBEXexcGood3 4 2 2 2 5" xfId="29951" xr:uid="{00000000-0005-0000-0000-0000F5740000}"/>
    <cellStyle name="SAPBEXexcGood3 4 2 2 2 5 2" xfId="29952" xr:uid="{00000000-0005-0000-0000-0000F6740000}"/>
    <cellStyle name="SAPBEXexcGood3 4 2 2 2 6" xfId="29953" xr:uid="{00000000-0005-0000-0000-0000F7740000}"/>
    <cellStyle name="SAPBEXexcGood3 4 2 2 2 6 2" xfId="29954" xr:uid="{00000000-0005-0000-0000-0000F8740000}"/>
    <cellStyle name="SAPBEXexcGood3 4 2 2 2 7" xfId="29955" xr:uid="{00000000-0005-0000-0000-0000F9740000}"/>
    <cellStyle name="SAPBEXexcGood3 4 2 2 2 7 2" xfId="29956" xr:uid="{00000000-0005-0000-0000-0000FA740000}"/>
    <cellStyle name="SAPBEXexcGood3 4 2 2 2 8" xfId="29957" xr:uid="{00000000-0005-0000-0000-0000FB740000}"/>
    <cellStyle name="SAPBEXexcGood3 4 2 2 3" xfId="29958" xr:uid="{00000000-0005-0000-0000-0000FC740000}"/>
    <cellStyle name="SAPBEXexcGood3 4 2 2 3 2" xfId="29959" xr:uid="{00000000-0005-0000-0000-0000FD740000}"/>
    <cellStyle name="SAPBEXexcGood3 4 2 2 3 2 2" xfId="29960" xr:uid="{00000000-0005-0000-0000-0000FE740000}"/>
    <cellStyle name="SAPBEXexcGood3 4 2 2 3 3" xfId="29961" xr:uid="{00000000-0005-0000-0000-0000FF740000}"/>
    <cellStyle name="SAPBEXexcGood3 4 2 2 3 3 2" xfId="29962" xr:uid="{00000000-0005-0000-0000-000000750000}"/>
    <cellStyle name="SAPBEXexcGood3 4 2 2 3 4" xfId="29963" xr:uid="{00000000-0005-0000-0000-000001750000}"/>
    <cellStyle name="SAPBEXexcGood3 4 2 2 3 4 2" xfId="29964" xr:uid="{00000000-0005-0000-0000-000002750000}"/>
    <cellStyle name="SAPBEXexcGood3 4 2 2 3 5" xfId="29965" xr:uid="{00000000-0005-0000-0000-000003750000}"/>
    <cellStyle name="SAPBEXexcGood3 4 2 2 3 5 2" xfId="29966" xr:uid="{00000000-0005-0000-0000-000004750000}"/>
    <cellStyle name="SAPBEXexcGood3 4 2 2 3 6" xfId="29967" xr:uid="{00000000-0005-0000-0000-000005750000}"/>
    <cellStyle name="SAPBEXexcGood3 4 2 2 3 6 2" xfId="29968" xr:uid="{00000000-0005-0000-0000-000006750000}"/>
    <cellStyle name="SAPBEXexcGood3 4 2 2 3 7" xfId="29969" xr:uid="{00000000-0005-0000-0000-000007750000}"/>
    <cellStyle name="SAPBEXexcGood3 4 2 2 4" xfId="29970" xr:uid="{00000000-0005-0000-0000-000008750000}"/>
    <cellStyle name="SAPBEXexcGood3 4 2 2 4 2" xfId="29971" xr:uid="{00000000-0005-0000-0000-000009750000}"/>
    <cellStyle name="SAPBEXexcGood3 4 2 2 5" xfId="29972" xr:uid="{00000000-0005-0000-0000-00000A750000}"/>
    <cellStyle name="SAPBEXexcGood3 4 2 2 5 2" xfId="29973" xr:uid="{00000000-0005-0000-0000-00000B750000}"/>
    <cellStyle name="SAPBEXexcGood3 4 2 2 6" xfId="29974" xr:uid="{00000000-0005-0000-0000-00000C750000}"/>
    <cellStyle name="SAPBEXexcGood3 4 2 2 6 2" xfId="29975" xr:uid="{00000000-0005-0000-0000-00000D750000}"/>
    <cellStyle name="SAPBEXexcGood3 4 2 2 7" xfId="29976" xr:uid="{00000000-0005-0000-0000-00000E750000}"/>
    <cellStyle name="SAPBEXexcGood3 4 2 2 7 2" xfId="29977" xr:uid="{00000000-0005-0000-0000-00000F750000}"/>
    <cellStyle name="SAPBEXexcGood3 4 2 2 8" xfId="29978" xr:uid="{00000000-0005-0000-0000-000010750000}"/>
    <cellStyle name="SAPBEXexcGood3 4 2 2 8 2" xfId="29979" xr:uid="{00000000-0005-0000-0000-000011750000}"/>
    <cellStyle name="SAPBEXexcGood3 4 2 2 9" xfId="29980" xr:uid="{00000000-0005-0000-0000-000012750000}"/>
    <cellStyle name="SAPBEXexcGood3 4 2 3" xfId="29981" xr:uid="{00000000-0005-0000-0000-000013750000}"/>
    <cellStyle name="SAPBEXexcGood3 4 2 3 2" xfId="29982" xr:uid="{00000000-0005-0000-0000-000014750000}"/>
    <cellStyle name="SAPBEXexcGood3 4 2 3 2 2" xfId="29983" xr:uid="{00000000-0005-0000-0000-000015750000}"/>
    <cellStyle name="SAPBEXexcGood3 4 2 3 2 2 2" xfId="29984" xr:uid="{00000000-0005-0000-0000-000016750000}"/>
    <cellStyle name="SAPBEXexcGood3 4 2 3 2 3" xfId="29985" xr:uid="{00000000-0005-0000-0000-000017750000}"/>
    <cellStyle name="SAPBEXexcGood3 4 2 3 2 3 2" xfId="29986" xr:uid="{00000000-0005-0000-0000-000018750000}"/>
    <cellStyle name="SAPBEXexcGood3 4 2 3 2 4" xfId="29987" xr:uid="{00000000-0005-0000-0000-000019750000}"/>
    <cellStyle name="SAPBEXexcGood3 4 2 3 2 4 2" xfId="29988" xr:uid="{00000000-0005-0000-0000-00001A750000}"/>
    <cellStyle name="SAPBEXexcGood3 4 2 3 2 5" xfId="29989" xr:uid="{00000000-0005-0000-0000-00001B750000}"/>
    <cellStyle name="SAPBEXexcGood3 4 2 3 2 5 2" xfId="29990" xr:uid="{00000000-0005-0000-0000-00001C750000}"/>
    <cellStyle name="SAPBEXexcGood3 4 2 3 2 6" xfId="29991" xr:uid="{00000000-0005-0000-0000-00001D750000}"/>
    <cellStyle name="SAPBEXexcGood3 4 2 3 2 6 2" xfId="29992" xr:uid="{00000000-0005-0000-0000-00001E750000}"/>
    <cellStyle name="SAPBEXexcGood3 4 2 3 2 7" xfId="29993" xr:uid="{00000000-0005-0000-0000-00001F750000}"/>
    <cellStyle name="SAPBEXexcGood3 4 2 3 3" xfId="29994" xr:uid="{00000000-0005-0000-0000-000020750000}"/>
    <cellStyle name="SAPBEXexcGood3 4 2 3 3 2" xfId="29995" xr:uid="{00000000-0005-0000-0000-000021750000}"/>
    <cellStyle name="SAPBEXexcGood3 4 2 3 4" xfId="29996" xr:uid="{00000000-0005-0000-0000-000022750000}"/>
    <cellStyle name="SAPBEXexcGood3 4 2 3 4 2" xfId="29997" xr:uid="{00000000-0005-0000-0000-000023750000}"/>
    <cellStyle name="SAPBEXexcGood3 4 2 3 5" xfId="29998" xr:uid="{00000000-0005-0000-0000-000024750000}"/>
    <cellStyle name="SAPBEXexcGood3 4 2 3 5 2" xfId="29999" xr:uid="{00000000-0005-0000-0000-000025750000}"/>
    <cellStyle name="SAPBEXexcGood3 4 2 3 6" xfId="30000" xr:uid="{00000000-0005-0000-0000-000026750000}"/>
    <cellStyle name="SAPBEXexcGood3 4 2 3 6 2" xfId="30001" xr:uid="{00000000-0005-0000-0000-000027750000}"/>
    <cellStyle name="SAPBEXexcGood3 4 2 3 7" xfId="30002" xr:uid="{00000000-0005-0000-0000-000028750000}"/>
    <cellStyle name="SAPBEXexcGood3 4 2 3 7 2" xfId="30003" xr:uid="{00000000-0005-0000-0000-000029750000}"/>
    <cellStyle name="SAPBEXexcGood3 4 2 3 8" xfId="30004" xr:uid="{00000000-0005-0000-0000-00002A750000}"/>
    <cellStyle name="SAPBEXexcGood3 4 2 4" xfId="30005" xr:uid="{00000000-0005-0000-0000-00002B750000}"/>
    <cellStyle name="SAPBEXexcGood3 4 2 4 2" xfId="30006" xr:uid="{00000000-0005-0000-0000-00002C750000}"/>
    <cellStyle name="SAPBEXexcGood3 4 2 4 2 2" xfId="30007" xr:uid="{00000000-0005-0000-0000-00002D750000}"/>
    <cellStyle name="SAPBEXexcGood3 4 2 4 3" xfId="30008" xr:uid="{00000000-0005-0000-0000-00002E750000}"/>
    <cellStyle name="SAPBEXexcGood3 4 2 4 3 2" xfId="30009" xr:uid="{00000000-0005-0000-0000-00002F750000}"/>
    <cellStyle name="SAPBEXexcGood3 4 2 4 4" xfId="30010" xr:uid="{00000000-0005-0000-0000-000030750000}"/>
    <cellStyle name="SAPBEXexcGood3 4 2 4 4 2" xfId="30011" xr:uid="{00000000-0005-0000-0000-000031750000}"/>
    <cellStyle name="SAPBEXexcGood3 4 2 4 5" xfId="30012" xr:uid="{00000000-0005-0000-0000-000032750000}"/>
    <cellStyle name="SAPBEXexcGood3 4 2 4 5 2" xfId="30013" xr:uid="{00000000-0005-0000-0000-000033750000}"/>
    <cellStyle name="SAPBEXexcGood3 4 2 4 6" xfId="30014" xr:uid="{00000000-0005-0000-0000-000034750000}"/>
    <cellStyle name="SAPBEXexcGood3 4 2 4 6 2" xfId="30015" xr:uid="{00000000-0005-0000-0000-000035750000}"/>
    <cellStyle name="SAPBEXexcGood3 4 2 4 7" xfId="30016" xr:uid="{00000000-0005-0000-0000-000036750000}"/>
    <cellStyle name="SAPBEXexcGood3 4 2 5" xfId="30017" xr:uid="{00000000-0005-0000-0000-000037750000}"/>
    <cellStyle name="SAPBEXexcGood3 4 2 5 2" xfId="30018" xr:uid="{00000000-0005-0000-0000-000038750000}"/>
    <cellStyle name="SAPBEXexcGood3 4 2 6" xfId="30019" xr:uid="{00000000-0005-0000-0000-000039750000}"/>
    <cellStyle name="SAPBEXexcGood3 4 2 6 2" xfId="30020" xr:uid="{00000000-0005-0000-0000-00003A750000}"/>
    <cellStyle name="SAPBEXexcGood3 4 2 7" xfId="30021" xr:uid="{00000000-0005-0000-0000-00003B750000}"/>
    <cellStyle name="SAPBEXexcGood3 4 2 7 2" xfId="30022" xr:uid="{00000000-0005-0000-0000-00003C750000}"/>
    <cellStyle name="SAPBEXexcGood3 4 2 8" xfId="30023" xr:uid="{00000000-0005-0000-0000-00003D750000}"/>
    <cellStyle name="SAPBEXexcGood3 4 2 8 2" xfId="30024" xr:uid="{00000000-0005-0000-0000-00003E750000}"/>
    <cellStyle name="SAPBEXexcGood3 4 2 9" xfId="30025" xr:uid="{00000000-0005-0000-0000-00003F750000}"/>
    <cellStyle name="SAPBEXexcGood3 4 2 9 2" xfId="30026" xr:uid="{00000000-0005-0000-0000-000040750000}"/>
    <cellStyle name="SAPBEXexcGood3 4 3" xfId="30027" xr:uid="{00000000-0005-0000-0000-000041750000}"/>
    <cellStyle name="SAPBEXexcGood3 4 3 2" xfId="30028" xr:uid="{00000000-0005-0000-0000-000042750000}"/>
    <cellStyle name="SAPBEXexcGood3 4 3 2 2" xfId="30029" xr:uid="{00000000-0005-0000-0000-000043750000}"/>
    <cellStyle name="SAPBEXexcGood3 4 3 2 2 2" xfId="30030" xr:uid="{00000000-0005-0000-0000-000044750000}"/>
    <cellStyle name="SAPBEXexcGood3 4 3 2 2 2 2" xfId="30031" xr:uid="{00000000-0005-0000-0000-000045750000}"/>
    <cellStyle name="SAPBEXexcGood3 4 3 2 2 3" xfId="30032" xr:uid="{00000000-0005-0000-0000-000046750000}"/>
    <cellStyle name="SAPBEXexcGood3 4 3 2 2 3 2" xfId="30033" xr:uid="{00000000-0005-0000-0000-000047750000}"/>
    <cellStyle name="SAPBEXexcGood3 4 3 2 2 4" xfId="30034" xr:uid="{00000000-0005-0000-0000-000048750000}"/>
    <cellStyle name="SAPBEXexcGood3 4 3 2 2 4 2" xfId="30035" xr:uid="{00000000-0005-0000-0000-000049750000}"/>
    <cellStyle name="SAPBEXexcGood3 4 3 2 2 5" xfId="30036" xr:uid="{00000000-0005-0000-0000-00004A750000}"/>
    <cellStyle name="SAPBEXexcGood3 4 3 2 2 5 2" xfId="30037" xr:uid="{00000000-0005-0000-0000-00004B750000}"/>
    <cellStyle name="SAPBEXexcGood3 4 3 2 2 6" xfId="30038" xr:uid="{00000000-0005-0000-0000-00004C750000}"/>
    <cellStyle name="SAPBEXexcGood3 4 3 2 2 6 2" xfId="30039" xr:uid="{00000000-0005-0000-0000-00004D750000}"/>
    <cellStyle name="SAPBEXexcGood3 4 3 2 2 7" xfId="30040" xr:uid="{00000000-0005-0000-0000-00004E750000}"/>
    <cellStyle name="SAPBEXexcGood3 4 3 2 3" xfId="30041" xr:uid="{00000000-0005-0000-0000-00004F750000}"/>
    <cellStyle name="SAPBEXexcGood3 4 3 2 3 2" xfId="30042" xr:uid="{00000000-0005-0000-0000-000050750000}"/>
    <cellStyle name="SAPBEXexcGood3 4 3 2 4" xfId="30043" xr:uid="{00000000-0005-0000-0000-000051750000}"/>
    <cellStyle name="SAPBEXexcGood3 4 3 2 4 2" xfId="30044" xr:uid="{00000000-0005-0000-0000-000052750000}"/>
    <cellStyle name="SAPBEXexcGood3 4 3 2 5" xfId="30045" xr:uid="{00000000-0005-0000-0000-000053750000}"/>
    <cellStyle name="SAPBEXexcGood3 4 3 2 5 2" xfId="30046" xr:uid="{00000000-0005-0000-0000-000054750000}"/>
    <cellStyle name="SAPBEXexcGood3 4 3 2 6" xfId="30047" xr:uid="{00000000-0005-0000-0000-000055750000}"/>
    <cellStyle name="SAPBEXexcGood3 4 3 2 6 2" xfId="30048" xr:uid="{00000000-0005-0000-0000-000056750000}"/>
    <cellStyle name="SAPBEXexcGood3 4 3 2 7" xfId="30049" xr:uid="{00000000-0005-0000-0000-000057750000}"/>
    <cellStyle name="SAPBEXexcGood3 4 3 2 7 2" xfId="30050" xr:uid="{00000000-0005-0000-0000-000058750000}"/>
    <cellStyle name="SAPBEXexcGood3 4 3 2 8" xfId="30051" xr:uid="{00000000-0005-0000-0000-000059750000}"/>
    <cellStyle name="SAPBEXexcGood3 4 3 3" xfId="30052" xr:uid="{00000000-0005-0000-0000-00005A750000}"/>
    <cellStyle name="SAPBEXexcGood3 4 3 3 2" xfId="30053" xr:uid="{00000000-0005-0000-0000-00005B750000}"/>
    <cellStyle name="SAPBEXexcGood3 4 3 3 2 2" xfId="30054" xr:uid="{00000000-0005-0000-0000-00005C750000}"/>
    <cellStyle name="SAPBEXexcGood3 4 3 3 3" xfId="30055" xr:uid="{00000000-0005-0000-0000-00005D750000}"/>
    <cellStyle name="SAPBEXexcGood3 4 3 3 3 2" xfId="30056" xr:uid="{00000000-0005-0000-0000-00005E750000}"/>
    <cellStyle name="SAPBEXexcGood3 4 3 3 4" xfId="30057" xr:uid="{00000000-0005-0000-0000-00005F750000}"/>
    <cellStyle name="SAPBEXexcGood3 4 3 3 4 2" xfId="30058" xr:uid="{00000000-0005-0000-0000-000060750000}"/>
    <cellStyle name="SAPBEXexcGood3 4 3 3 5" xfId="30059" xr:uid="{00000000-0005-0000-0000-000061750000}"/>
    <cellStyle name="SAPBEXexcGood3 4 3 3 5 2" xfId="30060" xr:uid="{00000000-0005-0000-0000-000062750000}"/>
    <cellStyle name="SAPBEXexcGood3 4 3 3 6" xfId="30061" xr:uid="{00000000-0005-0000-0000-000063750000}"/>
    <cellStyle name="SAPBEXexcGood3 4 3 3 6 2" xfId="30062" xr:uid="{00000000-0005-0000-0000-000064750000}"/>
    <cellStyle name="SAPBEXexcGood3 4 3 3 7" xfId="30063" xr:uid="{00000000-0005-0000-0000-000065750000}"/>
    <cellStyle name="SAPBEXexcGood3 4 3 4" xfId="30064" xr:uid="{00000000-0005-0000-0000-000066750000}"/>
    <cellStyle name="SAPBEXexcGood3 4 3 4 2" xfId="30065" xr:uid="{00000000-0005-0000-0000-000067750000}"/>
    <cellStyle name="SAPBEXexcGood3 4 3 5" xfId="30066" xr:uid="{00000000-0005-0000-0000-000068750000}"/>
    <cellStyle name="SAPBEXexcGood3 4 3 5 2" xfId="30067" xr:uid="{00000000-0005-0000-0000-000069750000}"/>
    <cellStyle name="SAPBEXexcGood3 4 3 6" xfId="30068" xr:uid="{00000000-0005-0000-0000-00006A750000}"/>
    <cellStyle name="SAPBEXexcGood3 4 3 6 2" xfId="30069" xr:uid="{00000000-0005-0000-0000-00006B750000}"/>
    <cellStyle name="SAPBEXexcGood3 4 3 7" xfId="30070" xr:uid="{00000000-0005-0000-0000-00006C750000}"/>
    <cellStyle name="SAPBEXexcGood3 4 3 7 2" xfId="30071" xr:uid="{00000000-0005-0000-0000-00006D750000}"/>
    <cellStyle name="SAPBEXexcGood3 4 3 8" xfId="30072" xr:uid="{00000000-0005-0000-0000-00006E750000}"/>
    <cellStyle name="SAPBEXexcGood3 4 3 8 2" xfId="30073" xr:uid="{00000000-0005-0000-0000-00006F750000}"/>
    <cellStyle name="SAPBEXexcGood3 4 3 9" xfId="30074" xr:uid="{00000000-0005-0000-0000-000070750000}"/>
    <cellStyle name="SAPBEXexcGood3 4 4" xfId="30075" xr:uid="{00000000-0005-0000-0000-000071750000}"/>
    <cellStyle name="SAPBEXexcGood3 4 4 2" xfId="30076" xr:uid="{00000000-0005-0000-0000-000072750000}"/>
    <cellStyle name="SAPBEXexcGood3 4 4 2 2" xfId="30077" xr:uid="{00000000-0005-0000-0000-000073750000}"/>
    <cellStyle name="SAPBEXexcGood3 4 4 2 2 2" xfId="30078" xr:uid="{00000000-0005-0000-0000-000074750000}"/>
    <cellStyle name="SAPBEXexcGood3 4 4 2 3" xfId="30079" xr:uid="{00000000-0005-0000-0000-000075750000}"/>
    <cellStyle name="SAPBEXexcGood3 4 4 2 3 2" xfId="30080" xr:uid="{00000000-0005-0000-0000-000076750000}"/>
    <cellStyle name="SAPBEXexcGood3 4 4 2 4" xfId="30081" xr:uid="{00000000-0005-0000-0000-000077750000}"/>
    <cellStyle name="SAPBEXexcGood3 4 4 2 4 2" xfId="30082" xr:uid="{00000000-0005-0000-0000-000078750000}"/>
    <cellStyle name="SAPBEXexcGood3 4 4 2 5" xfId="30083" xr:uid="{00000000-0005-0000-0000-000079750000}"/>
    <cellStyle name="SAPBEXexcGood3 4 4 2 5 2" xfId="30084" xr:uid="{00000000-0005-0000-0000-00007A750000}"/>
    <cellStyle name="SAPBEXexcGood3 4 4 2 6" xfId="30085" xr:uid="{00000000-0005-0000-0000-00007B750000}"/>
    <cellStyle name="SAPBEXexcGood3 4 4 2 6 2" xfId="30086" xr:uid="{00000000-0005-0000-0000-00007C750000}"/>
    <cellStyle name="SAPBEXexcGood3 4 4 2 7" xfId="30087" xr:uid="{00000000-0005-0000-0000-00007D750000}"/>
    <cellStyle name="SAPBEXexcGood3 4 4 3" xfId="30088" xr:uid="{00000000-0005-0000-0000-00007E750000}"/>
    <cellStyle name="SAPBEXexcGood3 4 4 3 2" xfId="30089" xr:uid="{00000000-0005-0000-0000-00007F750000}"/>
    <cellStyle name="SAPBEXexcGood3 4 4 4" xfId="30090" xr:uid="{00000000-0005-0000-0000-000080750000}"/>
    <cellStyle name="SAPBEXexcGood3 4 4 4 2" xfId="30091" xr:uid="{00000000-0005-0000-0000-000081750000}"/>
    <cellStyle name="SAPBEXexcGood3 4 4 5" xfId="30092" xr:uid="{00000000-0005-0000-0000-000082750000}"/>
    <cellStyle name="SAPBEXexcGood3 4 4 5 2" xfId="30093" xr:uid="{00000000-0005-0000-0000-000083750000}"/>
    <cellStyle name="SAPBEXexcGood3 4 4 6" xfId="30094" xr:uid="{00000000-0005-0000-0000-000084750000}"/>
    <cellStyle name="SAPBEXexcGood3 4 4 6 2" xfId="30095" xr:uid="{00000000-0005-0000-0000-000085750000}"/>
    <cellStyle name="SAPBEXexcGood3 4 4 7" xfId="30096" xr:uid="{00000000-0005-0000-0000-000086750000}"/>
    <cellStyle name="SAPBEXexcGood3 4 4 7 2" xfId="30097" xr:uid="{00000000-0005-0000-0000-000087750000}"/>
    <cellStyle name="SAPBEXexcGood3 4 4 8" xfId="30098" xr:uid="{00000000-0005-0000-0000-000088750000}"/>
    <cellStyle name="SAPBEXexcGood3 4 5" xfId="30099" xr:uid="{00000000-0005-0000-0000-000089750000}"/>
    <cellStyle name="SAPBEXexcGood3 4 5 2" xfId="30100" xr:uid="{00000000-0005-0000-0000-00008A750000}"/>
    <cellStyle name="SAPBEXexcGood3 4 5 2 2" xfId="30101" xr:uid="{00000000-0005-0000-0000-00008B750000}"/>
    <cellStyle name="SAPBEXexcGood3 4 5 3" xfId="30102" xr:uid="{00000000-0005-0000-0000-00008C750000}"/>
    <cellStyle name="SAPBEXexcGood3 4 5 3 2" xfId="30103" xr:uid="{00000000-0005-0000-0000-00008D750000}"/>
    <cellStyle name="SAPBEXexcGood3 4 5 4" xfId="30104" xr:uid="{00000000-0005-0000-0000-00008E750000}"/>
    <cellStyle name="SAPBEXexcGood3 4 5 4 2" xfId="30105" xr:uid="{00000000-0005-0000-0000-00008F750000}"/>
    <cellStyle name="SAPBEXexcGood3 4 5 5" xfId="30106" xr:uid="{00000000-0005-0000-0000-000090750000}"/>
    <cellStyle name="SAPBEXexcGood3 4 5 5 2" xfId="30107" xr:uid="{00000000-0005-0000-0000-000091750000}"/>
    <cellStyle name="SAPBEXexcGood3 4 5 6" xfId="30108" xr:uid="{00000000-0005-0000-0000-000092750000}"/>
    <cellStyle name="SAPBEXexcGood3 4 5 6 2" xfId="30109" xr:uid="{00000000-0005-0000-0000-000093750000}"/>
    <cellStyle name="SAPBEXexcGood3 4 5 7" xfId="30110" xr:uid="{00000000-0005-0000-0000-000094750000}"/>
    <cellStyle name="SAPBEXexcGood3 4 6" xfId="30111" xr:uid="{00000000-0005-0000-0000-000095750000}"/>
    <cellStyle name="SAPBEXexcGood3 4 6 2" xfId="30112" xr:uid="{00000000-0005-0000-0000-000096750000}"/>
    <cellStyle name="SAPBEXexcGood3 4 7" xfId="30113" xr:uid="{00000000-0005-0000-0000-000097750000}"/>
    <cellStyle name="SAPBEXexcGood3 4 7 2" xfId="30114" xr:uid="{00000000-0005-0000-0000-000098750000}"/>
    <cellStyle name="SAPBEXexcGood3 4 8" xfId="30115" xr:uid="{00000000-0005-0000-0000-000099750000}"/>
    <cellStyle name="SAPBEXexcGood3 4 8 2" xfId="30116" xr:uid="{00000000-0005-0000-0000-00009A750000}"/>
    <cellStyle name="SAPBEXexcGood3 4 9" xfId="30117" xr:uid="{00000000-0005-0000-0000-00009B750000}"/>
    <cellStyle name="SAPBEXexcGood3 4 9 2" xfId="30118" xr:uid="{00000000-0005-0000-0000-00009C750000}"/>
    <cellStyle name="SAPBEXexcGood3 5" xfId="30119" xr:uid="{00000000-0005-0000-0000-00009D750000}"/>
    <cellStyle name="SAPBEXexcGood3 5 10" xfId="30120" xr:uid="{00000000-0005-0000-0000-00009E750000}"/>
    <cellStyle name="SAPBEXexcGood3 5 2" xfId="30121" xr:uid="{00000000-0005-0000-0000-00009F750000}"/>
    <cellStyle name="SAPBEXexcGood3 5 2 2" xfId="30122" xr:uid="{00000000-0005-0000-0000-0000A0750000}"/>
    <cellStyle name="SAPBEXexcGood3 5 2 2 2" xfId="30123" xr:uid="{00000000-0005-0000-0000-0000A1750000}"/>
    <cellStyle name="SAPBEXexcGood3 5 2 2 2 2" xfId="30124" xr:uid="{00000000-0005-0000-0000-0000A2750000}"/>
    <cellStyle name="SAPBEXexcGood3 5 2 2 2 2 2" xfId="30125" xr:uid="{00000000-0005-0000-0000-0000A3750000}"/>
    <cellStyle name="SAPBEXexcGood3 5 2 2 2 3" xfId="30126" xr:uid="{00000000-0005-0000-0000-0000A4750000}"/>
    <cellStyle name="SAPBEXexcGood3 5 2 2 2 3 2" xfId="30127" xr:uid="{00000000-0005-0000-0000-0000A5750000}"/>
    <cellStyle name="SAPBEXexcGood3 5 2 2 2 4" xfId="30128" xr:uid="{00000000-0005-0000-0000-0000A6750000}"/>
    <cellStyle name="SAPBEXexcGood3 5 2 2 2 4 2" xfId="30129" xr:uid="{00000000-0005-0000-0000-0000A7750000}"/>
    <cellStyle name="SAPBEXexcGood3 5 2 2 2 5" xfId="30130" xr:uid="{00000000-0005-0000-0000-0000A8750000}"/>
    <cellStyle name="SAPBEXexcGood3 5 2 2 2 5 2" xfId="30131" xr:uid="{00000000-0005-0000-0000-0000A9750000}"/>
    <cellStyle name="SAPBEXexcGood3 5 2 2 2 6" xfId="30132" xr:uid="{00000000-0005-0000-0000-0000AA750000}"/>
    <cellStyle name="SAPBEXexcGood3 5 2 2 2 6 2" xfId="30133" xr:uid="{00000000-0005-0000-0000-0000AB750000}"/>
    <cellStyle name="SAPBEXexcGood3 5 2 2 2 7" xfId="30134" xr:uid="{00000000-0005-0000-0000-0000AC750000}"/>
    <cellStyle name="SAPBEXexcGood3 5 2 2 3" xfId="30135" xr:uid="{00000000-0005-0000-0000-0000AD750000}"/>
    <cellStyle name="SAPBEXexcGood3 5 2 2 3 2" xfId="30136" xr:uid="{00000000-0005-0000-0000-0000AE750000}"/>
    <cellStyle name="SAPBEXexcGood3 5 2 2 4" xfId="30137" xr:uid="{00000000-0005-0000-0000-0000AF750000}"/>
    <cellStyle name="SAPBEXexcGood3 5 2 2 4 2" xfId="30138" xr:uid="{00000000-0005-0000-0000-0000B0750000}"/>
    <cellStyle name="SAPBEXexcGood3 5 2 2 5" xfId="30139" xr:uid="{00000000-0005-0000-0000-0000B1750000}"/>
    <cellStyle name="SAPBEXexcGood3 5 2 2 5 2" xfId="30140" xr:uid="{00000000-0005-0000-0000-0000B2750000}"/>
    <cellStyle name="SAPBEXexcGood3 5 2 2 6" xfId="30141" xr:uid="{00000000-0005-0000-0000-0000B3750000}"/>
    <cellStyle name="SAPBEXexcGood3 5 2 2 6 2" xfId="30142" xr:uid="{00000000-0005-0000-0000-0000B4750000}"/>
    <cellStyle name="SAPBEXexcGood3 5 2 2 7" xfId="30143" xr:uid="{00000000-0005-0000-0000-0000B5750000}"/>
    <cellStyle name="SAPBEXexcGood3 5 2 2 7 2" xfId="30144" xr:uid="{00000000-0005-0000-0000-0000B6750000}"/>
    <cellStyle name="SAPBEXexcGood3 5 2 2 8" xfId="30145" xr:uid="{00000000-0005-0000-0000-0000B7750000}"/>
    <cellStyle name="SAPBEXexcGood3 5 2 3" xfId="30146" xr:uid="{00000000-0005-0000-0000-0000B8750000}"/>
    <cellStyle name="SAPBEXexcGood3 5 2 3 2" xfId="30147" xr:uid="{00000000-0005-0000-0000-0000B9750000}"/>
    <cellStyle name="SAPBEXexcGood3 5 2 3 2 2" xfId="30148" xr:uid="{00000000-0005-0000-0000-0000BA750000}"/>
    <cellStyle name="SAPBEXexcGood3 5 2 3 3" xfId="30149" xr:uid="{00000000-0005-0000-0000-0000BB750000}"/>
    <cellStyle name="SAPBEXexcGood3 5 2 3 3 2" xfId="30150" xr:uid="{00000000-0005-0000-0000-0000BC750000}"/>
    <cellStyle name="SAPBEXexcGood3 5 2 3 4" xfId="30151" xr:uid="{00000000-0005-0000-0000-0000BD750000}"/>
    <cellStyle name="SAPBEXexcGood3 5 2 3 4 2" xfId="30152" xr:uid="{00000000-0005-0000-0000-0000BE750000}"/>
    <cellStyle name="SAPBEXexcGood3 5 2 3 5" xfId="30153" xr:uid="{00000000-0005-0000-0000-0000BF750000}"/>
    <cellStyle name="SAPBEXexcGood3 5 2 3 5 2" xfId="30154" xr:uid="{00000000-0005-0000-0000-0000C0750000}"/>
    <cellStyle name="SAPBEXexcGood3 5 2 3 6" xfId="30155" xr:uid="{00000000-0005-0000-0000-0000C1750000}"/>
    <cellStyle name="SAPBEXexcGood3 5 2 3 6 2" xfId="30156" xr:uid="{00000000-0005-0000-0000-0000C2750000}"/>
    <cellStyle name="SAPBEXexcGood3 5 2 3 7" xfId="30157" xr:uid="{00000000-0005-0000-0000-0000C3750000}"/>
    <cellStyle name="SAPBEXexcGood3 5 2 4" xfId="30158" xr:uid="{00000000-0005-0000-0000-0000C4750000}"/>
    <cellStyle name="SAPBEXexcGood3 5 2 4 2" xfId="30159" xr:uid="{00000000-0005-0000-0000-0000C5750000}"/>
    <cellStyle name="SAPBEXexcGood3 5 2 5" xfId="30160" xr:uid="{00000000-0005-0000-0000-0000C6750000}"/>
    <cellStyle name="SAPBEXexcGood3 5 2 5 2" xfId="30161" xr:uid="{00000000-0005-0000-0000-0000C7750000}"/>
    <cellStyle name="SAPBEXexcGood3 5 2 6" xfId="30162" xr:uid="{00000000-0005-0000-0000-0000C8750000}"/>
    <cellStyle name="SAPBEXexcGood3 5 2 6 2" xfId="30163" xr:uid="{00000000-0005-0000-0000-0000C9750000}"/>
    <cellStyle name="SAPBEXexcGood3 5 2 7" xfId="30164" xr:uid="{00000000-0005-0000-0000-0000CA750000}"/>
    <cellStyle name="SAPBEXexcGood3 5 2 7 2" xfId="30165" xr:uid="{00000000-0005-0000-0000-0000CB750000}"/>
    <cellStyle name="SAPBEXexcGood3 5 2 8" xfId="30166" xr:uid="{00000000-0005-0000-0000-0000CC750000}"/>
    <cellStyle name="SAPBEXexcGood3 5 2 8 2" xfId="30167" xr:uid="{00000000-0005-0000-0000-0000CD750000}"/>
    <cellStyle name="SAPBEXexcGood3 5 2 9" xfId="30168" xr:uid="{00000000-0005-0000-0000-0000CE750000}"/>
    <cellStyle name="SAPBEXexcGood3 5 3" xfId="30169" xr:uid="{00000000-0005-0000-0000-0000CF750000}"/>
    <cellStyle name="SAPBEXexcGood3 5 3 2" xfId="30170" xr:uid="{00000000-0005-0000-0000-0000D0750000}"/>
    <cellStyle name="SAPBEXexcGood3 5 3 2 2" xfId="30171" xr:uid="{00000000-0005-0000-0000-0000D1750000}"/>
    <cellStyle name="SAPBEXexcGood3 5 3 2 2 2" xfId="30172" xr:uid="{00000000-0005-0000-0000-0000D2750000}"/>
    <cellStyle name="SAPBEXexcGood3 5 3 2 3" xfId="30173" xr:uid="{00000000-0005-0000-0000-0000D3750000}"/>
    <cellStyle name="SAPBEXexcGood3 5 3 2 3 2" xfId="30174" xr:uid="{00000000-0005-0000-0000-0000D4750000}"/>
    <cellStyle name="SAPBEXexcGood3 5 3 2 4" xfId="30175" xr:uid="{00000000-0005-0000-0000-0000D5750000}"/>
    <cellStyle name="SAPBEXexcGood3 5 3 2 4 2" xfId="30176" xr:uid="{00000000-0005-0000-0000-0000D6750000}"/>
    <cellStyle name="SAPBEXexcGood3 5 3 2 5" xfId="30177" xr:uid="{00000000-0005-0000-0000-0000D7750000}"/>
    <cellStyle name="SAPBEXexcGood3 5 3 2 5 2" xfId="30178" xr:uid="{00000000-0005-0000-0000-0000D8750000}"/>
    <cellStyle name="SAPBEXexcGood3 5 3 2 6" xfId="30179" xr:uid="{00000000-0005-0000-0000-0000D9750000}"/>
    <cellStyle name="SAPBEXexcGood3 5 3 2 6 2" xfId="30180" xr:uid="{00000000-0005-0000-0000-0000DA750000}"/>
    <cellStyle name="SAPBEXexcGood3 5 3 2 7" xfId="30181" xr:uid="{00000000-0005-0000-0000-0000DB750000}"/>
    <cellStyle name="SAPBEXexcGood3 5 3 3" xfId="30182" xr:uid="{00000000-0005-0000-0000-0000DC750000}"/>
    <cellStyle name="SAPBEXexcGood3 5 3 3 2" xfId="30183" xr:uid="{00000000-0005-0000-0000-0000DD750000}"/>
    <cellStyle name="SAPBEXexcGood3 5 3 4" xfId="30184" xr:uid="{00000000-0005-0000-0000-0000DE750000}"/>
    <cellStyle name="SAPBEXexcGood3 5 3 4 2" xfId="30185" xr:uid="{00000000-0005-0000-0000-0000DF750000}"/>
    <cellStyle name="SAPBEXexcGood3 5 3 5" xfId="30186" xr:uid="{00000000-0005-0000-0000-0000E0750000}"/>
    <cellStyle name="SAPBEXexcGood3 5 3 5 2" xfId="30187" xr:uid="{00000000-0005-0000-0000-0000E1750000}"/>
    <cellStyle name="SAPBEXexcGood3 5 3 6" xfId="30188" xr:uid="{00000000-0005-0000-0000-0000E2750000}"/>
    <cellStyle name="SAPBEXexcGood3 5 3 6 2" xfId="30189" xr:uid="{00000000-0005-0000-0000-0000E3750000}"/>
    <cellStyle name="SAPBEXexcGood3 5 3 7" xfId="30190" xr:uid="{00000000-0005-0000-0000-0000E4750000}"/>
    <cellStyle name="SAPBEXexcGood3 5 3 7 2" xfId="30191" xr:uid="{00000000-0005-0000-0000-0000E5750000}"/>
    <cellStyle name="SAPBEXexcGood3 5 3 8" xfId="30192" xr:uid="{00000000-0005-0000-0000-0000E6750000}"/>
    <cellStyle name="SAPBEXexcGood3 5 4" xfId="30193" xr:uid="{00000000-0005-0000-0000-0000E7750000}"/>
    <cellStyle name="SAPBEXexcGood3 5 4 2" xfId="30194" xr:uid="{00000000-0005-0000-0000-0000E8750000}"/>
    <cellStyle name="SAPBEXexcGood3 5 4 2 2" xfId="30195" xr:uid="{00000000-0005-0000-0000-0000E9750000}"/>
    <cellStyle name="SAPBEXexcGood3 5 4 3" xfId="30196" xr:uid="{00000000-0005-0000-0000-0000EA750000}"/>
    <cellStyle name="SAPBEXexcGood3 5 4 3 2" xfId="30197" xr:uid="{00000000-0005-0000-0000-0000EB750000}"/>
    <cellStyle name="SAPBEXexcGood3 5 4 4" xfId="30198" xr:uid="{00000000-0005-0000-0000-0000EC750000}"/>
    <cellStyle name="SAPBEXexcGood3 5 4 4 2" xfId="30199" xr:uid="{00000000-0005-0000-0000-0000ED750000}"/>
    <cellStyle name="SAPBEXexcGood3 5 4 5" xfId="30200" xr:uid="{00000000-0005-0000-0000-0000EE750000}"/>
    <cellStyle name="SAPBEXexcGood3 5 4 5 2" xfId="30201" xr:uid="{00000000-0005-0000-0000-0000EF750000}"/>
    <cellStyle name="SAPBEXexcGood3 5 4 6" xfId="30202" xr:uid="{00000000-0005-0000-0000-0000F0750000}"/>
    <cellStyle name="SAPBEXexcGood3 5 4 6 2" xfId="30203" xr:uid="{00000000-0005-0000-0000-0000F1750000}"/>
    <cellStyle name="SAPBEXexcGood3 5 4 7" xfId="30204" xr:uid="{00000000-0005-0000-0000-0000F2750000}"/>
    <cellStyle name="SAPBEXexcGood3 5 5" xfId="30205" xr:uid="{00000000-0005-0000-0000-0000F3750000}"/>
    <cellStyle name="SAPBEXexcGood3 5 5 2" xfId="30206" xr:uid="{00000000-0005-0000-0000-0000F4750000}"/>
    <cellStyle name="SAPBEXexcGood3 5 6" xfId="30207" xr:uid="{00000000-0005-0000-0000-0000F5750000}"/>
    <cellStyle name="SAPBEXexcGood3 5 6 2" xfId="30208" xr:uid="{00000000-0005-0000-0000-0000F6750000}"/>
    <cellStyle name="SAPBEXexcGood3 5 7" xfId="30209" xr:uid="{00000000-0005-0000-0000-0000F7750000}"/>
    <cellStyle name="SAPBEXexcGood3 5 7 2" xfId="30210" xr:uid="{00000000-0005-0000-0000-0000F8750000}"/>
    <cellStyle name="SAPBEXexcGood3 5 8" xfId="30211" xr:uid="{00000000-0005-0000-0000-0000F9750000}"/>
    <cellStyle name="SAPBEXexcGood3 5 8 2" xfId="30212" xr:uid="{00000000-0005-0000-0000-0000FA750000}"/>
    <cellStyle name="SAPBEXexcGood3 5 9" xfId="30213" xr:uid="{00000000-0005-0000-0000-0000FB750000}"/>
    <cellStyle name="SAPBEXexcGood3 5 9 2" xfId="30214" xr:uid="{00000000-0005-0000-0000-0000FC750000}"/>
    <cellStyle name="SAPBEXexcGood3 6" xfId="30215" xr:uid="{00000000-0005-0000-0000-0000FD750000}"/>
    <cellStyle name="SAPBEXexcGood3 6 10" xfId="30216" xr:uid="{00000000-0005-0000-0000-0000FE750000}"/>
    <cellStyle name="SAPBEXexcGood3 6 2" xfId="30217" xr:uid="{00000000-0005-0000-0000-0000FF750000}"/>
    <cellStyle name="SAPBEXexcGood3 6 2 2" xfId="30218" xr:uid="{00000000-0005-0000-0000-000000760000}"/>
    <cellStyle name="SAPBEXexcGood3 6 2 2 2" xfId="30219" xr:uid="{00000000-0005-0000-0000-000001760000}"/>
    <cellStyle name="SAPBEXexcGood3 6 2 2 2 2" xfId="30220" xr:uid="{00000000-0005-0000-0000-000002760000}"/>
    <cellStyle name="SAPBEXexcGood3 6 2 2 2 2 2" xfId="30221" xr:uid="{00000000-0005-0000-0000-000003760000}"/>
    <cellStyle name="SAPBEXexcGood3 6 2 2 2 3" xfId="30222" xr:uid="{00000000-0005-0000-0000-000004760000}"/>
    <cellStyle name="SAPBEXexcGood3 6 2 2 2 3 2" xfId="30223" xr:uid="{00000000-0005-0000-0000-000005760000}"/>
    <cellStyle name="SAPBEXexcGood3 6 2 2 2 4" xfId="30224" xr:uid="{00000000-0005-0000-0000-000006760000}"/>
    <cellStyle name="SAPBEXexcGood3 6 2 2 2 4 2" xfId="30225" xr:uid="{00000000-0005-0000-0000-000007760000}"/>
    <cellStyle name="SAPBEXexcGood3 6 2 2 2 5" xfId="30226" xr:uid="{00000000-0005-0000-0000-000008760000}"/>
    <cellStyle name="SAPBEXexcGood3 6 2 2 2 5 2" xfId="30227" xr:uid="{00000000-0005-0000-0000-000009760000}"/>
    <cellStyle name="SAPBEXexcGood3 6 2 2 2 6" xfId="30228" xr:uid="{00000000-0005-0000-0000-00000A760000}"/>
    <cellStyle name="SAPBEXexcGood3 6 2 2 2 6 2" xfId="30229" xr:uid="{00000000-0005-0000-0000-00000B760000}"/>
    <cellStyle name="SAPBEXexcGood3 6 2 2 2 7" xfId="30230" xr:uid="{00000000-0005-0000-0000-00000C760000}"/>
    <cellStyle name="SAPBEXexcGood3 6 2 2 3" xfId="30231" xr:uid="{00000000-0005-0000-0000-00000D760000}"/>
    <cellStyle name="SAPBEXexcGood3 6 2 2 3 2" xfId="30232" xr:uid="{00000000-0005-0000-0000-00000E760000}"/>
    <cellStyle name="SAPBEXexcGood3 6 2 2 4" xfId="30233" xr:uid="{00000000-0005-0000-0000-00000F760000}"/>
    <cellStyle name="SAPBEXexcGood3 6 2 2 4 2" xfId="30234" xr:uid="{00000000-0005-0000-0000-000010760000}"/>
    <cellStyle name="SAPBEXexcGood3 6 2 2 5" xfId="30235" xr:uid="{00000000-0005-0000-0000-000011760000}"/>
    <cellStyle name="SAPBEXexcGood3 6 2 2 5 2" xfId="30236" xr:uid="{00000000-0005-0000-0000-000012760000}"/>
    <cellStyle name="SAPBEXexcGood3 6 2 2 6" xfId="30237" xr:uid="{00000000-0005-0000-0000-000013760000}"/>
    <cellStyle name="SAPBEXexcGood3 6 2 2 6 2" xfId="30238" xr:uid="{00000000-0005-0000-0000-000014760000}"/>
    <cellStyle name="SAPBEXexcGood3 6 2 2 7" xfId="30239" xr:uid="{00000000-0005-0000-0000-000015760000}"/>
    <cellStyle name="SAPBEXexcGood3 6 2 2 7 2" xfId="30240" xr:uid="{00000000-0005-0000-0000-000016760000}"/>
    <cellStyle name="SAPBEXexcGood3 6 2 2 8" xfId="30241" xr:uid="{00000000-0005-0000-0000-000017760000}"/>
    <cellStyle name="SAPBEXexcGood3 6 2 3" xfId="30242" xr:uid="{00000000-0005-0000-0000-000018760000}"/>
    <cellStyle name="SAPBEXexcGood3 6 2 3 2" xfId="30243" xr:uid="{00000000-0005-0000-0000-000019760000}"/>
    <cellStyle name="SAPBEXexcGood3 6 2 3 2 2" xfId="30244" xr:uid="{00000000-0005-0000-0000-00001A760000}"/>
    <cellStyle name="SAPBEXexcGood3 6 2 3 3" xfId="30245" xr:uid="{00000000-0005-0000-0000-00001B760000}"/>
    <cellStyle name="SAPBEXexcGood3 6 2 3 3 2" xfId="30246" xr:uid="{00000000-0005-0000-0000-00001C760000}"/>
    <cellStyle name="SAPBEXexcGood3 6 2 3 4" xfId="30247" xr:uid="{00000000-0005-0000-0000-00001D760000}"/>
    <cellStyle name="SAPBEXexcGood3 6 2 3 4 2" xfId="30248" xr:uid="{00000000-0005-0000-0000-00001E760000}"/>
    <cellStyle name="SAPBEXexcGood3 6 2 3 5" xfId="30249" xr:uid="{00000000-0005-0000-0000-00001F760000}"/>
    <cellStyle name="SAPBEXexcGood3 6 2 3 5 2" xfId="30250" xr:uid="{00000000-0005-0000-0000-000020760000}"/>
    <cellStyle name="SAPBEXexcGood3 6 2 3 6" xfId="30251" xr:uid="{00000000-0005-0000-0000-000021760000}"/>
    <cellStyle name="SAPBEXexcGood3 6 2 3 6 2" xfId="30252" xr:uid="{00000000-0005-0000-0000-000022760000}"/>
    <cellStyle name="SAPBEXexcGood3 6 2 3 7" xfId="30253" xr:uid="{00000000-0005-0000-0000-000023760000}"/>
    <cellStyle name="SAPBEXexcGood3 6 2 4" xfId="30254" xr:uid="{00000000-0005-0000-0000-000024760000}"/>
    <cellStyle name="SAPBEXexcGood3 6 2 4 2" xfId="30255" xr:uid="{00000000-0005-0000-0000-000025760000}"/>
    <cellStyle name="SAPBEXexcGood3 6 2 5" xfId="30256" xr:uid="{00000000-0005-0000-0000-000026760000}"/>
    <cellStyle name="SAPBEXexcGood3 6 2 5 2" xfId="30257" xr:uid="{00000000-0005-0000-0000-000027760000}"/>
    <cellStyle name="SAPBEXexcGood3 6 2 6" xfId="30258" xr:uid="{00000000-0005-0000-0000-000028760000}"/>
    <cellStyle name="SAPBEXexcGood3 6 2 6 2" xfId="30259" xr:uid="{00000000-0005-0000-0000-000029760000}"/>
    <cellStyle name="SAPBEXexcGood3 6 2 7" xfId="30260" xr:uid="{00000000-0005-0000-0000-00002A760000}"/>
    <cellStyle name="SAPBEXexcGood3 6 2 7 2" xfId="30261" xr:uid="{00000000-0005-0000-0000-00002B760000}"/>
    <cellStyle name="SAPBEXexcGood3 6 2 8" xfId="30262" xr:uid="{00000000-0005-0000-0000-00002C760000}"/>
    <cellStyle name="SAPBEXexcGood3 6 2 8 2" xfId="30263" xr:uid="{00000000-0005-0000-0000-00002D760000}"/>
    <cellStyle name="SAPBEXexcGood3 6 2 9" xfId="30264" xr:uid="{00000000-0005-0000-0000-00002E760000}"/>
    <cellStyle name="SAPBEXexcGood3 6 3" xfId="30265" xr:uid="{00000000-0005-0000-0000-00002F760000}"/>
    <cellStyle name="SAPBEXexcGood3 6 3 2" xfId="30266" xr:uid="{00000000-0005-0000-0000-000030760000}"/>
    <cellStyle name="SAPBEXexcGood3 6 3 2 2" xfId="30267" xr:uid="{00000000-0005-0000-0000-000031760000}"/>
    <cellStyle name="SAPBEXexcGood3 6 3 2 2 2" xfId="30268" xr:uid="{00000000-0005-0000-0000-000032760000}"/>
    <cellStyle name="SAPBEXexcGood3 6 3 2 3" xfId="30269" xr:uid="{00000000-0005-0000-0000-000033760000}"/>
    <cellStyle name="SAPBEXexcGood3 6 3 2 3 2" xfId="30270" xr:uid="{00000000-0005-0000-0000-000034760000}"/>
    <cellStyle name="SAPBEXexcGood3 6 3 2 4" xfId="30271" xr:uid="{00000000-0005-0000-0000-000035760000}"/>
    <cellStyle name="SAPBEXexcGood3 6 3 2 4 2" xfId="30272" xr:uid="{00000000-0005-0000-0000-000036760000}"/>
    <cellStyle name="SAPBEXexcGood3 6 3 2 5" xfId="30273" xr:uid="{00000000-0005-0000-0000-000037760000}"/>
    <cellStyle name="SAPBEXexcGood3 6 3 2 5 2" xfId="30274" xr:uid="{00000000-0005-0000-0000-000038760000}"/>
    <cellStyle name="SAPBEXexcGood3 6 3 2 6" xfId="30275" xr:uid="{00000000-0005-0000-0000-000039760000}"/>
    <cellStyle name="SAPBEXexcGood3 6 3 2 6 2" xfId="30276" xr:uid="{00000000-0005-0000-0000-00003A760000}"/>
    <cellStyle name="SAPBEXexcGood3 6 3 2 7" xfId="30277" xr:uid="{00000000-0005-0000-0000-00003B760000}"/>
    <cellStyle name="SAPBEXexcGood3 6 3 3" xfId="30278" xr:uid="{00000000-0005-0000-0000-00003C760000}"/>
    <cellStyle name="SAPBEXexcGood3 6 3 3 2" xfId="30279" xr:uid="{00000000-0005-0000-0000-00003D760000}"/>
    <cellStyle name="SAPBEXexcGood3 6 3 4" xfId="30280" xr:uid="{00000000-0005-0000-0000-00003E760000}"/>
    <cellStyle name="SAPBEXexcGood3 6 3 4 2" xfId="30281" xr:uid="{00000000-0005-0000-0000-00003F760000}"/>
    <cellStyle name="SAPBEXexcGood3 6 3 5" xfId="30282" xr:uid="{00000000-0005-0000-0000-000040760000}"/>
    <cellStyle name="SAPBEXexcGood3 6 3 5 2" xfId="30283" xr:uid="{00000000-0005-0000-0000-000041760000}"/>
    <cellStyle name="SAPBEXexcGood3 6 3 6" xfId="30284" xr:uid="{00000000-0005-0000-0000-000042760000}"/>
    <cellStyle name="SAPBEXexcGood3 6 3 6 2" xfId="30285" xr:uid="{00000000-0005-0000-0000-000043760000}"/>
    <cellStyle name="SAPBEXexcGood3 6 3 7" xfId="30286" xr:uid="{00000000-0005-0000-0000-000044760000}"/>
    <cellStyle name="SAPBEXexcGood3 6 3 7 2" xfId="30287" xr:uid="{00000000-0005-0000-0000-000045760000}"/>
    <cellStyle name="SAPBEXexcGood3 6 3 8" xfId="30288" xr:uid="{00000000-0005-0000-0000-000046760000}"/>
    <cellStyle name="SAPBEXexcGood3 6 4" xfId="30289" xr:uid="{00000000-0005-0000-0000-000047760000}"/>
    <cellStyle name="SAPBEXexcGood3 6 4 2" xfId="30290" xr:uid="{00000000-0005-0000-0000-000048760000}"/>
    <cellStyle name="SAPBEXexcGood3 6 4 2 2" xfId="30291" xr:uid="{00000000-0005-0000-0000-000049760000}"/>
    <cellStyle name="SAPBEXexcGood3 6 4 3" xfId="30292" xr:uid="{00000000-0005-0000-0000-00004A760000}"/>
    <cellStyle name="SAPBEXexcGood3 6 4 3 2" xfId="30293" xr:uid="{00000000-0005-0000-0000-00004B760000}"/>
    <cellStyle name="SAPBEXexcGood3 6 4 4" xfId="30294" xr:uid="{00000000-0005-0000-0000-00004C760000}"/>
    <cellStyle name="SAPBEXexcGood3 6 4 4 2" xfId="30295" xr:uid="{00000000-0005-0000-0000-00004D760000}"/>
    <cellStyle name="SAPBEXexcGood3 6 4 5" xfId="30296" xr:uid="{00000000-0005-0000-0000-00004E760000}"/>
    <cellStyle name="SAPBEXexcGood3 6 4 5 2" xfId="30297" xr:uid="{00000000-0005-0000-0000-00004F760000}"/>
    <cellStyle name="SAPBEXexcGood3 6 4 6" xfId="30298" xr:uid="{00000000-0005-0000-0000-000050760000}"/>
    <cellStyle name="SAPBEXexcGood3 6 4 6 2" xfId="30299" xr:uid="{00000000-0005-0000-0000-000051760000}"/>
    <cellStyle name="SAPBEXexcGood3 6 4 7" xfId="30300" xr:uid="{00000000-0005-0000-0000-000052760000}"/>
    <cellStyle name="SAPBEXexcGood3 6 5" xfId="30301" xr:uid="{00000000-0005-0000-0000-000053760000}"/>
    <cellStyle name="SAPBEXexcGood3 6 5 2" xfId="30302" xr:uid="{00000000-0005-0000-0000-000054760000}"/>
    <cellStyle name="SAPBEXexcGood3 6 6" xfId="30303" xr:uid="{00000000-0005-0000-0000-000055760000}"/>
    <cellStyle name="SAPBEXexcGood3 6 6 2" xfId="30304" xr:uid="{00000000-0005-0000-0000-000056760000}"/>
    <cellStyle name="SAPBEXexcGood3 6 7" xfId="30305" xr:uid="{00000000-0005-0000-0000-000057760000}"/>
    <cellStyle name="SAPBEXexcGood3 6 7 2" xfId="30306" xr:uid="{00000000-0005-0000-0000-000058760000}"/>
    <cellStyle name="SAPBEXexcGood3 6 8" xfId="30307" xr:uid="{00000000-0005-0000-0000-000059760000}"/>
    <cellStyle name="SAPBEXexcGood3 6 8 2" xfId="30308" xr:uid="{00000000-0005-0000-0000-00005A760000}"/>
    <cellStyle name="SAPBEXexcGood3 6 9" xfId="30309" xr:uid="{00000000-0005-0000-0000-00005B760000}"/>
    <cellStyle name="SAPBEXexcGood3 6 9 2" xfId="30310" xr:uid="{00000000-0005-0000-0000-00005C760000}"/>
    <cellStyle name="SAPBEXexcGood3 7" xfId="30311" xr:uid="{00000000-0005-0000-0000-00005D760000}"/>
    <cellStyle name="SAPBEXexcGood3 7 10" xfId="30312" xr:uid="{00000000-0005-0000-0000-00005E760000}"/>
    <cellStyle name="SAPBEXexcGood3 7 2" xfId="30313" xr:uid="{00000000-0005-0000-0000-00005F760000}"/>
    <cellStyle name="SAPBEXexcGood3 7 2 2" xfId="30314" xr:uid="{00000000-0005-0000-0000-000060760000}"/>
    <cellStyle name="SAPBEXexcGood3 7 2 2 2" xfId="30315" xr:uid="{00000000-0005-0000-0000-000061760000}"/>
    <cellStyle name="SAPBEXexcGood3 7 2 2 2 2" xfId="30316" xr:uid="{00000000-0005-0000-0000-000062760000}"/>
    <cellStyle name="SAPBEXexcGood3 7 2 2 2 2 2" xfId="30317" xr:uid="{00000000-0005-0000-0000-000063760000}"/>
    <cellStyle name="SAPBEXexcGood3 7 2 2 2 3" xfId="30318" xr:uid="{00000000-0005-0000-0000-000064760000}"/>
    <cellStyle name="SAPBEXexcGood3 7 2 2 2 3 2" xfId="30319" xr:uid="{00000000-0005-0000-0000-000065760000}"/>
    <cellStyle name="SAPBEXexcGood3 7 2 2 2 4" xfId="30320" xr:uid="{00000000-0005-0000-0000-000066760000}"/>
    <cellStyle name="SAPBEXexcGood3 7 2 2 2 4 2" xfId="30321" xr:uid="{00000000-0005-0000-0000-000067760000}"/>
    <cellStyle name="SAPBEXexcGood3 7 2 2 2 5" xfId="30322" xr:uid="{00000000-0005-0000-0000-000068760000}"/>
    <cellStyle name="SAPBEXexcGood3 7 2 2 2 5 2" xfId="30323" xr:uid="{00000000-0005-0000-0000-000069760000}"/>
    <cellStyle name="SAPBEXexcGood3 7 2 2 2 6" xfId="30324" xr:uid="{00000000-0005-0000-0000-00006A760000}"/>
    <cellStyle name="SAPBEXexcGood3 7 2 2 2 6 2" xfId="30325" xr:uid="{00000000-0005-0000-0000-00006B760000}"/>
    <cellStyle name="SAPBEXexcGood3 7 2 2 2 7" xfId="30326" xr:uid="{00000000-0005-0000-0000-00006C760000}"/>
    <cellStyle name="SAPBEXexcGood3 7 2 2 3" xfId="30327" xr:uid="{00000000-0005-0000-0000-00006D760000}"/>
    <cellStyle name="SAPBEXexcGood3 7 2 2 3 2" xfId="30328" xr:uid="{00000000-0005-0000-0000-00006E760000}"/>
    <cellStyle name="SAPBEXexcGood3 7 2 2 4" xfId="30329" xr:uid="{00000000-0005-0000-0000-00006F760000}"/>
    <cellStyle name="SAPBEXexcGood3 7 2 2 4 2" xfId="30330" xr:uid="{00000000-0005-0000-0000-000070760000}"/>
    <cellStyle name="SAPBEXexcGood3 7 2 2 5" xfId="30331" xr:uid="{00000000-0005-0000-0000-000071760000}"/>
    <cellStyle name="SAPBEXexcGood3 7 2 2 5 2" xfId="30332" xr:uid="{00000000-0005-0000-0000-000072760000}"/>
    <cellStyle name="SAPBEXexcGood3 7 2 2 6" xfId="30333" xr:uid="{00000000-0005-0000-0000-000073760000}"/>
    <cellStyle name="SAPBEXexcGood3 7 2 2 6 2" xfId="30334" xr:uid="{00000000-0005-0000-0000-000074760000}"/>
    <cellStyle name="SAPBEXexcGood3 7 2 2 7" xfId="30335" xr:uid="{00000000-0005-0000-0000-000075760000}"/>
    <cellStyle name="SAPBEXexcGood3 7 2 2 7 2" xfId="30336" xr:uid="{00000000-0005-0000-0000-000076760000}"/>
    <cellStyle name="SAPBEXexcGood3 7 2 2 8" xfId="30337" xr:uid="{00000000-0005-0000-0000-000077760000}"/>
    <cellStyle name="SAPBEXexcGood3 7 2 3" xfId="30338" xr:uid="{00000000-0005-0000-0000-000078760000}"/>
    <cellStyle name="SAPBEXexcGood3 7 2 3 2" xfId="30339" xr:uid="{00000000-0005-0000-0000-000079760000}"/>
    <cellStyle name="SAPBEXexcGood3 7 2 3 2 2" xfId="30340" xr:uid="{00000000-0005-0000-0000-00007A760000}"/>
    <cellStyle name="SAPBEXexcGood3 7 2 3 3" xfId="30341" xr:uid="{00000000-0005-0000-0000-00007B760000}"/>
    <cellStyle name="SAPBEXexcGood3 7 2 3 3 2" xfId="30342" xr:uid="{00000000-0005-0000-0000-00007C760000}"/>
    <cellStyle name="SAPBEXexcGood3 7 2 3 4" xfId="30343" xr:uid="{00000000-0005-0000-0000-00007D760000}"/>
    <cellStyle name="SAPBEXexcGood3 7 2 3 4 2" xfId="30344" xr:uid="{00000000-0005-0000-0000-00007E760000}"/>
    <cellStyle name="SAPBEXexcGood3 7 2 3 5" xfId="30345" xr:uid="{00000000-0005-0000-0000-00007F760000}"/>
    <cellStyle name="SAPBEXexcGood3 7 2 3 5 2" xfId="30346" xr:uid="{00000000-0005-0000-0000-000080760000}"/>
    <cellStyle name="SAPBEXexcGood3 7 2 3 6" xfId="30347" xr:uid="{00000000-0005-0000-0000-000081760000}"/>
    <cellStyle name="SAPBEXexcGood3 7 2 3 6 2" xfId="30348" xr:uid="{00000000-0005-0000-0000-000082760000}"/>
    <cellStyle name="SAPBEXexcGood3 7 2 3 7" xfId="30349" xr:uid="{00000000-0005-0000-0000-000083760000}"/>
    <cellStyle name="SAPBEXexcGood3 7 2 4" xfId="30350" xr:uid="{00000000-0005-0000-0000-000084760000}"/>
    <cellStyle name="SAPBEXexcGood3 7 2 4 2" xfId="30351" xr:uid="{00000000-0005-0000-0000-000085760000}"/>
    <cellStyle name="SAPBEXexcGood3 7 2 5" xfId="30352" xr:uid="{00000000-0005-0000-0000-000086760000}"/>
    <cellStyle name="SAPBEXexcGood3 7 2 5 2" xfId="30353" xr:uid="{00000000-0005-0000-0000-000087760000}"/>
    <cellStyle name="SAPBEXexcGood3 7 2 6" xfId="30354" xr:uid="{00000000-0005-0000-0000-000088760000}"/>
    <cellStyle name="SAPBEXexcGood3 7 2 6 2" xfId="30355" xr:uid="{00000000-0005-0000-0000-000089760000}"/>
    <cellStyle name="SAPBEXexcGood3 7 2 7" xfId="30356" xr:uid="{00000000-0005-0000-0000-00008A760000}"/>
    <cellStyle name="SAPBEXexcGood3 7 2 7 2" xfId="30357" xr:uid="{00000000-0005-0000-0000-00008B760000}"/>
    <cellStyle name="SAPBEXexcGood3 7 2 8" xfId="30358" xr:uid="{00000000-0005-0000-0000-00008C760000}"/>
    <cellStyle name="SAPBEXexcGood3 7 2 8 2" xfId="30359" xr:uid="{00000000-0005-0000-0000-00008D760000}"/>
    <cellStyle name="SAPBEXexcGood3 7 2 9" xfId="30360" xr:uid="{00000000-0005-0000-0000-00008E760000}"/>
    <cellStyle name="SAPBEXexcGood3 7 3" xfId="30361" xr:uid="{00000000-0005-0000-0000-00008F760000}"/>
    <cellStyle name="SAPBEXexcGood3 7 3 2" xfId="30362" xr:uid="{00000000-0005-0000-0000-000090760000}"/>
    <cellStyle name="SAPBEXexcGood3 7 3 2 2" xfId="30363" xr:uid="{00000000-0005-0000-0000-000091760000}"/>
    <cellStyle name="SAPBEXexcGood3 7 3 2 2 2" xfId="30364" xr:uid="{00000000-0005-0000-0000-000092760000}"/>
    <cellStyle name="SAPBEXexcGood3 7 3 2 3" xfId="30365" xr:uid="{00000000-0005-0000-0000-000093760000}"/>
    <cellStyle name="SAPBEXexcGood3 7 3 2 3 2" xfId="30366" xr:uid="{00000000-0005-0000-0000-000094760000}"/>
    <cellStyle name="SAPBEXexcGood3 7 3 2 4" xfId="30367" xr:uid="{00000000-0005-0000-0000-000095760000}"/>
    <cellStyle name="SAPBEXexcGood3 7 3 2 4 2" xfId="30368" xr:uid="{00000000-0005-0000-0000-000096760000}"/>
    <cellStyle name="SAPBEXexcGood3 7 3 2 5" xfId="30369" xr:uid="{00000000-0005-0000-0000-000097760000}"/>
    <cellStyle name="SAPBEXexcGood3 7 3 2 5 2" xfId="30370" xr:uid="{00000000-0005-0000-0000-000098760000}"/>
    <cellStyle name="SAPBEXexcGood3 7 3 2 6" xfId="30371" xr:uid="{00000000-0005-0000-0000-000099760000}"/>
    <cellStyle name="SAPBEXexcGood3 7 3 2 6 2" xfId="30372" xr:uid="{00000000-0005-0000-0000-00009A760000}"/>
    <cellStyle name="SAPBEXexcGood3 7 3 2 7" xfId="30373" xr:uid="{00000000-0005-0000-0000-00009B760000}"/>
    <cellStyle name="SAPBEXexcGood3 7 3 3" xfId="30374" xr:uid="{00000000-0005-0000-0000-00009C760000}"/>
    <cellStyle name="SAPBEXexcGood3 7 3 3 2" xfId="30375" xr:uid="{00000000-0005-0000-0000-00009D760000}"/>
    <cellStyle name="SAPBEXexcGood3 7 3 4" xfId="30376" xr:uid="{00000000-0005-0000-0000-00009E760000}"/>
    <cellStyle name="SAPBEXexcGood3 7 3 4 2" xfId="30377" xr:uid="{00000000-0005-0000-0000-00009F760000}"/>
    <cellStyle name="SAPBEXexcGood3 7 3 5" xfId="30378" xr:uid="{00000000-0005-0000-0000-0000A0760000}"/>
    <cellStyle name="SAPBEXexcGood3 7 3 5 2" xfId="30379" xr:uid="{00000000-0005-0000-0000-0000A1760000}"/>
    <cellStyle name="SAPBEXexcGood3 7 3 6" xfId="30380" xr:uid="{00000000-0005-0000-0000-0000A2760000}"/>
    <cellStyle name="SAPBEXexcGood3 7 3 6 2" xfId="30381" xr:uid="{00000000-0005-0000-0000-0000A3760000}"/>
    <cellStyle name="SAPBEXexcGood3 7 3 7" xfId="30382" xr:uid="{00000000-0005-0000-0000-0000A4760000}"/>
    <cellStyle name="SAPBEXexcGood3 7 3 7 2" xfId="30383" xr:uid="{00000000-0005-0000-0000-0000A5760000}"/>
    <cellStyle name="SAPBEXexcGood3 7 3 8" xfId="30384" xr:uid="{00000000-0005-0000-0000-0000A6760000}"/>
    <cellStyle name="SAPBEXexcGood3 7 4" xfId="30385" xr:uid="{00000000-0005-0000-0000-0000A7760000}"/>
    <cellStyle name="SAPBEXexcGood3 7 4 2" xfId="30386" xr:uid="{00000000-0005-0000-0000-0000A8760000}"/>
    <cellStyle name="SAPBEXexcGood3 7 4 2 2" xfId="30387" xr:uid="{00000000-0005-0000-0000-0000A9760000}"/>
    <cellStyle name="SAPBEXexcGood3 7 4 3" xfId="30388" xr:uid="{00000000-0005-0000-0000-0000AA760000}"/>
    <cellStyle name="SAPBEXexcGood3 7 4 3 2" xfId="30389" xr:uid="{00000000-0005-0000-0000-0000AB760000}"/>
    <cellStyle name="SAPBEXexcGood3 7 4 4" xfId="30390" xr:uid="{00000000-0005-0000-0000-0000AC760000}"/>
    <cellStyle name="SAPBEXexcGood3 7 4 4 2" xfId="30391" xr:uid="{00000000-0005-0000-0000-0000AD760000}"/>
    <cellStyle name="SAPBEXexcGood3 7 4 5" xfId="30392" xr:uid="{00000000-0005-0000-0000-0000AE760000}"/>
    <cellStyle name="SAPBEXexcGood3 7 4 5 2" xfId="30393" xr:uid="{00000000-0005-0000-0000-0000AF760000}"/>
    <cellStyle name="SAPBEXexcGood3 7 4 6" xfId="30394" xr:uid="{00000000-0005-0000-0000-0000B0760000}"/>
    <cellStyle name="SAPBEXexcGood3 7 4 6 2" xfId="30395" xr:uid="{00000000-0005-0000-0000-0000B1760000}"/>
    <cellStyle name="SAPBEXexcGood3 7 4 7" xfId="30396" xr:uid="{00000000-0005-0000-0000-0000B2760000}"/>
    <cellStyle name="SAPBEXexcGood3 7 5" xfId="30397" xr:uid="{00000000-0005-0000-0000-0000B3760000}"/>
    <cellStyle name="SAPBEXexcGood3 7 5 2" xfId="30398" xr:uid="{00000000-0005-0000-0000-0000B4760000}"/>
    <cellStyle name="SAPBEXexcGood3 7 6" xfId="30399" xr:uid="{00000000-0005-0000-0000-0000B5760000}"/>
    <cellStyle name="SAPBEXexcGood3 7 6 2" xfId="30400" xr:uid="{00000000-0005-0000-0000-0000B6760000}"/>
    <cellStyle name="SAPBEXexcGood3 7 7" xfId="30401" xr:uid="{00000000-0005-0000-0000-0000B7760000}"/>
    <cellStyle name="SAPBEXexcGood3 7 7 2" xfId="30402" xr:uid="{00000000-0005-0000-0000-0000B8760000}"/>
    <cellStyle name="SAPBEXexcGood3 7 8" xfId="30403" xr:uid="{00000000-0005-0000-0000-0000B9760000}"/>
    <cellStyle name="SAPBEXexcGood3 7 8 2" xfId="30404" xr:uid="{00000000-0005-0000-0000-0000BA760000}"/>
    <cellStyle name="SAPBEXexcGood3 7 9" xfId="30405" xr:uid="{00000000-0005-0000-0000-0000BB760000}"/>
    <cellStyle name="SAPBEXexcGood3 7 9 2" xfId="30406" xr:uid="{00000000-0005-0000-0000-0000BC760000}"/>
    <cellStyle name="SAPBEXexcGood3 8" xfId="30407" xr:uid="{00000000-0005-0000-0000-0000BD760000}"/>
    <cellStyle name="SAPBEXexcGood3 8 2" xfId="30408" xr:uid="{00000000-0005-0000-0000-0000BE760000}"/>
    <cellStyle name="SAPBEXexcGood3 8 2 2" xfId="30409" xr:uid="{00000000-0005-0000-0000-0000BF760000}"/>
    <cellStyle name="SAPBEXexcGood3 8 2 2 2" xfId="30410" xr:uid="{00000000-0005-0000-0000-0000C0760000}"/>
    <cellStyle name="SAPBEXexcGood3 8 2 2 2 2" xfId="30411" xr:uid="{00000000-0005-0000-0000-0000C1760000}"/>
    <cellStyle name="SAPBEXexcGood3 8 2 2 3" xfId="30412" xr:uid="{00000000-0005-0000-0000-0000C2760000}"/>
    <cellStyle name="SAPBEXexcGood3 8 2 2 3 2" xfId="30413" xr:uid="{00000000-0005-0000-0000-0000C3760000}"/>
    <cellStyle name="SAPBEXexcGood3 8 2 2 4" xfId="30414" xr:uid="{00000000-0005-0000-0000-0000C4760000}"/>
    <cellStyle name="SAPBEXexcGood3 8 2 2 4 2" xfId="30415" xr:uid="{00000000-0005-0000-0000-0000C5760000}"/>
    <cellStyle name="SAPBEXexcGood3 8 2 2 5" xfId="30416" xr:uid="{00000000-0005-0000-0000-0000C6760000}"/>
    <cellStyle name="SAPBEXexcGood3 8 2 2 5 2" xfId="30417" xr:uid="{00000000-0005-0000-0000-0000C7760000}"/>
    <cellStyle name="SAPBEXexcGood3 8 2 2 6" xfId="30418" xr:uid="{00000000-0005-0000-0000-0000C8760000}"/>
    <cellStyle name="SAPBEXexcGood3 8 2 2 6 2" xfId="30419" xr:uid="{00000000-0005-0000-0000-0000C9760000}"/>
    <cellStyle name="SAPBEXexcGood3 8 2 2 7" xfId="30420" xr:uid="{00000000-0005-0000-0000-0000CA760000}"/>
    <cellStyle name="SAPBEXexcGood3 8 2 3" xfId="30421" xr:uid="{00000000-0005-0000-0000-0000CB760000}"/>
    <cellStyle name="SAPBEXexcGood3 8 2 3 2" xfId="30422" xr:uid="{00000000-0005-0000-0000-0000CC760000}"/>
    <cellStyle name="SAPBEXexcGood3 8 2 4" xfId="30423" xr:uid="{00000000-0005-0000-0000-0000CD760000}"/>
    <cellStyle name="SAPBEXexcGood3 8 2 4 2" xfId="30424" xr:uid="{00000000-0005-0000-0000-0000CE760000}"/>
    <cellStyle name="SAPBEXexcGood3 8 2 5" xfId="30425" xr:uid="{00000000-0005-0000-0000-0000CF760000}"/>
    <cellStyle name="SAPBEXexcGood3 8 2 5 2" xfId="30426" xr:uid="{00000000-0005-0000-0000-0000D0760000}"/>
    <cellStyle name="SAPBEXexcGood3 8 2 6" xfId="30427" xr:uid="{00000000-0005-0000-0000-0000D1760000}"/>
    <cellStyle name="SAPBEXexcGood3 8 2 6 2" xfId="30428" xr:uid="{00000000-0005-0000-0000-0000D2760000}"/>
    <cellStyle name="SAPBEXexcGood3 8 2 7" xfId="30429" xr:uid="{00000000-0005-0000-0000-0000D3760000}"/>
    <cellStyle name="SAPBEXexcGood3 8 2 7 2" xfId="30430" xr:uid="{00000000-0005-0000-0000-0000D4760000}"/>
    <cellStyle name="SAPBEXexcGood3 8 2 8" xfId="30431" xr:uid="{00000000-0005-0000-0000-0000D5760000}"/>
    <cellStyle name="SAPBEXexcGood3 8 3" xfId="30432" xr:uid="{00000000-0005-0000-0000-0000D6760000}"/>
    <cellStyle name="SAPBEXexcGood3 8 3 2" xfId="30433" xr:uid="{00000000-0005-0000-0000-0000D7760000}"/>
    <cellStyle name="SAPBEXexcGood3 8 3 2 2" xfId="30434" xr:uid="{00000000-0005-0000-0000-0000D8760000}"/>
    <cellStyle name="SAPBEXexcGood3 8 3 3" xfId="30435" xr:uid="{00000000-0005-0000-0000-0000D9760000}"/>
    <cellStyle name="SAPBEXexcGood3 8 3 3 2" xfId="30436" xr:uid="{00000000-0005-0000-0000-0000DA760000}"/>
    <cellStyle name="SAPBEXexcGood3 8 3 4" xfId="30437" xr:uid="{00000000-0005-0000-0000-0000DB760000}"/>
    <cellStyle name="SAPBEXexcGood3 8 3 4 2" xfId="30438" xr:uid="{00000000-0005-0000-0000-0000DC760000}"/>
    <cellStyle name="SAPBEXexcGood3 8 3 5" xfId="30439" xr:uid="{00000000-0005-0000-0000-0000DD760000}"/>
    <cellStyle name="SAPBEXexcGood3 8 3 5 2" xfId="30440" xr:uid="{00000000-0005-0000-0000-0000DE760000}"/>
    <cellStyle name="SAPBEXexcGood3 8 3 6" xfId="30441" xr:uid="{00000000-0005-0000-0000-0000DF760000}"/>
    <cellStyle name="SAPBEXexcGood3 8 3 6 2" xfId="30442" xr:uid="{00000000-0005-0000-0000-0000E0760000}"/>
    <cellStyle name="SAPBEXexcGood3 8 3 7" xfId="30443" xr:uid="{00000000-0005-0000-0000-0000E1760000}"/>
    <cellStyle name="SAPBEXexcGood3 8 4" xfId="30444" xr:uid="{00000000-0005-0000-0000-0000E2760000}"/>
    <cellStyle name="SAPBEXexcGood3 8 4 2" xfId="30445" xr:uid="{00000000-0005-0000-0000-0000E3760000}"/>
    <cellStyle name="SAPBEXexcGood3 8 5" xfId="30446" xr:uid="{00000000-0005-0000-0000-0000E4760000}"/>
    <cellStyle name="SAPBEXexcGood3 8 5 2" xfId="30447" xr:uid="{00000000-0005-0000-0000-0000E5760000}"/>
    <cellStyle name="SAPBEXexcGood3 8 6" xfId="30448" xr:uid="{00000000-0005-0000-0000-0000E6760000}"/>
    <cellStyle name="SAPBEXexcGood3 8 6 2" xfId="30449" xr:uid="{00000000-0005-0000-0000-0000E7760000}"/>
    <cellStyle name="SAPBEXexcGood3 8 7" xfId="30450" xr:uid="{00000000-0005-0000-0000-0000E8760000}"/>
    <cellStyle name="SAPBEXexcGood3 8 7 2" xfId="30451" xr:uid="{00000000-0005-0000-0000-0000E9760000}"/>
    <cellStyle name="SAPBEXexcGood3 8 8" xfId="30452" xr:uid="{00000000-0005-0000-0000-0000EA760000}"/>
    <cellStyle name="SAPBEXexcGood3 8 8 2" xfId="30453" xr:uid="{00000000-0005-0000-0000-0000EB760000}"/>
    <cellStyle name="SAPBEXexcGood3 8 9" xfId="30454" xr:uid="{00000000-0005-0000-0000-0000EC760000}"/>
    <cellStyle name="SAPBEXexcGood3 9" xfId="30455" xr:uid="{00000000-0005-0000-0000-0000ED760000}"/>
    <cellStyle name="SAPBEXexcGood3 9 2" xfId="30456" xr:uid="{00000000-0005-0000-0000-0000EE760000}"/>
    <cellStyle name="SAPBEXexcGood3 9 2 2" xfId="30457" xr:uid="{00000000-0005-0000-0000-0000EF760000}"/>
    <cellStyle name="SAPBEXexcGood3 9 2 2 2" xfId="30458" xr:uid="{00000000-0005-0000-0000-0000F0760000}"/>
    <cellStyle name="SAPBEXexcGood3 9 2 3" xfId="30459" xr:uid="{00000000-0005-0000-0000-0000F1760000}"/>
    <cellStyle name="SAPBEXexcGood3 9 2 3 2" xfId="30460" xr:uid="{00000000-0005-0000-0000-0000F2760000}"/>
    <cellStyle name="SAPBEXexcGood3 9 2 4" xfId="30461" xr:uid="{00000000-0005-0000-0000-0000F3760000}"/>
    <cellStyle name="SAPBEXexcGood3 9 2 4 2" xfId="30462" xr:uid="{00000000-0005-0000-0000-0000F4760000}"/>
    <cellStyle name="SAPBEXexcGood3 9 2 5" xfId="30463" xr:uid="{00000000-0005-0000-0000-0000F5760000}"/>
    <cellStyle name="SAPBEXexcGood3 9 2 5 2" xfId="30464" xr:uid="{00000000-0005-0000-0000-0000F6760000}"/>
    <cellStyle name="SAPBEXexcGood3 9 2 6" xfId="30465" xr:uid="{00000000-0005-0000-0000-0000F7760000}"/>
    <cellStyle name="SAPBEXexcGood3 9 2 6 2" xfId="30466" xr:uid="{00000000-0005-0000-0000-0000F8760000}"/>
    <cellStyle name="SAPBEXexcGood3 9 2 7" xfId="30467" xr:uid="{00000000-0005-0000-0000-0000F9760000}"/>
    <cellStyle name="SAPBEXexcGood3 9 3" xfId="30468" xr:uid="{00000000-0005-0000-0000-0000FA760000}"/>
    <cellStyle name="SAPBEXexcGood3 9 3 2" xfId="30469" xr:uid="{00000000-0005-0000-0000-0000FB760000}"/>
    <cellStyle name="SAPBEXexcGood3 9 4" xfId="30470" xr:uid="{00000000-0005-0000-0000-0000FC760000}"/>
    <cellStyle name="SAPBEXexcGood3 9 4 2" xfId="30471" xr:uid="{00000000-0005-0000-0000-0000FD760000}"/>
    <cellStyle name="SAPBEXexcGood3 9 5" xfId="30472" xr:uid="{00000000-0005-0000-0000-0000FE760000}"/>
    <cellStyle name="SAPBEXexcGood3 9 5 2" xfId="30473" xr:uid="{00000000-0005-0000-0000-0000FF760000}"/>
    <cellStyle name="SAPBEXexcGood3 9 6" xfId="30474" xr:uid="{00000000-0005-0000-0000-000000770000}"/>
    <cellStyle name="SAPBEXexcGood3 9 6 2" xfId="30475" xr:uid="{00000000-0005-0000-0000-000001770000}"/>
    <cellStyle name="SAPBEXexcGood3 9 7" xfId="30476" xr:uid="{00000000-0005-0000-0000-000002770000}"/>
    <cellStyle name="SAPBEXexcGood3 9 7 2" xfId="30477" xr:uid="{00000000-0005-0000-0000-000003770000}"/>
    <cellStyle name="SAPBEXexcGood3 9 8" xfId="30478" xr:uid="{00000000-0005-0000-0000-000004770000}"/>
    <cellStyle name="SAPBEXfilterDrill" xfId="30479" xr:uid="{00000000-0005-0000-0000-000005770000}"/>
    <cellStyle name="SAPBEXfilterDrill 10" xfId="30480" xr:uid="{00000000-0005-0000-0000-000006770000}"/>
    <cellStyle name="SAPBEXfilterDrill 10 2" xfId="30481" xr:uid="{00000000-0005-0000-0000-000007770000}"/>
    <cellStyle name="SAPBEXfilterDrill 11" xfId="30482" xr:uid="{00000000-0005-0000-0000-000008770000}"/>
    <cellStyle name="SAPBEXfilterDrill 11 2" xfId="30483" xr:uid="{00000000-0005-0000-0000-000009770000}"/>
    <cellStyle name="SAPBEXfilterDrill 12" xfId="30484" xr:uid="{00000000-0005-0000-0000-00000A770000}"/>
    <cellStyle name="SAPBEXfilterDrill 12 2" xfId="30485" xr:uid="{00000000-0005-0000-0000-00000B770000}"/>
    <cellStyle name="SAPBEXfilterDrill 13" xfId="30486" xr:uid="{00000000-0005-0000-0000-00000C770000}"/>
    <cellStyle name="SAPBEXfilterDrill 13 2" xfId="30487" xr:uid="{00000000-0005-0000-0000-00000D770000}"/>
    <cellStyle name="SAPBEXfilterDrill 14" xfId="30488" xr:uid="{00000000-0005-0000-0000-00000E770000}"/>
    <cellStyle name="SAPBEXfilterDrill 14 2" xfId="30489" xr:uid="{00000000-0005-0000-0000-00000F770000}"/>
    <cellStyle name="SAPBEXfilterDrill 15" xfId="30490" xr:uid="{00000000-0005-0000-0000-000010770000}"/>
    <cellStyle name="SAPBEXfilterDrill 2" xfId="30491" xr:uid="{00000000-0005-0000-0000-000011770000}"/>
    <cellStyle name="SAPBEXfilterDrill 2 10" xfId="30492" xr:uid="{00000000-0005-0000-0000-000012770000}"/>
    <cellStyle name="SAPBEXfilterDrill 2 10 2" xfId="30493" xr:uid="{00000000-0005-0000-0000-000013770000}"/>
    <cellStyle name="SAPBEXfilterDrill 2 11" xfId="30494" xr:uid="{00000000-0005-0000-0000-000014770000}"/>
    <cellStyle name="SAPBEXfilterDrill 2 2" xfId="30495" xr:uid="{00000000-0005-0000-0000-000015770000}"/>
    <cellStyle name="SAPBEXfilterDrill 2 2 10" xfId="30496" xr:uid="{00000000-0005-0000-0000-000016770000}"/>
    <cellStyle name="SAPBEXfilterDrill 2 2 2" xfId="30497" xr:uid="{00000000-0005-0000-0000-000017770000}"/>
    <cellStyle name="SAPBEXfilterDrill 2 2 2 2" xfId="30498" xr:uid="{00000000-0005-0000-0000-000018770000}"/>
    <cellStyle name="SAPBEXfilterDrill 2 2 2 2 2" xfId="30499" xr:uid="{00000000-0005-0000-0000-000019770000}"/>
    <cellStyle name="SAPBEXfilterDrill 2 2 2 2 2 2" xfId="30500" xr:uid="{00000000-0005-0000-0000-00001A770000}"/>
    <cellStyle name="SAPBEXfilterDrill 2 2 2 2 2 2 2" xfId="30501" xr:uid="{00000000-0005-0000-0000-00001B770000}"/>
    <cellStyle name="SAPBEXfilterDrill 2 2 2 2 2 3" xfId="30502" xr:uid="{00000000-0005-0000-0000-00001C770000}"/>
    <cellStyle name="SAPBEXfilterDrill 2 2 2 2 2 3 2" xfId="30503" xr:uid="{00000000-0005-0000-0000-00001D770000}"/>
    <cellStyle name="SAPBEXfilterDrill 2 2 2 2 2 4" xfId="30504" xr:uid="{00000000-0005-0000-0000-00001E770000}"/>
    <cellStyle name="SAPBEXfilterDrill 2 2 2 2 2 4 2" xfId="30505" xr:uid="{00000000-0005-0000-0000-00001F770000}"/>
    <cellStyle name="SAPBEXfilterDrill 2 2 2 2 2 5" xfId="30506" xr:uid="{00000000-0005-0000-0000-000020770000}"/>
    <cellStyle name="SAPBEXfilterDrill 2 2 2 2 2 5 2" xfId="30507" xr:uid="{00000000-0005-0000-0000-000021770000}"/>
    <cellStyle name="SAPBEXfilterDrill 2 2 2 2 2 6" xfId="30508" xr:uid="{00000000-0005-0000-0000-000022770000}"/>
    <cellStyle name="SAPBEXfilterDrill 2 2 2 2 2 6 2" xfId="30509" xr:uid="{00000000-0005-0000-0000-000023770000}"/>
    <cellStyle name="SAPBEXfilterDrill 2 2 2 2 2 7" xfId="30510" xr:uid="{00000000-0005-0000-0000-000024770000}"/>
    <cellStyle name="SAPBEXfilterDrill 2 2 2 2 3" xfId="30511" xr:uid="{00000000-0005-0000-0000-000025770000}"/>
    <cellStyle name="SAPBEXfilterDrill 2 2 2 2 3 2" xfId="30512" xr:uid="{00000000-0005-0000-0000-000026770000}"/>
    <cellStyle name="SAPBEXfilterDrill 2 2 2 2 4" xfId="30513" xr:uid="{00000000-0005-0000-0000-000027770000}"/>
    <cellStyle name="SAPBEXfilterDrill 2 2 2 2 4 2" xfId="30514" xr:uid="{00000000-0005-0000-0000-000028770000}"/>
    <cellStyle name="SAPBEXfilterDrill 2 2 2 2 5" xfId="30515" xr:uid="{00000000-0005-0000-0000-000029770000}"/>
    <cellStyle name="SAPBEXfilterDrill 2 2 2 2 5 2" xfId="30516" xr:uid="{00000000-0005-0000-0000-00002A770000}"/>
    <cellStyle name="SAPBEXfilterDrill 2 2 2 2 6" xfId="30517" xr:uid="{00000000-0005-0000-0000-00002B770000}"/>
    <cellStyle name="SAPBEXfilterDrill 2 2 2 2 6 2" xfId="30518" xr:uid="{00000000-0005-0000-0000-00002C770000}"/>
    <cellStyle name="SAPBEXfilterDrill 2 2 2 2 7" xfId="30519" xr:uid="{00000000-0005-0000-0000-00002D770000}"/>
    <cellStyle name="SAPBEXfilterDrill 2 2 2 2 7 2" xfId="30520" xr:uid="{00000000-0005-0000-0000-00002E770000}"/>
    <cellStyle name="SAPBEXfilterDrill 2 2 2 2 8" xfId="30521" xr:uid="{00000000-0005-0000-0000-00002F770000}"/>
    <cellStyle name="SAPBEXfilterDrill 2 2 2 3" xfId="30522" xr:uid="{00000000-0005-0000-0000-000030770000}"/>
    <cellStyle name="SAPBEXfilterDrill 2 2 2 3 2" xfId="30523" xr:uid="{00000000-0005-0000-0000-000031770000}"/>
    <cellStyle name="SAPBEXfilterDrill 2 2 2 3 2 2" xfId="30524" xr:uid="{00000000-0005-0000-0000-000032770000}"/>
    <cellStyle name="SAPBEXfilterDrill 2 2 2 3 3" xfId="30525" xr:uid="{00000000-0005-0000-0000-000033770000}"/>
    <cellStyle name="SAPBEXfilterDrill 2 2 2 3 3 2" xfId="30526" xr:uid="{00000000-0005-0000-0000-000034770000}"/>
    <cellStyle name="SAPBEXfilterDrill 2 2 2 3 4" xfId="30527" xr:uid="{00000000-0005-0000-0000-000035770000}"/>
    <cellStyle name="SAPBEXfilterDrill 2 2 2 3 4 2" xfId="30528" xr:uid="{00000000-0005-0000-0000-000036770000}"/>
    <cellStyle name="SAPBEXfilterDrill 2 2 2 3 5" xfId="30529" xr:uid="{00000000-0005-0000-0000-000037770000}"/>
    <cellStyle name="SAPBEXfilterDrill 2 2 2 3 5 2" xfId="30530" xr:uid="{00000000-0005-0000-0000-000038770000}"/>
    <cellStyle name="SAPBEXfilterDrill 2 2 2 3 6" xfId="30531" xr:uid="{00000000-0005-0000-0000-000039770000}"/>
    <cellStyle name="SAPBEXfilterDrill 2 2 2 3 6 2" xfId="30532" xr:uid="{00000000-0005-0000-0000-00003A770000}"/>
    <cellStyle name="SAPBEXfilterDrill 2 2 2 3 7" xfId="30533" xr:uid="{00000000-0005-0000-0000-00003B770000}"/>
    <cellStyle name="SAPBEXfilterDrill 2 2 2 4" xfId="30534" xr:uid="{00000000-0005-0000-0000-00003C770000}"/>
    <cellStyle name="SAPBEXfilterDrill 2 2 2 4 2" xfId="30535" xr:uid="{00000000-0005-0000-0000-00003D770000}"/>
    <cellStyle name="SAPBEXfilterDrill 2 2 2 5" xfId="30536" xr:uid="{00000000-0005-0000-0000-00003E770000}"/>
    <cellStyle name="SAPBEXfilterDrill 2 2 2 5 2" xfId="30537" xr:uid="{00000000-0005-0000-0000-00003F770000}"/>
    <cellStyle name="SAPBEXfilterDrill 2 2 2 6" xfId="30538" xr:uid="{00000000-0005-0000-0000-000040770000}"/>
    <cellStyle name="SAPBEXfilterDrill 2 2 2 6 2" xfId="30539" xr:uid="{00000000-0005-0000-0000-000041770000}"/>
    <cellStyle name="SAPBEXfilterDrill 2 2 2 7" xfId="30540" xr:uid="{00000000-0005-0000-0000-000042770000}"/>
    <cellStyle name="SAPBEXfilterDrill 2 2 2 7 2" xfId="30541" xr:uid="{00000000-0005-0000-0000-000043770000}"/>
    <cellStyle name="SAPBEXfilterDrill 2 2 2 8" xfId="30542" xr:uid="{00000000-0005-0000-0000-000044770000}"/>
    <cellStyle name="SAPBEXfilterDrill 2 2 2 8 2" xfId="30543" xr:uid="{00000000-0005-0000-0000-000045770000}"/>
    <cellStyle name="SAPBEXfilterDrill 2 2 2 9" xfId="30544" xr:uid="{00000000-0005-0000-0000-000046770000}"/>
    <cellStyle name="SAPBEXfilterDrill 2 2 3" xfId="30545" xr:uid="{00000000-0005-0000-0000-000047770000}"/>
    <cellStyle name="SAPBEXfilterDrill 2 2 3 2" xfId="30546" xr:uid="{00000000-0005-0000-0000-000048770000}"/>
    <cellStyle name="SAPBEXfilterDrill 2 2 3 2 2" xfId="30547" xr:uid="{00000000-0005-0000-0000-000049770000}"/>
    <cellStyle name="SAPBEXfilterDrill 2 2 3 2 2 2" xfId="30548" xr:uid="{00000000-0005-0000-0000-00004A770000}"/>
    <cellStyle name="SAPBEXfilterDrill 2 2 3 2 3" xfId="30549" xr:uid="{00000000-0005-0000-0000-00004B770000}"/>
    <cellStyle name="SAPBEXfilterDrill 2 2 3 2 3 2" xfId="30550" xr:uid="{00000000-0005-0000-0000-00004C770000}"/>
    <cellStyle name="SAPBEXfilterDrill 2 2 3 2 4" xfId="30551" xr:uid="{00000000-0005-0000-0000-00004D770000}"/>
    <cellStyle name="SAPBEXfilterDrill 2 2 3 2 4 2" xfId="30552" xr:uid="{00000000-0005-0000-0000-00004E770000}"/>
    <cellStyle name="SAPBEXfilterDrill 2 2 3 2 5" xfId="30553" xr:uid="{00000000-0005-0000-0000-00004F770000}"/>
    <cellStyle name="SAPBEXfilterDrill 2 2 3 2 5 2" xfId="30554" xr:uid="{00000000-0005-0000-0000-000050770000}"/>
    <cellStyle name="SAPBEXfilterDrill 2 2 3 2 6" xfId="30555" xr:uid="{00000000-0005-0000-0000-000051770000}"/>
    <cellStyle name="SAPBEXfilterDrill 2 2 3 2 6 2" xfId="30556" xr:uid="{00000000-0005-0000-0000-000052770000}"/>
    <cellStyle name="SAPBEXfilterDrill 2 2 3 2 7" xfId="30557" xr:uid="{00000000-0005-0000-0000-000053770000}"/>
    <cellStyle name="SAPBEXfilterDrill 2 2 3 3" xfId="30558" xr:uid="{00000000-0005-0000-0000-000054770000}"/>
    <cellStyle name="SAPBEXfilterDrill 2 2 3 3 2" xfId="30559" xr:uid="{00000000-0005-0000-0000-000055770000}"/>
    <cellStyle name="SAPBEXfilterDrill 2 2 3 4" xfId="30560" xr:uid="{00000000-0005-0000-0000-000056770000}"/>
    <cellStyle name="SAPBEXfilterDrill 2 2 3 4 2" xfId="30561" xr:uid="{00000000-0005-0000-0000-000057770000}"/>
    <cellStyle name="SAPBEXfilterDrill 2 2 3 5" xfId="30562" xr:uid="{00000000-0005-0000-0000-000058770000}"/>
    <cellStyle name="SAPBEXfilterDrill 2 2 3 5 2" xfId="30563" xr:uid="{00000000-0005-0000-0000-000059770000}"/>
    <cellStyle name="SAPBEXfilterDrill 2 2 3 6" xfId="30564" xr:uid="{00000000-0005-0000-0000-00005A770000}"/>
    <cellStyle name="SAPBEXfilterDrill 2 2 3 6 2" xfId="30565" xr:uid="{00000000-0005-0000-0000-00005B770000}"/>
    <cellStyle name="SAPBEXfilterDrill 2 2 3 7" xfId="30566" xr:uid="{00000000-0005-0000-0000-00005C770000}"/>
    <cellStyle name="SAPBEXfilterDrill 2 2 3 7 2" xfId="30567" xr:uid="{00000000-0005-0000-0000-00005D770000}"/>
    <cellStyle name="SAPBEXfilterDrill 2 2 3 8" xfId="30568" xr:uid="{00000000-0005-0000-0000-00005E770000}"/>
    <cellStyle name="SAPBEXfilterDrill 2 2 4" xfId="30569" xr:uid="{00000000-0005-0000-0000-00005F770000}"/>
    <cellStyle name="SAPBEXfilterDrill 2 2 4 2" xfId="30570" xr:uid="{00000000-0005-0000-0000-000060770000}"/>
    <cellStyle name="SAPBEXfilterDrill 2 2 4 2 2" xfId="30571" xr:uid="{00000000-0005-0000-0000-000061770000}"/>
    <cellStyle name="SAPBEXfilterDrill 2 2 4 3" xfId="30572" xr:uid="{00000000-0005-0000-0000-000062770000}"/>
    <cellStyle name="SAPBEXfilterDrill 2 2 4 3 2" xfId="30573" xr:uid="{00000000-0005-0000-0000-000063770000}"/>
    <cellStyle name="SAPBEXfilterDrill 2 2 4 4" xfId="30574" xr:uid="{00000000-0005-0000-0000-000064770000}"/>
    <cellStyle name="SAPBEXfilterDrill 2 2 4 4 2" xfId="30575" xr:uid="{00000000-0005-0000-0000-000065770000}"/>
    <cellStyle name="SAPBEXfilterDrill 2 2 4 5" xfId="30576" xr:uid="{00000000-0005-0000-0000-000066770000}"/>
    <cellStyle name="SAPBEXfilterDrill 2 2 4 5 2" xfId="30577" xr:uid="{00000000-0005-0000-0000-000067770000}"/>
    <cellStyle name="SAPBEXfilterDrill 2 2 4 6" xfId="30578" xr:uid="{00000000-0005-0000-0000-000068770000}"/>
    <cellStyle name="SAPBEXfilterDrill 2 2 4 6 2" xfId="30579" xr:uid="{00000000-0005-0000-0000-000069770000}"/>
    <cellStyle name="SAPBEXfilterDrill 2 2 4 7" xfId="30580" xr:uid="{00000000-0005-0000-0000-00006A770000}"/>
    <cellStyle name="SAPBEXfilterDrill 2 2 5" xfId="30581" xr:uid="{00000000-0005-0000-0000-00006B770000}"/>
    <cellStyle name="SAPBEXfilterDrill 2 2 5 2" xfId="30582" xr:uid="{00000000-0005-0000-0000-00006C770000}"/>
    <cellStyle name="SAPBEXfilterDrill 2 2 6" xfId="30583" xr:uid="{00000000-0005-0000-0000-00006D770000}"/>
    <cellStyle name="SAPBEXfilterDrill 2 2 6 2" xfId="30584" xr:uid="{00000000-0005-0000-0000-00006E770000}"/>
    <cellStyle name="SAPBEXfilterDrill 2 2 7" xfId="30585" xr:uid="{00000000-0005-0000-0000-00006F770000}"/>
    <cellStyle name="SAPBEXfilterDrill 2 2 7 2" xfId="30586" xr:uid="{00000000-0005-0000-0000-000070770000}"/>
    <cellStyle name="SAPBEXfilterDrill 2 2 8" xfId="30587" xr:uid="{00000000-0005-0000-0000-000071770000}"/>
    <cellStyle name="SAPBEXfilterDrill 2 2 8 2" xfId="30588" xr:uid="{00000000-0005-0000-0000-000072770000}"/>
    <cellStyle name="SAPBEXfilterDrill 2 2 9" xfId="30589" xr:uid="{00000000-0005-0000-0000-000073770000}"/>
    <cellStyle name="SAPBEXfilterDrill 2 2 9 2" xfId="30590" xr:uid="{00000000-0005-0000-0000-000074770000}"/>
    <cellStyle name="SAPBEXfilterDrill 2 3" xfId="30591" xr:uid="{00000000-0005-0000-0000-000075770000}"/>
    <cellStyle name="SAPBEXfilterDrill 2 3 2" xfId="30592" xr:uid="{00000000-0005-0000-0000-000076770000}"/>
    <cellStyle name="SAPBEXfilterDrill 2 3 2 2" xfId="30593" xr:uid="{00000000-0005-0000-0000-000077770000}"/>
    <cellStyle name="SAPBEXfilterDrill 2 3 2 2 2" xfId="30594" xr:uid="{00000000-0005-0000-0000-000078770000}"/>
    <cellStyle name="SAPBEXfilterDrill 2 3 2 2 2 2" xfId="30595" xr:uid="{00000000-0005-0000-0000-000079770000}"/>
    <cellStyle name="SAPBEXfilterDrill 2 3 2 2 3" xfId="30596" xr:uid="{00000000-0005-0000-0000-00007A770000}"/>
    <cellStyle name="SAPBEXfilterDrill 2 3 2 2 3 2" xfId="30597" xr:uid="{00000000-0005-0000-0000-00007B770000}"/>
    <cellStyle name="SAPBEXfilterDrill 2 3 2 2 4" xfId="30598" xr:uid="{00000000-0005-0000-0000-00007C770000}"/>
    <cellStyle name="SAPBEXfilterDrill 2 3 2 2 4 2" xfId="30599" xr:uid="{00000000-0005-0000-0000-00007D770000}"/>
    <cellStyle name="SAPBEXfilterDrill 2 3 2 2 5" xfId="30600" xr:uid="{00000000-0005-0000-0000-00007E770000}"/>
    <cellStyle name="SAPBEXfilterDrill 2 3 2 2 5 2" xfId="30601" xr:uid="{00000000-0005-0000-0000-00007F770000}"/>
    <cellStyle name="SAPBEXfilterDrill 2 3 2 2 6" xfId="30602" xr:uid="{00000000-0005-0000-0000-000080770000}"/>
    <cellStyle name="SAPBEXfilterDrill 2 3 2 2 6 2" xfId="30603" xr:uid="{00000000-0005-0000-0000-000081770000}"/>
    <cellStyle name="SAPBEXfilterDrill 2 3 2 2 7" xfId="30604" xr:uid="{00000000-0005-0000-0000-000082770000}"/>
    <cellStyle name="SAPBEXfilterDrill 2 3 2 3" xfId="30605" xr:uid="{00000000-0005-0000-0000-000083770000}"/>
    <cellStyle name="SAPBEXfilterDrill 2 3 2 3 2" xfId="30606" xr:uid="{00000000-0005-0000-0000-000084770000}"/>
    <cellStyle name="SAPBEXfilterDrill 2 3 2 4" xfId="30607" xr:uid="{00000000-0005-0000-0000-000085770000}"/>
    <cellStyle name="SAPBEXfilterDrill 2 3 2 4 2" xfId="30608" xr:uid="{00000000-0005-0000-0000-000086770000}"/>
    <cellStyle name="SAPBEXfilterDrill 2 3 2 5" xfId="30609" xr:uid="{00000000-0005-0000-0000-000087770000}"/>
    <cellStyle name="SAPBEXfilterDrill 2 3 2 5 2" xfId="30610" xr:uid="{00000000-0005-0000-0000-000088770000}"/>
    <cellStyle name="SAPBEXfilterDrill 2 3 2 6" xfId="30611" xr:uid="{00000000-0005-0000-0000-000089770000}"/>
    <cellStyle name="SAPBEXfilterDrill 2 3 2 6 2" xfId="30612" xr:uid="{00000000-0005-0000-0000-00008A770000}"/>
    <cellStyle name="SAPBEXfilterDrill 2 3 2 7" xfId="30613" xr:uid="{00000000-0005-0000-0000-00008B770000}"/>
    <cellStyle name="SAPBEXfilterDrill 2 3 2 7 2" xfId="30614" xr:uid="{00000000-0005-0000-0000-00008C770000}"/>
    <cellStyle name="SAPBEXfilterDrill 2 3 2 8" xfId="30615" xr:uid="{00000000-0005-0000-0000-00008D770000}"/>
    <cellStyle name="SAPBEXfilterDrill 2 3 3" xfId="30616" xr:uid="{00000000-0005-0000-0000-00008E770000}"/>
    <cellStyle name="SAPBEXfilterDrill 2 3 3 2" xfId="30617" xr:uid="{00000000-0005-0000-0000-00008F770000}"/>
    <cellStyle name="SAPBEXfilterDrill 2 3 3 2 2" xfId="30618" xr:uid="{00000000-0005-0000-0000-000090770000}"/>
    <cellStyle name="SAPBEXfilterDrill 2 3 3 3" xfId="30619" xr:uid="{00000000-0005-0000-0000-000091770000}"/>
    <cellStyle name="SAPBEXfilterDrill 2 3 3 3 2" xfId="30620" xr:uid="{00000000-0005-0000-0000-000092770000}"/>
    <cellStyle name="SAPBEXfilterDrill 2 3 3 4" xfId="30621" xr:uid="{00000000-0005-0000-0000-000093770000}"/>
    <cellStyle name="SAPBEXfilterDrill 2 3 3 4 2" xfId="30622" xr:uid="{00000000-0005-0000-0000-000094770000}"/>
    <cellStyle name="SAPBEXfilterDrill 2 3 3 5" xfId="30623" xr:uid="{00000000-0005-0000-0000-000095770000}"/>
    <cellStyle name="SAPBEXfilterDrill 2 3 3 5 2" xfId="30624" xr:uid="{00000000-0005-0000-0000-000096770000}"/>
    <cellStyle name="SAPBEXfilterDrill 2 3 3 6" xfId="30625" xr:uid="{00000000-0005-0000-0000-000097770000}"/>
    <cellStyle name="SAPBEXfilterDrill 2 3 3 6 2" xfId="30626" xr:uid="{00000000-0005-0000-0000-000098770000}"/>
    <cellStyle name="SAPBEXfilterDrill 2 3 3 7" xfId="30627" xr:uid="{00000000-0005-0000-0000-000099770000}"/>
    <cellStyle name="SAPBEXfilterDrill 2 3 4" xfId="30628" xr:uid="{00000000-0005-0000-0000-00009A770000}"/>
    <cellStyle name="SAPBEXfilterDrill 2 3 4 2" xfId="30629" xr:uid="{00000000-0005-0000-0000-00009B770000}"/>
    <cellStyle name="SAPBEXfilterDrill 2 3 5" xfId="30630" xr:uid="{00000000-0005-0000-0000-00009C770000}"/>
    <cellStyle name="SAPBEXfilterDrill 2 3 5 2" xfId="30631" xr:uid="{00000000-0005-0000-0000-00009D770000}"/>
    <cellStyle name="SAPBEXfilterDrill 2 3 6" xfId="30632" xr:uid="{00000000-0005-0000-0000-00009E770000}"/>
    <cellStyle name="SAPBEXfilterDrill 2 3 6 2" xfId="30633" xr:uid="{00000000-0005-0000-0000-00009F770000}"/>
    <cellStyle name="SAPBEXfilterDrill 2 3 7" xfId="30634" xr:uid="{00000000-0005-0000-0000-0000A0770000}"/>
    <cellStyle name="SAPBEXfilterDrill 2 3 7 2" xfId="30635" xr:uid="{00000000-0005-0000-0000-0000A1770000}"/>
    <cellStyle name="SAPBEXfilterDrill 2 3 8" xfId="30636" xr:uid="{00000000-0005-0000-0000-0000A2770000}"/>
    <cellStyle name="SAPBEXfilterDrill 2 3 8 2" xfId="30637" xr:uid="{00000000-0005-0000-0000-0000A3770000}"/>
    <cellStyle name="SAPBEXfilterDrill 2 3 9" xfId="30638" xr:uid="{00000000-0005-0000-0000-0000A4770000}"/>
    <cellStyle name="SAPBEXfilterDrill 2 4" xfId="30639" xr:uid="{00000000-0005-0000-0000-0000A5770000}"/>
    <cellStyle name="SAPBEXfilterDrill 2 4 2" xfId="30640" xr:uid="{00000000-0005-0000-0000-0000A6770000}"/>
    <cellStyle name="SAPBEXfilterDrill 2 4 2 2" xfId="30641" xr:uid="{00000000-0005-0000-0000-0000A7770000}"/>
    <cellStyle name="SAPBEXfilterDrill 2 4 2 2 2" xfId="30642" xr:uid="{00000000-0005-0000-0000-0000A8770000}"/>
    <cellStyle name="SAPBEXfilterDrill 2 4 2 3" xfId="30643" xr:uid="{00000000-0005-0000-0000-0000A9770000}"/>
    <cellStyle name="SAPBEXfilterDrill 2 4 2 3 2" xfId="30644" xr:uid="{00000000-0005-0000-0000-0000AA770000}"/>
    <cellStyle name="SAPBEXfilterDrill 2 4 2 4" xfId="30645" xr:uid="{00000000-0005-0000-0000-0000AB770000}"/>
    <cellStyle name="SAPBEXfilterDrill 2 4 2 4 2" xfId="30646" xr:uid="{00000000-0005-0000-0000-0000AC770000}"/>
    <cellStyle name="SAPBEXfilterDrill 2 4 2 5" xfId="30647" xr:uid="{00000000-0005-0000-0000-0000AD770000}"/>
    <cellStyle name="SAPBEXfilterDrill 2 4 2 5 2" xfId="30648" xr:uid="{00000000-0005-0000-0000-0000AE770000}"/>
    <cellStyle name="SAPBEXfilterDrill 2 4 2 6" xfId="30649" xr:uid="{00000000-0005-0000-0000-0000AF770000}"/>
    <cellStyle name="SAPBEXfilterDrill 2 4 2 6 2" xfId="30650" xr:uid="{00000000-0005-0000-0000-0000B0770000}"/>
    <cellStyle name="SAPBEXfilterDrill 2 4 2 7" xfId="30651" xr:uid="{00000000-0005-0000-0000-0000B1770000}"/>
    <cellStyle name="SAPBEXfilterDrill 2 4 3" xfId="30652" xr:uid="{00000000-0005-0000-0000-0000B2770000}"/>
    <cellStyle name="SAPBEXfilterDrill 2 4 3 2" xfId="30653" xr:uid="{00000000-0005-0000-0000-0000B3770000}"/>
    <cellStyle name="SAPBEXfilterDrill 2 4 4" xfId="30654" xr:uid="{00000000-0005-0000-0000-0000B4770000}"/>
    <cellStyle name="SAPBEXfilterDrill 2 4 4 2" xfId="30655" xr:uid="{00000000-0005-0000-0000-0000B5770000}"/>
    <cellStyle name="SAPBEXfilterDrill 2 4 5" xfId="30656" xr:uid="{00000000-0005-0000-0000-0000B6770000}"/>
    <cellStyle name="SAPBEXfilterDrill 2 4 5 2" xfId="30657" xr:uid="{00000000-0005-0000-0000-0000B7770000}"/>
    <cellStyle name="SAPBEXfilterDrill 2 4 6" xfId="30658" xr:uid="{00000000-0005-0000-0000-0000B8770000}"/>
    <cellStyle name="SAPBEXfilterDrill 2 4 6 2" xfId="30659" xr:uid="{00000000-0005-0000-0000-0000B9770000}"/>
    <cellStyle name="SAPBEXfilterDrill 2 4 7" xfId="30660" xr:uid="{00000000-0005-0000-0000-0000BA770000}"/>
    <cellStyle name="SAPBEXfilterDrill 2 4 7 2" xfId="30661" xr:uid="{00000000-0005-0000-0000-0000BB770000}"/>
    <cellStyle name="SAPBEXfilterDrill 2 4 8" xfId="30662" xr:uid="{00000000-0005-0000-0000-0000BC770000}"/>
    <cellStyle name="SAPBEXfilterDrill 2 5" xfId="30663" xr:uid="{00000000-0005-0000-0000-0000BD770000}"/>
    <cellStyle name="SAPBEXfilterDrill 2 5 2" xfId="30664" xr:uid="{00000000-0005-0000-0000-0000BE770000}"/>
    <cellStyle name="SAPBEXfilterDrill 2 5 2 2" xfId="30665" xr:uid="{00000000-0005-0000-0000-0000BF770000}"/>
    <cellStyle name="SAPBEXfilterDrill 2 5 3" xfId="30666" xr:uid="{00000000-0005-0000-0000-0000C0770000}"/>
    <cellStyle name="SAPBEXfilterDrill 2 5 3 2" xfId="30667" xr:uid="{00000000-0005-0000-0000-0000C1770000}"/>
    <cellStyle name="SAPBEXfilterDrill 2 5 4" xfId="30668" xr:uid="{00000000-0005-0000-0000-0000C2770000}"/>
    <cellStyle name="SAPBEXfilterDrill 2 5 4 2" xfId="30669" xr:uid="{00000000-0005-0000-0000-0000C3770000}"/>
    <cellStyle name="SAPBEXfilterDrill 2 5 5" xfId="30670" xr:uid="{00000000-0005-0000-0000-0000C4770000}"/>
    <cellStyle name="SAPBEXfilterDrill 2 5 5 2" xfId="30671" xr:uid="{00000000-0005-0000-0000-0000C5770000}"/>
    <cellStyle name="SAPBEXfilterDrill 2 5 6" xfId="30672" xr:uid="{00000000-0005-0000-0000-0000C6770000}"/>
    <cellStyle name="SAPBEXfilterDrill 2 5 6 2" xfId="30673" xr:uid="{00000000-0005-0000-0000-0000C7770000}"/>
    <cellStyle name="SAPBEXfilterDrill 2 5 7" xfId="30674" xr:uid="{00000000-0005-0000-0000-0000C8770000}"/>
    <cellStyle name="SAPBEXfilterDrill 2 6" xfId="30675" xr:uid="{00000000-0005-0000-0000-0000C9770000}"/>
    <cellStyle name="SAPBEXfilterDrill 2 6 2" xfId="30676" xr:uid="{00000000-0005-0000-0000-0000CA770000}"/>
    <cellStyle name="SAPBEXfilterDrill 2 7" xfId="30677" xr:uid="{00000000-0005-0000-0000-0000CB770000}"/>
    <cellStyle name="SAPBEXfilterDrill 2 7 2" xfId="30678" xr:uid="{00000000-0005-0000-0000-0000CC770000}"/>
    <cellStyle name="SAPBEXfilterDrill 2 8" xfId="30679" xr:uid="{00000000-0005-0000-0000-0000CD770000}"/>
    <cellStyle name="SAPBEXfilterDrill 2 8 2" xfId="30680" xr:uid="{00000000-0005-0000-0000-0000CE770000}"/>
    <cellStyle name="SAPBEXfilterDrill 2 9" xfId="30681" xr:uid="{00000000-0005-0000-0000-0000CF770000}"/>
    <cellStyle name="SAPBEXfilterDrill 2 9 2" xfId="30682" xr:uid="{00000000-0005-0000-0000-0000D0770000}"/>
    <cellStyle name="SAPBEXfilterDrill 3" xfId="30683" xr:uid="{00000000-0005-0000-0000-0000D1770000}"/>
    <cellStyle name="SAPBEXfilterDrill 3 10" xfId="30684" xr:uid="{00000000-0005-0000-0000-0000D2770000}"/>
    <cellStyle name="SAPBEXfilterDrill 3 10 2" xfId="30685" xr:uid="{00000000-0005-0000-0000-0000D3770000}"/>
    <cellStyle name="SAPBEXfilterDrill 3 11" xfId="30686" xr:uid="{00000000-0005-0000-0000-0000D4770000}"/>
    <cellStyle name="SAPBEXfilterDrill 3 2" xfId="30687" xr:uid="{00000000-0005-0000-0000-0000D5770000}"/>
    <cellStyle name="SAPBEXfilterDrill 3 2 10" xfId="30688" xr:uid="{00000000-0005-0000-0000-0000D6770000}"/>
    <cellStyle name="SAPBEXfilterDrill 3 2 2" xfId="30689" xr:uid="{00000000-0005-0000-0000-0000D7770000}"/>
    <cellStyle name="SAPBEXfilterDrill 3 2 2 2" xfId="30690" xr:uid="{00000000-0005-0000-0000-0000D8770000}"/>
    <cellStyle name="SAPBEXfilterDrill 3 2 2 2 2" xfId="30691" xr:uid="{00000000-0005-0000-0000-0000D9770000}"/>
    <cellStyle name="SAPBEXfilterDrill 3 2 2 2 2 2" xfId="30692" xr:uid="{00000000-0005-0000-0000-0000DA770000}"/>
    <cellStyle name="SAPBEXfilterDrill 3 2 2 2 2 2 2" xfId="30693" xr:uid="{00000000-0005-0000-0000-0000DB770000}"/>
    <cellStyle name="SAPBEXfilterDrill 3 2 2 2 2 3" xfId="30694" xr:uid="{00000000-0005-0000-0000-0000DC770000}"/>
    <cellStyle name="SAPBEXfilterDrill 3 2 2 2 2 3 2" xfId="30695" xr:uid="{00000000-0005-0000-0000-0000DD770000}"/>
    <cellStyle name="SAPBEXfilterDrill 3 2 2 2 2 4" xfId="30696" xr:uid="{00000000-0005-0000-0000-0000DE770000}"/>
    <cellStyle name="SAPBEXfilterDrill 3 2 2 2 2 4 2" xfId="30697" xr:uid="{00000000-0005-0000-0000-0000DF770000}"/>
    <cellStyle name="SAPBEXfilterDrill 3 2 2 2 2 5" xfId="30698" xr:uid="{00000000-0005-0000-0000-0000E0770000}"/>
    <cellStyle name="SAPBEXfilterDrill 3 2 2 2 2 5 2" xfId="30699" xr:uid="{00000000-0005-0000-0000-0000E1770000}"/>
    <cellStyle name="SAPBEXfilterDrill 3 2 2 2 2 6" xfId="30700" xr:uid="{00000000-0005-0000-0000-0000E2770000}"/>
    <cellStyle name="SAPBEXfilterDrill 3 2 2 2 2 6 2" xfId="30701" xr:uid="{00000000-0005-0000-0000-0000E3770000}"/>
    <cellStyle name="SAPBEXfilterDrill 3 2 2 2 2 7" xfId="30702" xr:uid="{00000000-0005-0000-0000-0000E4770000}"/>
    <cellStyle name="SAPBEXfilterDrill 3 2 2 2 3" xfId="30703" xr:uid="{00000000-0005-0000-0000-0000E5770000}"/>
    <cellStyle name="SAPBEXfilterDrill 3 2 2 2 3 2" xfId="30704" xr:uid="{00000000-0005-0000-0000-0000E6770000}"/>
    <cellStyle name="SAPBEXfilterDrill 3 2 2 2 4" xfId="30705" xr:uid="{00000000-0005-0000-0000-0000E7770000}"/>
    <cellStyle name="SAPBEXfilterDrill 3 2 2 2 4 2" xfId="30706" xr:uid="{00000000-0005-0000-0000-0000E8770000}"/>
    <cellStyle name="SAPBEXfilterDrill 3 2 2 2 5" xfId="30707" xr:uid="{00000000-0005-0000-0000-0000E9770000}"/>
    <cellStyle name="SAPBEXfilterDrill 3 2 2 2 5 2" xfId="30708" xr:uid="{00000000-0005-0000-0000-0000EA770000}"/>
    <cellStyle name="SAPBEXfilterDrill 3 2 2 2 6" xfId="30709" xr:uid="{00000000-0005-0000-0000-0000EB770000}"/>
    <cellStyle name="SAPBEXfilterDrill 3 2 2 2 6 2" xfId="30710" xr:uid="{00000000-0005-0000-0000-0000EC770000}"/>
    <cellStyle name="SAPBEXfilterDrill 3 2 2 2 7" xfId="30711" xr:uid="{00000000-0005-0000-0000-0000ED770000}"/>
    <cellStyle name="SAPBEXfilterDrill 3 2 2 2 7 2" xfId="30712" xr:uid="{00000000-0005-0000-0000-0000EE770000}"/>
    <cellStyle name="SAPBEXfilterDrill 3 2 2 2 8" xfId="30713" xr:uid="{00000000-0005-0000-0000-0000EF770000}"/>
    <cellStyle name="SAPBEXfilterDrill 3 2 2 3" xfId="30714" xr:uid="{00000000-0005-0000-0000-0000F0770000}"/>
    <cellStyle name="SAPBEXfilterDrill 3 2 2 3 2" xfId="30715" xr:uid="{00000000-0005-0000-0000-0000F1770000}"/>
    <cellStyle name="SAPBEXfilterDrill 3 2 2 3 2 2" xfId="30716" xr:uid="{00000000-0005-0000-0000-0000F2770000}"/>
    <cellStyle name="SAPBEXfilterDrill 3 2 2 3 3" xfId="30717" xr:uid="{00000000-0005-0000-0000-0000F3770000}"/>
    <cellStyle name="SAPBEXfilterDrill 3 2 2 3 3 2" xfId="30718" xr:uid="{00000000-0005-0000-0000-0000F4770000}"/>
    <cellStyle name="SAPBEXfilterDrill 3 2 2 3 4" xfId="30719" xr:uid="{00000000-0005-0000-0000-0000F5770000}"/>
    <cellStyle name="SAPBEXfilterDrill 3 2 2 3 4 2" xfId="30720" xr:uid="{00000000-0005-0000-0000-0000F6770000}"/>
    <cellStyle name="SAPBEXfilterDrill 3 2 2 3 5" xfId="30721" xr:uid="{00000000-0005-0000-0000-0000F7770000}"/>
    <cellStyle name="SAPBEXfilterDrill 3 2 2 3 5 2" xfId="30722" xr:uid="{00000000-0005-0000-0000-0000F8770000}"/>
    <cellStyle name="SAPBEXfilterDrill 3 2 2 3 6" xfId="30723" xr:uid="{00000000-0005-0000-0000-0000F9770000}"/>
    <cellStyle name="SAPBEXfilterDrill 3 2 2 3 6 2" xfId="30724" xr:uid="{00000000-0005-0000-0000-0000FA770000}"/>
    <cellStyle name="SAPBEXfilterDrill 3 2 2 3 7" xfId="30725" xr:uid="{00000000-0005-0000-0000-0000FB770000}"/>
    <cellStyle name="SAPBEXfilterDrill 3 2 2 4" xfId="30726" xr:uid="{00000000-0005-0000-0000-0000FC770000}"/>
    <cellStyle name="SAPBEXfilterDrill 3 2 2 4 2" xfId="30727" xr:uid="{00000000-0005-0000-0000-0000FD770000}"/>
    <cellStyle name="SAPBEXfilterDrill 3 2 2 5" xfId="30728" xr:uid="{00000000-0005-0000-0000-0000FE770000}"/>
    <cellStyle name="SAPBEXfilterDrill 3 2 2 5 2" xfId="30729" xr:uid="{00000000-0005-0000-0000-0000FF770000}"/>
    <cellStyle name="SAPBEXfilterDrill 3 2 2 6" xfId="30730" xr:uid="{00000000-0005-0000-0000-000000780000}"/>
    <cellStyle name="SAPBEXfilterDrill 3 2 2 6 2" xfId="30731" xr:uid="{00000000-0005-0000-0000-000001780000}"/>
    <cellStyle name="SAPBEXfilterDrill 3 2 2 7" xfId="30732" xr:uid="{00000000-0005-0000-0000-000002780000}"/>
    <cellStyle name="SAPBEXfilterDrill 3 2 2 7 2" xfId="30733" xr:uid="{00000000-0005-0000-0000-000003780000}"/>
    <cellStyle name="SAPBEXfilterDrill 3 2 2 8" xfId="30734" xr:uid="{00000000-0005-0000-0000-000004780000}"/>
    <cellStyle name="SAPBEXfilterDrill 3 2 2 8 2" xfId="30735" xr:uid="{00000000-0005-0000-0000-000005780000}"/>
    <cellStyle name="SAPBEXfilterDrill 3 2 2 9" xfId="30736" xr:uid="{00000000-0005-0000-0000-000006780000}"/>
    <cellStyle name="SAPBEXfilterDrill 3 2 3" xfId="30737" xr:uid="{00000000-0005-0000-0000-000007780000}"/>
    <cellStyle name="SAPBEXfilterDrill 3 2 3 2" xfId="30738" xr:uid="{00000000-0005-0000-0000-000008780000}"/>
    <cellStyle name="SAPBEXfilterDrill 3 2 3 2 2" xfId="30739" xr:uid="{00000000-0005-0000-0000-000009780000}"/>
    <cellStyle name="SAPBEXfilterDrill 3 2 3 2 2 2" xfId="30740" xr:uid="{00000000-0005-0000-0000-00000A780000}"/>
    <cellStyle name="SAPBEXfilterDrill 3 2 3 2 3" xfId="30741" xr:uid="{00000000-0005-0000-0000-00000B780000}"/>
    <cellStyle name="SAPBEXfilterDrill 3 2 3 2 3 2" xfId="30742" xr:uid="{00000000-0005-0000-0000-00000C780000}"/>
    <cellStyle name="SAPBEXfilterDrill 3 2 3 2 4" xfId="30743" xr:uid="{00000000-0005-0000-0000-00000D780000}"/>
    <cellStyle name="SAPBEXfilterDrill 3 2 3 2 4 2" xfId="30744" xr:uid="{00000000-0005-0000-0000-00000E780000}"/>
    <cellStyle name="SAPBEXfilterDrill 3 2 3 2 5" xfId="30745" xr:uid="{00000000-0005-0000-0000-00000F780000}"/>
    <cellStyle name="SAPBEXfilterDrill 3 2 3 2 5 2" xfId="30746" xr:uid="{00000000-0005-0000-0000-000010780000}"/>
    <cellStyle name="SAPBEXfilterDrill 3 2 3 2 6" xfId="30747" xr:uid="{00000000-0005-0000-0000-000011780000}"/>
    <cellStyle name="SAPBEXfilterDrill 3 2 3 2 6 2" xfId="30748" xr:uid="{00000000-0005-0000-0000-000012780000}"/>
    <cellStyle name="SAPBEXfilterDrill 3 2 3 2 7" xfId="30749" xr:uid="{00000000-0005-0000-0000-000013780000}"/>
    <cellStyle name="SAPBEXfilterDrill 3 2 3 3" xfId="30750" xr:uid="{00000000-0005-0000-0000-000014780000}"/>
    <cellStyle name="SAPBEXfilterDrill 3 2 3 3 2" xfId="30751" xr:uid="{00000000-0005-0000-0000-000015780000}"/>
    <cellStyle name="SAPBEXfilterDrill 3 2 3 4" xfId="30752" xr:uid="{00000000-0005-0000-0000-000016780000}"/>
    <cellStyle name="SAPBEXfilterDrill 3 2 3 4 2" xfId="30753" xr:uid="{00000000-0005-0000-0000-000017780000}"/>
    <cellStyle name="SAPBEXfilterDrill 3 2 3 5" xfId="30754" xr:uid="{00000000-0005-0000-0000-000018780000}"/>
    <cellStyle name="SAPBEXfilterDrill 3 2 3 5 2" xfId="30755" xr:uid="{00000000-0005-0000-0000-000019780000}"/>
    <cellStyle name="SAPBEXfilterDrill 3 2 3 6" xfId="30756" xr:uid="{00000000-0005-0000-0000-00001A780000}"/>
    <cellStyle name="SAPBEXfilterDrill 3 2 3 6 2" xfId="30757" xr:uid="{00000000-0005-0000-0000-00001B780000}"/>
    <cellStyle name="SAPBEXfilterDrill 3 2 3 7" xfId="30758" xr:uid="{00000000-0005-0000-0000-00001C780000}"/>
    <cellStyle name="SAPBEXfilterDrill 3 2 3 7 2" xfId="30759" xr:uid="{00000000-0005-0000-0000-00001D780000}"/>
    <cellStyle name="SAPBEXfilterDrill 3 2 3 8" xfId="30760" xr:uid="{00000000-0005-0000-0000-00001E780000}"/>
    <cellStyle name="SAPBEXfilterDrill 3 2 4" xfId="30761" xr:uid="{00000000-0005-0000-0000-00001F780000}"/>
    <cellStyle name="SAPBEXfilterDrill 3 2 4 2" xfId="30762" xr:uid="{00000000-0005-0000-0000-000020780000}"/>
    <cellStyle name="SAPBEXfilterDrill 3 2 4 2 2" xfId="30763" xr:uid="{00000000-0005-0000-0000-000021780000}"/>
    <cellStyle name="SAPBEXfilterDrill 3 2 4 3" xfId="30764" xr:uid="{00000000-0005-0000-0000-000022780000}"/>
    <cellStyle name="SAPBEXfilterDrill 3 2 4 3 2" xfId="30765" xr:uid="{00000000-0005-0000-0000-000023780000}"/>
    <cellStyle name="SAPBEXfilterDrill 3 2 4 4" xfId="30766" xr:uid="{00000000-0005-0000-0000-000024780000}"/>
    <cellStyle name="SAPBEXfilterDrill 3 2 4 4 2" xfId="30767" xr:uid="{00000000-0005-0000-0000-000025780000}"/>
    <cellStyle name="SAPBEXfilterDrill 3 2 4 5" xfId="30768" xr:uid="{00000000-0005-0000-0000-000026780000}"/>
    <cellStyle name="SAPBEXfilterDrill 3 2 4 5 2" xfId="30769" xr:uid="{00000000-0005-0000-0000-000027780000}"/>
    <cellStyle name="SAPBEXfilterDrill 3 2 4 6" xfId="30770" xr:uid="{00000000-0005-0000-0000-000028780000}"/>
    <cellStyle name="SAPBEXfilterDrill 3 2 4 6 2" xfId="30771" xr:uid="{00000000-0005-0000-0000-000029780000}"/>
    <cellStyle name="SAPBEXfilterDrill 3 2 4 7" xfId="30772" xr:uid="{00000000-0005-0000-0000-00002A780000}"/>
    <cellStyle name="SAPBEXfilterDrill 3 2 5" xfId="30773" xr:uid="{00000000-0005-0000-0000-00002B780000}"/>
    <cellStyle name="SAPBEXfilterDrill 3 2 5 2" xfId="30774" xr:uid="{00000000-0005-0000-0000-00002C780000}"/>
    <cellStyle name="SAPBEXfilterDrill 3 2 6" xfId="30775" xr:uid="{00000000-0005-0000-0000-00002D780000}"/>
    <cellStyle name="SAPBEXfilterDrill 3 2 6 2" xfId="30776" xr:uid="{00000000-0005-0000-0000-00002E780000}"/>
    <cellStyle name="SAPBEXfilterDrill 3 2 7" xfId="30777" xr:uid="{00000000-0005-0000-0000-00002F780000}"/>
    <cellStyle name="SAPBEXfilterDrill 3 2 7 2" xfId="30778" xr:uid="{00000000-0005-0000-0000-000030780000}"/>
    <cellStyle name="SAPBEXfilterDrill 3 2 8" xfId="30779" xr:uid="{00000000-0005-0000-0000-000031780000}"/>
    <cellStyle name="SAPBEXfilterDrill 3 2 8 2" xfId="30780" xr:uid="{00000000-0005-0000-0000-000032780000}"/>
    <cellStyle name="SAPBEXfilterDrill 3 2 9" xfId="30781" xr:uid="{00000000-0005-0000-0000-000033780000}"/>
    <cellStyle name="SAPBEXfilterDrill 3 2 9 2" xfId="30782" xr:uid="{00000000-0005-0000-0000-000034780000}"/>
    <cellStyle name="SAPBEXfilterDrill 3 3" xfId="30783" xr:uid="{00000000-0005-0000-0000-000035780000}"/>
    <cellStyle name="SAPBEXfilterDrill 3 3 2" xfId="30784" xr:uid="{00000000-0005-0000-0000-000036780000}"/>
    <cellStyle name="SAPBEXfilterDrill 3 3 2 2" xfId="30785" xr:uid="{00000000-0005-0000-0000-000037780000}"/>
    <cellStyle name="SAPBEXfilterDrill 3 3 2 2 2" xfId="30786" xr:uid="{00000000-0005-0000-0000-000038780000}"/>
    <cellStyle name="SAPBEXfilterDrill 3 3 2 2 2 2" xfId="30787" xr:uid="{00000000-0005-0000-0000-000039780000}"/>
    <cellStyle name="SAPBEXfilterDrill 3 3 2 2 3" xfId="30788" xr:uid="{00000000-0005-0000-0000-00003A780000}"/>
    <cellStyle name="SAPBEXfilterDrill 3 3 2 2 3 2" xfId="30789" xr:uid="{00000000-0005-0000-0000-00003B780000}"/>
    <cellStyle name="SAPBEXfilterDrill 3 3 2 2 4" xfId="30790" xr:uid="{00000000-0005-0000-0000-00003C780000}"/>
    <cellStyle name="SAPBEXfilterDrill 3 3 2 2 4 2" xfId="30791" xr:uid="{00000000-0005-0000-0000-00003D780000}"/>
    <cellStyle name="SAPBEXfilterDrill 3 3 2 2 5" xfId="30792" xr:uid="{00000000-0005-0000-0000-00003E780000}"/>
    <cellStyle name="SAPBEXfilterDrill 3 3 2 2 5 2" xfId="30793" xr:uid="{00000000-0005-0000-0000-00003F780000}"/>
    <cellStyle name="SAPBEXfilterDrill 3 3 2 2 6" xfId="30794" xr:uid="{00000000-0005-0000-0000-000040780000}"/>
    <cellStyle name="SAPBEXfilterDrill 3 3 2 2 6 2" xfId="30795" xr:uid="{00000000-0005-0000-0000-000041780000}"/>
    <cellStyle name="SAPBEXfilterDrill 3 3 2 2 7" xfId="30796" xr:uid="{00000000-0005-0000-0000-000042780000}"/>
    <cellStyle name="SAPBEXfilterDrill 3 3 2 3" xfId="30797" xr:uid="{00000000-0005-0000-0000-000043780000}"/>
    <cellStyle name="SAPBEXfilterDrill 3 3 2 3 2" xfId="30798" xr:uid="{00000000-0005-0000-0000-000044780000}"/>
    <cellStyle name="SAPBEXfilterDrill 3 3 2 4" xfId="30799" xr:uid="{00000000-0005-0000-0000-000045780000}"/>
    <cellStyle name="SAPBEXfilterDrill 3 3 2 4 2" xfId="30800" xr:uid="{00000000-0005-0000-0000-000046780000}"/>
    <cellStyle name="SAPBEXfilterDrill 3 3 2 5" xfId="30801" xr:uid="{00000000-0005-0000-0000-000047780000}"/>
    <cellStyle name="SAPBEXfilterDrill 3 3 2 5 2" xfId="30802" xr:uid="{00000000-0005-0000-0000-000048780000}"/>
    <cellStyle name="SAPBEXfilterDrill 3 3 2 6" xfId="30803" xr:uid="{00000000-0005-0000-0000-000049780000}"/>
    <cellStyle name="SAPBEXfilterDrill 3 3 2 6 2" xfId="30804" xr:uid="{00000000-0005-0000-0000-00004A780000}"/>
    <cellStyle name="SAPBEXfilterDrill 3 3 2 7" xfId="30805" xr:uid="{00000000-0005-0000-0000-00004B780000}"/>
    <cellStyle name="SAPBEXfilterDrill 3 3 2 7 2" xfId="30806" xr:uid="{00000000-0005-0000-0000-00004C780000}"/>
    <cellStyle name="SAPBEXfilterDrill 3 3 2 8" xfId="30807" xr:uid="{00000000-0005-0000-0000-00004D780000}"/>
    <cellStyle name="SAPBEXfilterDrill 3 3 3" xfId="30808" xr:uid="{00000000-0005-0000-0000-00004E780000}"/>
    <cellStyle name="SAPBEXfilterDrill 3 3 3 2" xfId="30809" xr:uid="{00000000-0005-0000-0000-00004F780000}"/>
    <cellStyle name="SAPBEXfilterDrill 3 3 3 2 2" xfId="30810" xr:uid="{00000000-0005-0000-0000-000050780000}"/>
    <cellStyle name="SAPBEXfilterDrill 3 3 3 3" xfId="30811" xr:uid="{00000000-0005-0000-0000-000051780000}"/>
    <cellStyle name="SAPBEXfilterDrill 3 3 3 3 2" xfId="30812" xr:uid="{00000000-0005-0000-0000-000052780000}"/>
    <cellStyle name="SAPBEXfilterDrill 3 3 3 4" xfId="30813" xr:uid="{00000000-0005-0000-0000-000053780000}"/>
    <cellStyle name="SAPBEXfilterDrill 3 3 3 4 2" xfId="30814" xr:uid="{00000000-0005-0000-0000-000054780000}"/>
    <cellStyle name="SAPBEXfilterDrill 3 3 3 5" xfId="30815" xr:uid="{00000000-0005-0000-0000-000055780000}"/>
    <cellStyle name="SAPBEXfilterDrill 3 3 3 5 2" xfId="30816" xr:uid="{00000000-0005-0000-0000-000056780000}"/>
    <cellStyle name="SAPBEXfilterDrill 3 3 3 6" xfId="30817" xr:uid="{00000000-0005-0000-0000-000057780000}"/>
    <cellStyle name="SAPBEXfilterDrill 3 3 3 6 2" xfId="30818" xr:uid="{00000000-0005-0000-0000-000058780000}"/>
    <cellStyle name="SAPBEXfilterDrill 3 3 3 7" xfId="30819" xr:uid="{00000000-0005-0000-0000-000059780000}"/>
    <cellStyle name="SAPBEXfilterDrill 3 3 4" xfId="30820" xr:uid="{00000000-0005-0000-0000-00005A780000}"/>
    <cellStyle name="SAPBEXfilterDrill 3 3 4 2" xfId="30821" xr:uid="{00000000-0005-0000-0000-00005B780000}"/>
    <cellStyle name="SAPBEXfilterDrill 3 3 5" xfId="30822" xr:uid="{00000000-0005-0000-0000-00005C780000}"/>
    <cellStyle name="SAPBEXfilterDrill 3 3 5 2" xfId="30823" xr:uid="{00000000-0005-0000-0000-00005D780000}"/>
    <cellStyle name="SAPBEXfilterDrill 3 3 6" xfId="30824" xr:uid="{00000000-0005-0000-0000-00005E780000}"/>
    <cellStyle name="SAPBEXfilterDrill 3 3 6 2" xfId="30825" xr:uid="{00000000-0005-0000-0000-00005F780000}"/>
    <cellStyle name="SAPBEXfilterDrill 3 3 7" xfId="30826" xr:uid="{00000000-0005-0000-0000-000060780000}"/>
    <cellStyle name="SAPBEXfilterDrill 3 3 7 2" xfId="30827" xr:uid="{00000000-0005-0000-0000-000061780000}"/>
    <cellStyle name="SAPBEXfilterDrill 3 3 8" xfId="30828" xr:uid="{00000000-0005-0000-0000-000062780000}"/>
    <cellStyle name="SAPBEXfilterDrill 3 3 8 2" xfId="30829" xr:uid="{00000000-0005-0000-0000-000063780000}"/>
    <cellStyle name="SAPBEXfilterDrill 3 3 9" xfId="30830" xr:uid="{00000000-0005-0000-0000-000064780000}"/>
    <cellStyle name="SAPBEXfilterDrill 3 4" xfId="30831" xr:uid="{00000000-0005-0000-0000-000065780000}"/>
    <cellStyle name="SAPBEXfilterDrill 3 4 2" xfId="30832" xr:uid="{00000000-0005-0000-0000-000066780000}"/>
    <cellStyle name="SAPBEXfilterDrill 3 4 2 2" xfId="30833" xr:uid="{00000000-0005-0000-0000-000067780000}"/>
    <cellStyle name="SAPBEXfilterDrill 3 4 2 2 2" xfId="30834" xr:uid="{00000000-0005-0000-0000-000068780000}"/>
    <cellStyle name="SAPBEXfilterDrill 3 4 2 3" xfId="30835" xr:uid="{00000000-0005-0000-0000-000069780000}"/>
    <cellStyle name="SAPBEXfilterDrill 3 4 2 3 2" xfId="30836" xr:uid="{00000000-0005-0000-0000-00006A780000}"/>
    <cellStyle name="SAPBEXfilterDrill 3 4 2 4" xfId="30837" xr:uid="{00000000-0005-0000-0000-00006B780000}"/>
    <cellStyle name="SAPBEXfilterDrill 3 4 2 4 2" xfId="30838" xr:uid="{00000000-0005-0000-0000-00006C780000}"/>
    <cellStyle name="SAPBEXfilterDrill 3 4 2 5" xfId="30839" xr:uid="{00000000-0005-0000-0000-00006D780000}"/>
    <cellStyle name="SAPBEXfilterDrill 3 4 2 5 2" xfId="30840" xr:uid="{00000000-0005-0000-0000-00006E780000}"/>
    <cellStyle name="SAPBEXfilterDrill 3 4 2 6" xfId="30841" xr:uid="{00000000-0005-0000-0000-00006F780000}"/>
    <cellStyle name="SAPBEXfilterDrill 3 4 2 6 2" xfId="30842" xr:uid="{00000000-0005-0000-0000-000070780000}"/>
    <cellStyle name="SAPBEXfilterDrill 3 4 2 7" xfId="30843" xr:uid="{00000000-0005-0000-0000-000071780000}"/>
    <cellStyle name="SAPBEXfilterDrill 3 4 3" xfId="30844" xr:uid="{00000000-0005-0000-0000-000072780000}"/>
    <cellStyle name="SAPBEXfilterDrill 3 4 3 2" xfId="30845" xr:uid="{00000000-0005-0000-0000-000073780000}"/>
    <cellStyle name="SAPBEXfilterDrill 3 4 4" xfId="30846" xr:uid="{00000000-0005-0000-0000-000074780000}"/>
    <cellStyle name="SAPBEXfilterDrill 3 4 4 2" xfId="30847" xr:uid="{00000000-0005-0000-0000-000075780000}"/>
    <cellStyle name="SAPBEXfilterDrill 3 4 5" xfId="30848" xr:uid="{00000000-0005-0000-0000-000076780000}"/>
    <cellStyle name="SAPBEXfilterDrill 3 4 5 2" xfId="30849" xr:uid="{00000000-0005-0000-0000-000077780000}"/>
    <cellStyle name="SAPBEXfilterDrill 3 4 6" xfId="30850" xr:uid="{00000000-0005-0000-0000-000078780000}"/>
    <cellStyle name="SAPBEXfilterDrill 3 4 6 2" xfId="30851" xr:uid="{00000000-0005-0000-0000-000079780000}"/>
    <cellStyle name="SAPBEXfilterDrill 3 4 7" xfId="30852" xr:uid="{00000000-0005-0000-0000-00007A780000}"/>
    <cellStyle name="SAPBEXfilterDrill 3 4 7 2" xfId="30853" xr:uid="{00000000-0005-0000-0000-00007B780000}"/>
    <cellStyle name="SAPBEXfilterDrill 3 4 8" xfId="30854" xr:uid="{00000000-0005-0000-0000-00007C780000}"/>
    <cellStyle name="SAPBEXfilterDrill 3 5" xfId="30855" xr:uid="{00000000-0005-0000-0000-00007D780000}"/>
    <cellStyle name="SAPBEXfilterDrill 3 5 2" xfId="30856" xr:uid="{00000000-0005-0000-0000-00007E780000}"/>
    <cellStyle name="SAPBEXfilterDrill 3 5 2 2" xfId="30857" xr:uid="{00000000-0005-0000-0000-00007F780000}"/>
    <cellStyle name="SAPBEXfilterDrill 3 5 3" xfId="30858" xr:uid="{00000000-0005-0000-0000-000080780000}"/>
    <cellStyle name="SAPBEXfilterDrill 3 5 3 2" xfId="30859" xr:uid="{00000000-0005-0000-0000-000081780000}"/>
    <cellStyle name="SAPBEXfilterDrill 3 5 4" xfId="30860" xr:uid="{00000000-0005-0000-0000-000082780000}"/>
    <cellStyle name="SAPBEXfilterDrill 3 5 4 2" xfId="30861" xr:uid="{00000000-0005-0000-0000-000083780000}"/>
    <cellStyle name="SAPBEXfilterDrill 3 5 5" xfId="30862" xr:uid="{00000000-0005-0000-0000-000084780000}"/>
    <cellStyle name="SAPBEXfilterDrill 3 5 5 2" xfId="30863" xr:uid="{00000000-0005-0000-0000-000085780000}"/>
    <cellStyle name="SAPBEXfilterDrill 3 5 6" xfId="30864" xr:uid="{00000000-0005-0000-0000-000086780000}"/>
    <cellStyle name="SAPBEXfilterDrill 3 5 6 2" xfId="30865" xr:uid="{00000000-0005-0000-0000-000087780000}"/>
    <cellStyle name="SAPBEXfilterDrill 3 5 7" xfId="30866" xr:uid="{00000000-0005-0000-0000-000088780000}"/>
    <cellStyle name="SAPBEXfilterDrill 3 6" xfId="30867" xr:uid="{00000000-0005-0000-0000-000089780000}"/>
    <cellStyle name="SAPBEXfilterDrill 3 6 2" xfId="30868" xr:uid="{00000000-0005-0000-0000-00008A780000}"/>
    <cellStyle name="SAPBEXfilterDrill 3 7" xfId="30869" xr:uid="{00000000-0005-0000-0000-00008B780000}"/>
    <cellStyle name="SAPBEXfilterDrill 3 7 2" xfId="30870" xr:uid="{00000000-0005-0000-0000-00008C780000}"/>
    <cellStyle name="SAPBEXfilterDrill 3 8" xfId="30871" xr:uid="{00000000-0005-0000-0000-00008D780000}"/>
    <cellStyle name="SAPBEXfilterDrill 3 8 2" xfId="30872" xr:uid="{00000000-0005-0000-0000-00008E780000}"/>
    <cellStyle name="SAPBEXfilterDrill 3 9" xfId="30873" xr:uid="{00000000-0005-0000-0000-00008F780000}"/>
    <cellStyle name="SAPBEXfilterDrill 3 9 2" xfId="30874" xr:uid="{00000000-0005-0000-0000-000090780000}"/>
    <cellStyle name="SAPBEXfilterDrill 4" xfId="30875" xr:uid="{00000000-0005-0000-0000-000091780000}"/>
    <cellStyle name="SAPBEXfilterDrill 4 10" xfId="30876" xr:uid="{00000000-0005-0000-0000-000092780000}"/>
    <cellStyle name="SAPBEXfilterDrill 4 2" xfId="30877" xr:uid="{00000000-0005-0000-0000-000093780000}"/>
    <cellStyle name="SAPBEXfilterDrill 4 2 2" xfId="30878" xr:uid="{00000000-0005-0000-0000-000094780000}"/>
    <cellStyle name="SAPBEXfilterDrill 4 2 2 2" xfId="30879" xr:uid="{00000000-0005-0000-0000-000095780000}"/>
    <cellStyle name="SAPBEXfilterDrill 4 2 2 2 2" xfId="30880" xr:uid="{00000000-0005-0000-0000-000096780000}"/>
    <cellStyle name="SAPBEXfilterDrill 4 2 2 2 2 2" xfId="30881" xr:uid="{00000000-0005-0000-0000-000097780000}"/>
    <cellStyle name="SAPBEXfilterDrill 4 2 2 2 3" xfId="30882" xr:uid="{00000000-0005-0000-0000-000098780000}"/>
    <cellStyle name="SAPBEXfilterDrill 4 2 2 2 3 2" xfId="30883" xr:uid="{00000000-0005-0000-0000-000099780000}"/>
    <cellStyle name="SAPBEXfilterDrill 4 2 2 2 4" xfId="30884" xr:uid="{00000000-0005-0000-0000-00009A780000}"/>
    <cellStyle name="SAPBEXfilterDrill 4 2 2 2 4 2" xfId="30885" xr:uid="{00000000-0005-0000-0000-00009B780000}"/>
    <cellStyle name="SAPBEXfilterDrill 4 2 2 2 5" xfId="30886" xr:uid="{00000000-0005-0000-0000-00009C780000}"/>
    <cellStyle name="SAPBEXfilterDrill 4 2 2 2 5 2" xfId="30887" xr:uid="{00000000-0005-0000-0000-00009D780000}"/>
    <cellStyle name="SAPBEXfilterDrill 4 2 2 2 6" xfId="30888" xr:uid="{00000000-0005-0000-0000-00009E780000}"/>
    <cellStyle name="SAPBEXfilterDrill 4 2 2 2 6 2" xfId="30889" xr:uid="{00000000-0005-0000-0000-00009F780000}"/>
    <cellStyle name="SAPBEXfilterDrill 4 2 2 2 7" xfId="30890" xr:uid="{00000000-0005-0000-0000-0000A0780000}"/>
    <cellStyle name="SAPBEXfilterDrill 4 2 2 3" xfId="30891" xr:uid="{00000000-0005-0000-0000-0000A1780000}"/>
    <cellStyle name="SAPBEXfilterDrill 4 2 2 3 2" xfId="30892" xr:uid="{00000000-0005-0000-0000-0000A2780000}"/>
    <cellStyle name="SAPBEXfilterDrill 4 2 2 4" xfId="30893" xr:uid="{00000000-0005-0000-0000-0000A3780000}"/>
    <cellStyle name="SAPBEXfilterDrill 4 2 2 4 2" xfId="30894" xr:uid="{00000000-0005-0000-0000-0000A4780000}"/>
    <cellStyle name="SAPBEXfilterDrill 4 2 2 5" xfId="30895" xr:uid="{00000000-0005-0000-0000-0000A5780000}"/>
    <cellStyle name="SAPBEXfilterDrill 4 2 2 5 2" xfId="30896" xr:uid="{00000000-0005-0000-0000-0000A6780000}"/>
    <cellStyle name="SAPBEXfilterDrill 4 2 2 6" xfId="30897" xr:uid="{00000000-0005-0000-0000-0000A7780000}"/>
    <cellStyle name="SAPBEXfilterDrill 4 2 2 6 2" xfId="30898" xr:uid="{00000000-0005-0000-0000-0000A8780000}"/>
    <cellStyle name="SAPBEXfilterDrill 4 2 2 7" xfId="30899" xr:uid="{00000000-0005-0000-0000-0000A9780000}"/>
    <cellStyle name="SAPBEXfilterDrill 4 2 2 7 2" xfId="30900" xr:uid="{00000000-0005-0000-0000-0000AA780000}"/>
    <cellStyle name="SAPBEXfilterDrill 4 2 2 8" xfId="30901" xr:uid="{00000000-0005-0000-0000-0000AB780000}"/>
    <cellStyle name="SAPBEXfilterDrill 4 2 3" xfId="30902" xr:uid="{00000000-0005-0000-0000-0000AC780000}"/>
    <cellStyle name="SAPBEXfilterDrill 4 2 3 2" xfId="30903" xr:uid="{00000000-0005-0000-0000-0000AD780000}"/>
    <cellStyle name="SAPBEXfilterDrill 4 2 3 2 2" xfId="30904" xr:uid="{00000000-0005-0000-0000-0000AE780000}"/>
    <cellStyle name="SAPBEXfilterDrill 4 2 3 3" xfId="30905" xr:uid="{00000000-0005-0000-0000-0000AF780000}"/>
    <cellStyle name="SAPBEXfilterDrill 4 2 3 3 2" xfId="30906" xr:uid="{00000000-0005-0000-0000-0000B0780000}"/>
    <cellStyle name="SAPBEXfilterDrill 4 2 3 4" xfId="30907" xr:uid="{00000000-0005-0000-0000-0000B1780000}"/>
    <cellStyle name="SAPBEXfilterDrill 4 2 3 4 2" xfId="30908" xr:uid="{00000000-0005-0000-0000-0000B2780000}"/>
    <cellStyle name="SAPBEXfilterDrill 4 2 3 5" xfId="30909" xr:uid="{00000000-0005-0000-0000-0000B3780000}"/>
    <cellStyle name="SAPBEXfilterDrill 4 2 3 5 2" xfId="30910" xr:uid="{00000000-0005-0000-0000-0000B4780000}"/>
    <cellStyle name="SAPBEXfilterDrill 4 2 3 6" xfId="30911" xr:uid="{00000000-0005-0000-0000-0000B5780000}"/>
    <cellStyle name="SAPBEXfilterDrill 4 2 3 6 2" xfId="30912" xr:uid="{00000000-0005-0000-0000-0000B6780000}"/>
    <cellStyle name="SAPBEXfilterDrill 4 2 3 7" xfId="30913" xr:uid="{00000000-0005-0000-0000-0000B7780000}"/>
    <cellStyle name="SAPBEXfilterDrill 4 2 4" xfId="30914" xr:uid="{00000000-0005-0000-0000-0000B8780000}"/>
    <cellStyle name="SAPBEXfilterDrill 4 2 4 2" xfId="30915" xr:uid="{00000000-0005-0000-0000-0000B9780000}"/>
    <cellStyle name="SAPBEXfilterDrill 4 2 5" xfId="30916" xr:uid="{00000000-0005-0000-0000-0000BA780000}"/>
    <cellStyle name="SAPBEXfilterDrill 4 2 5 2" xfId="30917" xr:uid="{00000000-0005-0000-0000-0000BB780000}"/>
    <cellStyle name="SAPBEXfilterDrill 4 2 6" xfId="30918" xr:uid="{00000000-0005-0000-0000-0000BC780000}"/>
    <cellStyle name="SAPBEXfilterDrill 4 2 6 2" xfId="30919" xr:uid="{00000000-0005-0000-0000-0000BD780000}"/>
    <cellStyle name="SAPBEXfilterDrill 4 2 7" xfId="30920" xr:uid="{00000000-0005-0000-0000-0000BE780000}"/>
    <cellStyle name="SAPBEXfilterDrill 4 2 7 2" xfId="30921" xr:uid="{00000000-0005-0000-0000-0000BF780000}"/>
    <cellStyle name="SAPBEXfilterDrill 4 2 8" xfId="30922" xr:uid="{00000000-0005-0000-0000-0000C0780000}"/>
    <cellStyle name="SAPBEXfilterDrill 4 2 8 2" xfId="30923" xr:uid="{00000000-0005-0000-0000-0000C1780000}"/>
    <cellStyle name="SAPBEXfilterDrill 4 2 9" xfId="30924" xr:uid="{00000000-0005-0000-0000-0000C2780000}"/>
    <cellStyle name="SAPBEXfilterDrill 4 3" xfId="30925" xr:uid="{00000000-0005-0000-0000-0000C3780000}"/>
    <cellStyle name="SAPBEXfilterDrill 4 3 2" xfId="30926" xr:uid="{00000000-0005-0000-0000-0000C4780000}"/>
    <cellStyle name="SAPBEXfilterDrill 4 3 2 2" xfId="30927" xr:uid="{00000000-0005-0000-0000-0000C5780000}"/>
    <cellStyle name="SAPBEXfilterDrill 4 3 2 2 2" xfId="30928" xr:uid="{00000000-0005-0000-0000-0000C6780000}"/>
    <cellStyle name="SAPBEXfilterDrill 4 3 2 3" xfId="30929" xr:uid="{00000000-0005-0000-0000-0000C7780000}"/>
    <cellStyle name="SAPBEXfilterDrill 4 3 2 3 2" xfId="30930" xr:uid="{00000000-0005-0000-0000-0000C8780000}"/>
    <cellStyle name="SAPBEXfilterDrill 4 3 2 4" xfId="30931" xr:uid="{00000000-0005-0000-0000-0000C9780000}"/>
    <cellStyle name="SAPBEXfilterDrill 4 3 2 4 2" xfId="30932" xr:uid="{00000000-0005-0000-0000-0000CA780000}"/>
    <cellStyle name="SAPBEXfilterDrill 4 3 2 5" xfId="30933" xr:uid="{00000000-0005-0000-0000-0000CB780000}"/>
    <cellStyle name="SAPBEXfilterDrill 4 3 2 5 2" xfId="30934" xr:uid="{00000000-0005-0000-0000-0000CC780000}"/>
    <cellStyle name="SAPBEXfilterDrill 4 3 2 6" xfId="30935" xr:uid="{00000000-0005-0000-0000-0000CD780000}"/>
    <cellStyle name="SAPBEXfilterDrill 4 3 2 6 2" xfId="30936" xr:uid="{00000000-0005-0000-0000-0000CE780000}"/>
    <cellStyle name="SAPBEXfilterDrill 4 3 2 7" xfId="30937" xr:uid="{00000000-0005-0000-0000-0000CF780000}"/>
    <cellStyle name="SAPBEXfilterDrill 4 3 3" xfId="30938" xr:uid="{00000000-0005-0000-0000-0000D0780000}"/>
    <cellStyle name="SAPBEXfilterDrill 4 3 3 2" xfId="30939" xr:uid="{00000000-0005-0000-0000-0000D1780000}"/>
    <cellStyle name="SAPBEXfilterDrill 4 3 4" xfId="30940" xr:uid="{00000000-0005-0000-0000-0000D2780000}"/>
    <cellStyle name="SAPBEXfilterDrill 4 3 4 2" xfId="30941" xr:uid="{00000000-0005-0000-0000-0000D3780000}"/>
    <cellStyle name="SAPBEXfilterDrill 4 3 5" xfId="30942" xr:uid="{00000000-0005-0000-0000-0000D4780000}"/>
    <cellStyle name="SAPBEXfilterDrill 4 3 5 2" xfId="30943" xr:uid="{00000000-0005-0000-0000-0000D5780000}"/>
    <cellStyle name="SAPBEXfilterDrill 4 3 6" xfId="30944" xr:uid="{00000000-0005-0000-0000-0000D6780000}"/>
    <cellStyle name="SAPBEXfilterDrill 4 3 6 2" xfId="30945" xr:uid="{00000000-0005-0000-0000-0000D7780000}"/>
    <cellStyle name="SAPBEXfilterDrill 4 3 7" xfId="30946" xr:uid="{00000000-0005-0000-0000-0000D8780000}"/>
    <cellStyle name="SAPBEXfilterDrill 4 3 7 2" xfId="30947" xr:uid="{00000000-0005-0000-0000-0000D9780000}"/>
    <cellStyle name="SAPBEXfilterDrill 4 3 8" xfId="30948" xr:uid="{00000000-0005-0000-0000-0000DA780000}"/>
    <cellStyle name="SAPBEXfilterDrill 4 4" xfId="30949" xr:uid="{00000000-0005-0000-0000-0000DB780000}"/>
    <cellStyle name="SAPBEXfilterDrill 4 4 2" xfId="30950" xr:uid="{00000000-0005-0000-0000-0000DC780000}"/>
    <cellStyle name="SAPBEXfilterDrill 4 4 2 2" xfId="30951" xr:uid="{00000000-0005-0000-0000-0000DD780000}"/>
    <cellStyle name="SAPBEXfilterDrill 4 4 3" xfId="30952" xr:uid="{00000000-0005-0000-0000-0000DE780000}"/>
    <cellStyle name="SAPBEXfilterDrill 4 4 3 2" xfId="30953" xr:uid="{00000000-0005-0000-0000-0000DF780000}"/>
    <cellStyle name="SAPBEXfilterDrill 4 4 4" xfId="30954" xr:uid="{00000000-0005-0000-0000-0000E0780000}"/>
    <cellStyle name="SAPBEXfilterDrill 4 4 4 2" xfId="30955" xr:uid="{00000000-0005-0000-0000-0000E1780000}"/>
    <cellStyle name="SAPBEXfilterDrill 4 4 5" xfId="30956" xr:uid="{00000000-0005-0000-0000-0000E2780000}"/>
    <cellStyle name="SAPBEXfilterDrill 4 4 5 2" xfId="30957" xr:uid="{00000000-0005-0000-0000-0000E3780000}"/>
    <cellStyle name="SAPBEXfilterDrill 4 4 6" xfId="30958" xr:uid="{00000000-0005-0000-0000-0000E4780000}"/>
    <cellStyle name="SAPBEXfilterDrill 4 4 6 2" xfId="30959" xr:uid="{00000000-0005-0000-0000-0000E5780000}"/>
    <cellStyle name="SAPBEXfilterDrill 4 4 7" xfId="30960" xr:uid="{00000000-0005-0000-0000-0000E6780000}"/>
    <cellStyle name="SAPBEXfilterDrill 4 5" xfId="30961" xr:uid="{00000000-0005-0000-0000-0000E7780000}"/>
    <cellStyle name="SAPBEXfilterDrill 4 5 2" xfId="30962" xr:uid="{00000000-0005-0000-0000-0000E8780000}"/>
    <cellStyle name="SAPBEXfilterDrill 4 6" xfId="30963" xr:uid="{00000000-0005-0000-0000-0000E9780000}"/>
    <cellStyle name="SAPBEXfilterDrill 4 6 2" xfId="30964" xr:uid="{00000000-0005-0000-0000-0000EA780000}"/>
    <cellStyle name="SAPBEXfilterDrill 4 7" xfId="30965" xr:uid="{00000000-0005-0000-0000-0000EB780000}"/>
    <cellStyle name="SAPBEXfilterDrill 4 7 2" xfId="30966" xr:uid="{00000000-0005-0000-0000-0000EC780000}"/>
    <cellStyle name="SAPBEXfilterDrill 4 8" xfId="30967" xr:uid="{00000000-0005-0000-0000-0000ED780000}"/>
    <cellStyle name="SAPBEXfilterDrill 4 8 2" xfId="30968" xr:uid="{00000000-0005-0000-0000-0000EE780000}"/>
    <cellStyle name="SAPBEXfilterDrill 4 9" xfId="30969" xr:uid="{00000000-0005-0000-0000-0000EF780000}"/>
    <cellStyle name="SAPBEXfilterDrill 4 9 2" xfId="30970" xr:uid="{00000000-0005-0000-0000-0000F0780000}"/>
    <cellStyle name="SAPBEXfilterDrill 5" xfId="30971" xr:uid="{00000000-0005-0000-0000-0000F1780000}"/>
    <cellStyle name="SAPBEXfilterDrill 5 2" xfId="30972" xr:uid="{00000000-0005-0000-0000-0000F2780000}"/>
    <cellStyle name="SAPBEXfilterDrill 5 2 2" xfId="30973" xr:uid="{00000000-0005-0000-0000-0000F3780000}"/>
    <cellStyle name="SAPBEXfilterDrill 5 2 2 2" xfId="30974" xr:uid="{00000000-0005-0000-0000-0000F4780000}"/>
    <cellStyle name="SAPBEXfilterDrill 5 2 2 2 2" xfId="30975" xr:uid="{00000000-0005-0000-0000-0000F5780000}"/>
    <cellStyle name="SAPBEXfilterDrill 5 2 2 3" xfId="30976" xr:uid="{00000000-0005-0000-0000-0000F6780000}"/>
    <cellStyle name="SAPBEXfilterDrill 5 2 2 3 2" xfId="30977" xr:uid="{00000000-0005-0000-0000-0000F7780000}"/>
    <cellStyle name="SAPBEXfilterDrill 5 2 2 4" xfId="30978" xr:uid="{00000000-0005-0000-0000-0000F8780000}"/>
    <cellStyle name="SAPBEXfilterDrill 5 2 2 4 2" xfId="30979" xr:uid="{00000000-0005-0000-0000-0000F9780000}"/>
    <cellStyle name="SAPBEXfilterDrill 5 2 2 5" xfId="30980" xr:uid="{00000000-0005-0000-0000-0000FA780000}"/>
    <cellStyle name="SAPBEXfilterDrill 5 2 2 5 2" xfId="30981" xr:uid="{00000000-0005-0000-0000-0000FB780000}"/>
    <cellStyle name="SAPBEXfilterDrill 5 2 2 6" xfId="30982" xr:uid="{00000000-0005-0000-0000-0000FC780000}"/>
    <cellStyle name="SAPBEXfilterDrill 5 2 2 6 2" xfId="30983" xr:uid="{00000000-0005-0000-0000-0000FD780000}"/>
    <cellStyle name="SAPBEXfilterDrill 5 2 2 7" xfId="30984" xr:uid="{00000000-0005-0000-0000-0000FE780000}"/>
    <cellStyle name="SAPBEXfilterDrill 5 2 3" xfId="30985" xr:uid="{00000000-0005-0000-0000-0000FF780000}"/>
    <cellStyle name="SAPBEXfilterDrill 5 2 3 2" xfId="30986" xr:uid="{00000000-0005-0000-0000-000000790000}"/>
    <cellStyle name="SAPBEXfilterDrill 5 2 4" xfId="30987" xr:uid="{00000000-0005-0000-0000-000001790000}"/>
    <cellStyle name="SAPBEXfilterDrill 5 2 4 2" xfId="30988" xr:uid="{00000000-0005-0000-0000-000002790000}"/>
    <cellStyle name="SAPBEXfilterDrill 5 2 5" xfId="30989" xr:uid="{00000000-0005-0000-0000-000003790000}"/>
    <cellStyle name="SAPBEXfilterDrill 5 2 5 2" xfId="30990" xr:uid="{00000000-0005-0000-0000-000004790000}"/>
    <cellStyle name="SAPBEXfilterDrill 5 2 6" xfId="30991" xr:uid="{00000000-0005-0000-0000-000005790000}"/>
    <cellStyle name="SAPBEXfilterDrill 5 2 6 2" xfId="30992" xr:uid="{00000000-0005-0000-0000-000006790000}"/>
    <cellStyle name="SAPBEXfilterDrill 5 2 7" xfId="30993" xr:uid="{00000000-0005-0000-0000-000007790000}"/>
    <cellStyle name="SAPBEXfilterDrill 5 2 7 2" xfId="30994" xr:uid="{00000000-0005-0000-0000-000008790000}"/>
    <cellStyle name="SAPBEXfilterDrill 5 2 8" xfId="30995" xr:uid="{00000000-0005-0000-0000-000009790000}"/>
    <cellStyle name="SAPBEXfilterDrill 5 3" xfId="30996" xr:uid="{00000000-0005-0000-0000-00000A790000}"/>
    <cellStyle name="SAPBEXfilterDrill 5 3 2" xfId="30997" xr:uid="{00000000-0005-0000-0000-00000B790000}"/>
    <cellStyle name="SAPBEXfilterDrill 5 3 2 2" xfId="30998" xr:uid="{00000000-0005-0000-0000-00000C790000}"/>
    <cellStyle name="SAPBEXfilterDrill 5 3 3" xfId="30999" xr:uid="{00000000-0005-0000-0000-00000D790000}"/>
    <cellStyle name="SAPBEXfilterDrill 5 3 3 2" xfId="31000" xr:uid="{00000000-0005-0000-0000-00000E790000}"/>
    <cellStyle name="SAPBEXfilterDrill 5 3 4" xfId="31001" xr:uid="{00000000-0005-0000-0000-00000F790000}"/>
    <cellStyle name="SAPBEXfilterDrill 5 3 4 2" xfId="31002" xr:uid="{00000000-0005-0000-0000-000010790000}"/>
    <cellStyle name="SAPBEXfilterDrill 5 3 5" xfId="31003" xr:uid="{00000000-0005-0000-0000-000011790000}"/>
    <cellStyle name="SAPBEXfilterDrill 5 3 5 2" xfId="31004" xr:uid="{00000000-0005-0000-0000-000012790000}"/>
    <cellStyle name="SAPBEXfilterDrill 5 3 6" xfId="31005" xr:uid="{00000000-0005-0000-0000-000013790000}"/>
    <cellStyle name="SAPBEXfilterDrill 5 3 6 2" xfId="31006" xr:uid="{00000000-0005-0000-0000-000014790000}"/>
    <cellStyle name="SAPBEXfilterDrill 5 3 7" xfId="31007" xr:uid="{00000000-0005-0000-0000-000015790000}"/>
    <cellStyle name="SAPBEXfilterDrill 5 4" xfId="31008" xr:uid="{00000000-0005-0000-0000-000016790000}"/>
    <cellStyle name="SAPBEXfilterDrill 5 4 2" xfId="31009" xr:uid="{00000000-0005-0000-0000-000017790000}"/>
    <cellStyle name="SAPBEXfilterDrill 5 5" xfId="31010" xr:uid="{00000000-0005-0000-0000-000018790000}"/>
    <cellStyle name="SAPBEXfilterDrill 5 5 2" xfId="31011" xr:uid="{00000000-0005-0000-0000-000019790000}"/>
    <cellStyle name="SAPBEXfilterDrill 5 6" xfId="31012" xr:uid="{00000000-0005-0000-0000-00001A790000}"/>
    <cellStyle name="SAPBEXfilterDrill 5 6 2" xfId="31013" xr:uid="{00000000-0005-0000-0000-00001B790000}"/>
    <cellStyle name="SAPBEXfilterDrill 5 7" xfId="31014" xr:uid="{00000000-0005-0000-0000-00001C790000}"/>
    <cellStyle name="SAPBEXfilterDrill 5 7 2" xfId="31015" xr:uid="{00000000-0005-0000-0000-00001D790000}"/>
    <cellStyle name="SAPBEXfilterDrill 5 8" xfId="31016" xr:uid="{00000000-0005-0000-0000-00001E790000}"/>
    <cellStyle name="SAPBEXfilterDrill 5 8 2" xfId="31017" xr:uid="{00000000-0005-0000-0000-00001F790000}"/>
    <cellStyle name="SAPBEXfilterDrill 5 9" xfId="31018" xr:uid="{00000000-0005-0000-0000-000020790000}"/>
    <cellStyle name="SAPBEXfilterDrill 6" xfId="31019" xr:uid="{00000000-0005-0000-0000-000021790000}"/>
    <cellStyle name="SAPBEXfilterDrill 6 2" xfId="31020" xr:uid="{00000000-0005-0000-0000-000022790000}"/>
    <cellStyle name="SAPBEXfilterDrill 6 2 2" xfId="31021" xr:uid="{00000000-0005-0000-0000-000023790000}"/>
    <cellStyle name="SAPBEXfilterDrill 6 2 2 2" xfId="31022" xr:uid="{00000000-0005-0000-0000-000024790000}"/>
    <cellStyle name="SAPBEXfilterDrill 6 2 2 2 2" xfId="31023" xr:uid="{00000000-0005-0000-0000-000025790000}"/>
    <cellStyle name="SAPBEXfilterDrill 6 2 2 3" xfId="31024" xr:uid="{00000000-0005-0000-0000-000026790000}"/>
    <cellStyle name="SAPBEXfilterDrill 6 2 2 3 2" xfId="31025" xr:uid="{00000000-0005-0000-0000-000027790000}"/>
    <cellStyle name="SAPBEXfilterDrill 6 2 2 4" xfId="31026" xr:uid="{00000000-0005-0000-0000-000028790000}"/>
    <cellStyle name="SAPBEXfilterDrill 6 2 2 4 2" xfId="31027" xr:uid="{00000000-0005-0000-0000-000029790000}"/>
    <cellStyle name="SAPBEXfilterDrill 6 2 2 5" xfId="31028" xr:uid="{00000000-0005-0000-0000-00002A790000}"/>
    <cellStyle name="SAPBEXfilterDrill 6 2 2 5 2" xfId="31029" xr:uid="{00000000-0005-0000-0000-00002B790000}"/>
    <cellStyle name="SAPBEXfilterDrill 6 2 2 6" xfId="31030" xr:uid="{00000000-0005-0000-0000-00002C790000}"/>
    <cellStyle name="SAPBEXfilterDrill 6 2 2 6 2" xfId="31031" xr:uid="{00000000-0005-0000-0000-00002D790000}"/>
    <cellStyle name="SAPBEXfilterDrill 6 2 2 7" xfId="31032" xr:uid="{00000000-0005-0000-0000-00002E790000}"/>
    <cellStyle name="SAPBEXfilterDrill 6 2 3" xfId="31033" xr:uid="{00000000-0005-0000-0000-00002F790000}"/>
    <cellStyle name="SAPBEXfilterDrill 6 2 3 2" xfId="31034" xr:uid="{00000000-0005-0000-0000-000030790000}"/>
    <cellStyle name="SAPBEXfilterDrill 6 2 4" xfId="31035" xr:uid="{00000000-0005-0000-0000-000031790000}"/>
    <cellStyle name="SAPBEXfilterDrill 6 2 4 2" xfId="31036" xr:uid="{00000000-0005-0000-0000-000032790000}"/>
    <cellStyle name="SAPBEXfilterDrill 6 2 5" xfId="31037" xr:uid="{00000000-0005-0000-0000-000033790000}"/>
    <cellStyle name="SAPBEXfilterDrill 6 2 5 2" xfId="31038" xr:uid="{00000000-0005-0000-0000-000034790000}"/>
    <cellStyle name="SAPBEXfilterDrill 6 2 6" xfId="31039" xr:uid="{00000000-0005-0000-0000-000035790000}"/>
    <cellStyle name="SAPBEXfilterDrill 6 2 6 2" xfId="31040" xr:uid="{00000000-0005-0000-0000-000036790000}"/>
    <cellStyle name="SAPBEXfilterDrill 6 2 7" xfId="31041" xr:uid="{00000000-0005-0000-0000-000037790000}"/>
    <cellStyle name="SAPBEXfilterDrill 6 2 7 2" xfId="31042" xr:uid="{00000000-0005-0000-0000-000038790000}"/>
    <cellStyle name="SAPBEXfilterDrill 6 2 8" xfId="31043" xr:uid="{00000000-0005-0000-0000-000039790000}"/>
    <cellStyle name="SAPBEXfilterDrill 6 3" xfId="31044" xr:uid="{00000000-0005-0000-0000-00003A790000}"/>
    <cellStyle name="SAPBEXfilterDrill 6 3 2" xfId="31045" xr:uid="{00000000-0005-0000-0000-00003B790000}"/>
    <cellStyle name="SAPBEXfilterDrill 6 3 2 2" xfId="31046" xr:uid="{00000000-0005-0000-0000-00003C790000}"/>
    <cellStyle name="SAPBEXfilterDrill 6 3 3" xfId="31047" xr:uid="{00000000-0005-0000-0000-00003D790000}"/>
    <cellStyle name="SAPBEXfilterDrill 6 3 3 2" xfId="31048" xr:uid="{00000000-0005-0000-0000-00003E790000}"/>
    <cellStyle name="SAPBEXfilterDrill 6 3 4" xfId="31049" xr:uid="{00000000-0005-0000-0000-00003F790000}"/>
    <cellStyle name="SAPBEXfilterDrill 6 3 4 2" xfId="31050" xr:uid="{00000000-0005-0000-0000-000040790000}"/>
    <cellStyle name="SAPBEXfilterDrill 6 3 5" xfId="31051" xr:uid="{00000000-0005-0000-0000-000041790000}"/>
    <cellStyle name="SAPBEXfilterDrill 6 3 5 2" xfId="31052" xr:uid="{00000000-0005-0000-0000-000042790000}"/>
    <cellStyle name="SAPBEXfilterDrill 6 3 6" xfId="31053" xr:uid="{00000000-0005-0000-0000-000043790000}"/>
    <cellStyle name="SAPBEXfilterDrill 6 3 6 2" xfId="31054" xr:uid="{00000000-0005-0000-0000-000044790000}"/>
    <cellStyle name="SAPBEXfilterDrill 6 3 7" xfId="31055" xr:uid="{00000000-0005-0000-0000-000045790000}"/>
    <cellStyle name="SAPBEXfilterDrill 6 4" xfId="31056" xr:uid="{00000000-0005-0000-0000-000046790000}"/>
    <cellStyle name="SAPBEXfilterDrill 6 4 2" xfId="31057" xr:uid="{00000000-0005-0000-0000-000047790000}"/>
    <cellStyle name="SAPBEXfilterDrill 6 5" xfId="31058" xr:uid="{00000000-0005-0000-0000-000048790000}"/>
    <cellStyle name="SAPBEXfilterDrill 6 5 2" xfId="31059" xr:uid="{00000000-0005-0000-0000-000049790000}"/>
    <cellStyle name="SAPBEXfilterDrill 6 6" xfId="31060" xr:uid="{00000000-0005-0000-0000-00004A790000}"/>
    <cellStyle name="SAPBEXfilterDrill 6 6 2" xfId="31061" xr:uid="{00000000-0005-0000-0000-00004B790000}"/>
    <cellStyle name="SAPBEXfilterDrill 6 7" xfId="31062" xr:uid="{00000000-0005-0000-0000-00004C790000}"/>
    <cellStyle name="SAPBEXfilterDrill 6 7 2" xfId="31063" xr:uid="{00000000-0005-0000-0000-00004D790000}"/>
    <cellStyle name="SAPBEXfilterDrill 6 8" xfId="31064" xr:uid="{00000000-0005-0000-0000-00004E790000}"/>
    <cellStyle name="SAPBEXfilterDrill 6 8 2" xfId="31065" xr:uid="{00000000-0005-0000-0000-00004F790000}"/>
    <cellStyle name="SAPBEXfilterDrill 6 9" xfId="31066" xr:uid="{00000000-0005-0000-0000-000050790000}"/>
    <cellStyle name="SAPBEXfilterDrill 7" xfId="31067" xr:uid="{00000000-0005-0000-0000-000051790000}"/>
    <cellStyle name="SAPBEXfilterDrill 7 2" xfId="31068" xr:uid="{00000000-0005-0000-0000-000052790000}"/>
    <cellStyle name="SAPBEXfilterDrill 7 2 2" xfId="31069" xr:uid="{00000000-0005-0000-0000-000053790000}"/>
    <cellStyle name="SAPBEXfilterDrill 7 2 2 2" xfId="31070" xr:uid="{00000000-0005-0000-0000-000054790000}"/>
    <cellStyle name="SAPBEXfilterDrill 7 2 2 2 2" xfId="31071" xr:uid="{00000000-0005-0000-0000-000055790000}"/>
    <cellStyle name="SAPBEXfilterDrill 7 2 2 3" xfId="31072" xr:uid="{00000000-0005-0000-0000-000056790000}"/>
    <cellStyle name="SAPBEXfilterDrill 7 2 2 3 2" xfId="31073" xr:uid="{00000000-0005-0000-0000-000057790000}"/>
    <cellStyle name="SAPBEXfilterDrill 7 2 2 4" xfId="31074" xr:uid="{00000000-0005-0000-0000-000058790000}"/>
    <cellStyle name="SAPBEXfilterDrill 7 2 2 4 2" xfId="31075" xr:uid="{00000000-0005-0000-0000-000059790000}"/>
    <cellStyle name="SAPBEXfilterDrill 7 2 2 5" xfId="31076" xr:uid="{00000000-0005-0000-0000-00005A790000}"/>
    <cellStyle name="SAPBEXfilterDrill 7 2 2 5 2" xfId="31077" xr:uid="{00000000-0005-0000-0000-00005B790000}"/>
    <cellStyle name="SAPBEXfilterDrill 7 2 2 6" xfId="31078" xr:uid="{00000000-0005-0000-0000-00005C790000}"/>
    <cellStyle name="SAPBEXfilterDrill 7 2 2 6 2" xfId="31079" xr:uid="{00000000-0005-0000-0000-00005D790000}"/>
    <cellStyle name="SAPBEXfilterDrill 7 2 2 7" xfId="31080" xr:uid="{00000000-0005-0000-0000-00005E790000}"/>
    <cellStyle name="SAPBEXfilterDrill 7 2 3" xfId="31081" xr:uid="{00000000-0005-0000-0000-00005F790000}"/>
    <cellStyle name="SAPBEXfilterDrill 7 2 3 2" xfId="31082" xr:uid="{00000000-0005-0000-0000-000060790000}"/>
    <cellStyle name="SAPBEXfilterDrill 7 2 4" xfId="31083" xr:uid="{00000000-0005-0000-0000-000061790000}"/>
    <cellStyle name="SAPBEXfilterDrill 7 2 4 2" xfId="31084" xr:uid="{00000000-0005-0000-0000-000062790000}"/>
    <cellStyle name="SAPBEXfilterDrill 7 2 5" xfId="31085" xr:uid="{00000000-0005-0000-0000-000063790000}"/>
    <cellStyle name="SAPBEXfilterDrill 7 2 5 2" xfId="31086" xr:uid="{00000000-0005-0000-0000-000064790000}"/>
    <cellStyle name="SAPBEXfilterDrill 7 2 6" xfId="31087" xr:uid="{00000000-0005-0000-0000-000065790000}"/>
    <cellStyle name="SAPBEXfilterDrill 7 2 6 2" xfId="31088" xr:uid="{00000000-0005-0000-0000-000066790000}"/>
    <cellStyle name="SAPBEXfilterDrill 7 2 7" xfId="31089" xr:uid="{00000000-0005-0000-0000-000067790000}"/>
    <cellStyle name="SAPBEXfilterDrill 7 2 7 2" xfId="31090" xr:uid="{00000000-0005-0000-0000-000068790000}"/>
    <cellStyle name="SAPBEXfilterDrill 7 2 8" xfId="31091" xr:uid="{00000000-0005-0000-0000-000069790000}"/>
    <cellStyle name="SAPBEXfilterDrill 7 3" xfId="31092" xr:uid="{00000000-0005-0000-0000-00006A790000}"/>
    <cellStyle name="SAPBEXfilterDrill 7 3 2" xfId="31093" xr:uid="{00000000-0005-0000-0000-00006B790000}"/>
    <cellStyle name="SAPBEXfilterDrill 7 3 2 2" xfId="31094" xr:uid="{00000000-0005-0000-0000-00006C790000}"/>
    <cellStyle name="SAPBEXfilterDrill 7 3 3" xfId="31095" xr:uid="{00000000-0005-0000-0000-00006D790000}"/>
    <cellStyle name="SAPBEXfilterDrill 7 3 3 2" xfId="31096" xr:uid="{00000000-0005-0000-0000-00006E790000}"/>
    <cellStyle name="SAPBEXfilterDrill 7 3 4" xfId="31097" xr:uid="{00000000-0005-0000-0000-00006F790000}"/>
    <cellStyle name="SAPBEXfilterDrill 7 3 4 2" xfId="31098" xr:uid="{00000000-0005-0000-0000-000070790000}"/>
    <cellStyle name="SAPBEXfilterDrill 7 3 5" xfId="31099" xr:uid="{00000000-0005-0000-0000-000071790000}"/>
    <cellStyle name="SAPBEXfilterDrill 7 3 5 2" xfId="31100" xr:uid="{00000000-0005-0000-0000-000072790000}"/>
    <cellStyle name="SAPBEXfilterDrill 7 3 6" xfId="31101" xr:uid="{00000000-0005-0000-0000-000073790000}"/>
    <cellStyle name="SAPBEXfilterDrill 7 3 6 2" xfId="31102" xr:uid="{00000000-0005-0000-0000-000074790000}"/>
    <cellStyle name="SAPBEXfilterDrill 7 3 7" xfId="31103" xr:uid="{00000000-0005-0000-0000-000075790000}"/>
    <cellStyle name="SAPBEXfilterDrill 7 4" xfId="31104" xr:uid="{00000000-0005-0000-0000-000076790000}"/>
    <cellStyle name="SAPBEXfilterDrill 7 4 2" xfId="31105" xr:uid="{00000000-0005-0000-0000-000077790000}"/>
    <cellStyle name="SAPBEXfilterDrill 7 5" xfId="31106" xr:uid="{00000000-0005-0000-0000-000078790000}"/>
    <cellStyle name="SAPBEXfilterDrill 7 5 2" xfId="31107" xr:uid="{00000000-0005-0000-0000-000079790000}"/>
    <cellStyle name="SAPBEXfilterDrill 7 6" xfId="31108" xr:uid="{00000000-0005-0000-0000-00007A790000}"/>
    <cellStyle name="SAPBEXfilterDrill 7 6 2" xfId="31109" xr:uid="{00000000-0005-0000-0000-00007B790000}"/>
    <cellStyle name="SAPBEXfilterDrill 7 7" xfId="31110" xr:uid="{00000000-0005-0000-0000-00007C790000}"/>
    <cellStyle name="SAPBEXfilterDrill 7 7 2" xfId="31111" xr:uid="{00000000-0005-0000-0000-00007D790000}"/>
    <cellStyle name="SAPBEXfilterDrill 7 8" xfId="31112" xr:uid="{00000000-0005-0000-0000-00007E790000}"/>
    <cellStyle name="SAPBEXfilterDrill 7 8 2" xfId="31113" xr:uid="{00000000-0005-0000-0000-00007F790000}"/>
    <cellStyle name="SAPBEXfilterDrill 7 9" xfId="31114" xr:uid="{00000000-0005-0000-0000-000080790000}"/>
    <cellStyle name="SAPBEXfilterDrill 8" xfId="31115" xr:uid="{00000000-0005-0000-0000-000081790000}"/>
    <cellStyle name="SAPBEXfilterDrill 8 2" xfId="31116" xr:uid="{00000000-0005-0000-0000-000082790000}"/>
    <cellStyle name="SAPBEXfilterDrill 8 2 2" xfId="31117" xr:uid="{00000000-0005-0000-0000-000083790000}"/>
    <cellStyle name="SAPBEXfilterDrill 8 2 2 2" xfId="31118" xr:uid="{00000000-0005-0000-0000-000084790000}"/>
    <cellStyle name="SAPBEXfilterDrill 8 2 3" xfId="31119" xr:uid="{00000000-0005-0000-0000-000085790000}"/>
    <cellStyle name="SAPBEXfilterDrill 8 2 3 2" xfId="31120" xr:uid="{00000000-0005-0000-0000-000086790000}"/>
    <cellStyle name="SAPBEXfilterDrill 8 2 4" xfId="31121" xr:uid="{00000000-0005-0000-0000-000087790000}"/>
    <cellStyle name="SAPBEXfilterDrill 8 2 4 2" xfId="31122" xr:uid="{00000000-0005-0000-0000-000088790000}"/>
    <cellStyle name="SAPBEXfilterDrill 8 2 5" xfId="31123" xr:uid="{00000000-0005-0000-0000-000089790000}"/>
    <cellStyle name="SAPBEXfilterDrill 8 2 5 2" xfId="31124" xr:uid="{00000000-0005-0000-0000-00008A790000}"/>
    <cellStyle name="SAPBEXfilterDrill 8 2 6" xfId="31125" xr:uid="{00000000-0005-0000-0000-00008B790000}"/>
    <cellStyle name="SAPBEXfilterDrill 8 2 6 2" xfId="31126" xr:uid="{00000000-0005-0000-0000-00008C790000}"/>
    <cellStyle name="SAPBEXfilterDrill 8 2 7" xfId="31127" xr:uid="{00000000-0005-0000-0000-00008D790000}"/>
    <cellStyle name="SAPBEXfilterDrill 8 3" xfId="31128" xr:uid="{00000000-0005-0000-0000-00008E790000}"/>
    <cellStyle name="SAPBEXfilterDrill 8 3 2" xfId="31129" xr:uid="{00000000-0005-0000-0000-00008F790000}"/>
    <cellStyle name="SAPBEXfilterDrill 8 4" xfId="31130" xr:uid="{00000000-0005-0000-0000-000090790000}"/>
    <cellStyle name="SAPBEXfilterDrill 8 4 2" xfId="31131" xr:uid="{00000000-0005-0000-0000-000091790000}"/>
    <cellStyle name="SAPBEXfilterDrill 8 5" xfId="31132" xr:uid="{00000000-0005-0000-0000-000092790000}"/>
    <cellStyle name="SAPBEXfilterDrill 8 5 2" xfId="31133" xr:uid="{00000000-0005-0000-0000-000093790000}"/>
    <cellStyle name="SAPBEXfilterDrill 8 6" xfId="31134" xr:uid="{00000000-0005-0000-0000-000094790000}"/>
    <cellStyle name="SAPBEXfilterDrill 8 6 2" xfId="31135" xr:uid="{00000000-0005-0000-0000-000095790000}"/>
    <cellStyle name="SAPBEXfilterDrill 8 7" xfId="31136" xr:uid="{00000000-0005-0000-0000-000096790000}"/>
    <cellStyle name="SAPBEXfilterDrill 8 7 2" xfId="31137" xr:uid="{00000000-0005-0000-0000-000097790000}"/>
    <cellStyle name="SAPBEXfilterDrill 8 8" xfId="31138" xr:uid="{00000000-0005-0000-0000-000098790000}"/>
    <cellStyle name="SAPBEXfilterDrill 9" xfId="31139" xr:uid="{00000000-0005-0000-0000-000099790000}"/>
    <cellStyle name="SAPBEXfilterDrill 9 2" xfId="31140" xr:uid="{00000000-0005-0000-0000-00009A790000}"/>
    <cellStyle name="SAPBEXfilterDrill 9 2 2" xfId="31141" xr:uid="{00000000-0005-0000-0000-00009B790000}"/>
    <cellStyle name="SAPBEXfilterDrill 9 3" xfId="31142" xr:uid="{00000000-0005-0000-0000-00009C790000}"/>
    <cellStyle name="SAPBEXfilterDrill 9 3 2" xfId="31143" xr:uid="{00000000-0005-0000-0000-00009D790000}"/>
    <cellStyle name="SAPBEXfilterDrill 9 4" xfId="31144" xr:uid="{00000000-0005-0000-0000-00009E790000}"/>
    <cellStyle name="SAPBEXfilterDrill 9 4 2" xfId="31145" xr:uid="{00000000-0005-0000-0000-00009F790000}"/>
    <cellStyle name="SAPBEXfilterDrill 9 5" xfId="31146" xr:uid="{00000000-0005-0000-0000-0000A0790000}"/>
    <cellStyle name="SAPBEXfilterDrill 9 5 2" xfId="31147" xr:uid="{00000000-0005-0000-0000-0000A1790000}"/>
    <cellStyle name="SAPBEXfilterDrill 9 6" xfId="31148" xr:uid="{00000000-0005-0000-0000-0000A2790000}"/>
    <cellStyle name="SAPBEXfilterDrill 9 6 2" xfId="31149" xr:uid="{00000000-0005-0000-0000-0000A3790000}"/>
    <cellStyle name="SAPBEXfilterDrill 9 7" xfId="31150" xr:uid="{00000000-0005-0000-0000-0000A4790000}"/>
    <cellStyle name="SAPBEXfilterItem" xfId="31151" xr:uid="{00000000-0005-0000-0000-0000A5790000}"/>
    <cellStyle name="SAPBEXfilterItem 10" xfId="31152" xr:uid="{00000000-0005-0000-0000-0000A6790000}"/>
    <cellStyle name="SAPBEXfilterItem 2" xfId="31153" xr:uid="{00000000-0005-0000-0000-0000A7790000}"/>
    <cellStyle name="SAPBEXfilterItem 2 2" xfId="31154" xr:uid="{00000000-0005-0000-0000-0000A8790000}"/>
    <cellStyle name="SAPBEXfilterItem 2 2 2" xfId="31155" xr:uid="{00000000-0005-0000-0000-0000A9790000}"/>
    <cellStyle name="SAPBEXfilterItem 2 2 2 2" xfId="31156" xr:uid="{00000000-0005-0000-0000-0000AA790000}"/>
    <cellStyle name="SAPBEXfilterItem 2 2 3" xfId="31157" xr:uid="{00000000-0005-0000-0000-0000AB790000}"/>
    <cellStyle name="SAPBEXfilterItem 2 2 3 2" xfId="31158" xr:uid="{00000000-0005-0000-0000-0000AC790000}"/>
    <cellStyle name="SAPBEXfilterItem 2 2 4" xfId="31159" xr:uid="{00000000-0005-0000-0000-0000AD790000}"/>
    <cellStyle name="SAPBEXfilterItem 2 2 4 2" xfId="31160" xr:uid="{00000000-0005-0000-0000-0000AE790000}"/>
    <cellStyle name="SAPBEXfilterItem 2 2 5" xfId="31161" xr:uid="{00000000-0005-0000-0000-0000AF790000}"/>
    <cellStyle name="SAPBEXfilterItem 2 2 5 2" xfId="31162" xr:uid="{00000000-0005-0000-0000-0000B0790000}"/>
    <cellStyle name="SAPBEXfilterItem 2 2 6" xfId="31163" xr:uid="{00000000-0005-0000-0000-0000B1790000}"/>
    <cellStyle name="SAPBEXfilterItem 2 2 6 2" xfId="31164" xr:uid="{00000000-0005-0000-0000-0000B2790000}"/>
    <cellStyle name="SAPBEXfilterItem 2 2 7" xfId="31165" xr:uid="{00000000-0005-0000-0000-0000B3790000}"/>
    <cellStyle name="SAPBEXfilterItem 2 3" xfId="31166" xr:uid="{00000000-0005-0000-0000-0000B4790000}"/>
    <cellStyle name="SAPBEXfilterItem 2 3 2" xfId="31167" xr:uid="{00000000-0005-0000-0000-0000B5790000}"/>
    <cellStyle name="SAPBEXfilterItem 2 4" xfId="31168" xr:uid="{00000000-0005-0000-0000-0000B6790000}"/>
    <cellStyle name="SAPBEXfilterItem 2 4 2" xfId="31169" xr:uid="{00000000-0005-0000-0000-0000B7790000}"/>
    <cellStyle name="SAPBEXfilterItem 2 5" xfId="31170" xr:uid="{00000000-0005-0000-0000-0000B8790000}"/>
    <cellStyle name="SAPBEXfilterItem 2 5 2" xfId="31171" xr:uid="{00000000-0005-0000-0000-0000B9790000}"/>
    <cellStyle name="SAPBEXfilterItem 2 6" xfId="31172" xr:uid="{00000000-0005-0000-0000-0000BA790000}"/>
    <cellStyle name="SAPBEXfilterItem 2 6 2" xfId="31173" xr:uid="{00000000-0005-0000-0000-0000BB790000}"/>
    <cellStyle name="SAPBEXfilterItem 2 7" xfId="31174" xr:uid="{00000000-0005-0000-0000-0000BC790000}"/>
    <cellStyle name="SAPBEXfilterItem 2 7 2" xfId="31175" xr:uid="{00000000-0005-0000-0000-0000BD790000}"/>
    <cellStyle name="SAPBEXfilterItem 2 8" xfId="31176" xr:uid="{00000000-0005-0000-0000-0000BE790000}"/>
    <cellStyle name="SAPBEXfilterItem 3" xfId="31177" xr:uid="{00000000-0005-0000-0000-0000BF790000}"/>
    <cellStyle name="SAPBEXfilterItem 3 2" xfId="31178" xr:uid="{00000000-0005-0000-0000-0000C0790000}"/>
    <cellStyle name="SAPBEXfilterItem 3 2 2" xfId="31179" xr:uid="{00000000-0005-0000-0000-0000C1790000}"/>
    <cellStyle name="SAPBEXfilterItem 3 2 2 2" xfId="31180" xr:uid="{00000000-0005-0000-0000-0000C2790000}"/>
    <cellStyle name="SAPBEXfilterItem 3 2 3" xfId="31181" xr:uid="{00000000-0005-0000-0000-0000C3790000}"/>
    <cellStyle name="SAPBEXfilterItem 3 2 3 2" xfId="31182" xr:uid="{00000000-0005-0000-0000-0000C4790000}"/>
    <cellStyle name="SAPBEXfilterItem 3 2 4" xfId="31183" xr:uid="{00000000-0005-0000-0000-0000C5790000}"/>
    <cellStyle name="SAPBEXfilterItem 3 2 4 2" xfId="31184" xr:uid="{00000000-0005-0000-0000-0000C6790000}"/>
    <cellStyle name="SAPBEXfilterItem 3 2 5" xfId="31185" xr:uid="{00000000-0005-0000-0000-0000C7790000}"/>
    <cellStyle name="SAPBEXfilterItem 3 2 5 2" xfId="31186" xr:uid="{00000000-0005-0000-0000-0000C8790000}"/>
    <cellStyle name="SAPBEXfilterItem 3 2 6" xfId="31187" xr:uid="{00000000-0005-0000-0000-0000C9790000}"/>
    <cellStyle name="SAPBEXfilterItem 3 2 6 2" xfId="31188" xr:uid="{00000000-0005-0000-0000-0000CA790000}"/>
    <cellStyle name="SAPBEXfilterItem 3 2 7" xfId="31189" xr:uid="{00000000-0005-0000-0000-0000CB790000}"/>
    <cellStyle name="SAPBEXfilterItem 3 3" xfId="31190" xr:uid="{00000000-0005-0000-0000-0000CC790000}"/>
    <cellStyle name="SAPBEXfilterItem 3 3 2" xfId="31191" xr:uid="{00000000-0005-0000-0000-0000CD790000}"/>
    <cellStyle name="SAPBEXfilterItem 3 4" xfId="31192" xr:uid="{00000000-0005-0000-0000-0000CE790000}"/>
    <cellStyle name="SAPBEXfilterItem 3 4 2" xfId="31193" xr:uid="{00000000-0005-0000-0000-0000CF790000}"/>
    <cellStyle name="SAPBEXfilterItem 3 5" xfId="31194" xr:uid="{00000000-0005-0000-0000-0000D0790000}"/>
    <cellStyle name="SAPBEXfilterItem 3 5 2" xfId="31195" xr:uid="{00000000-0005-0000-0000-0000D1790000}"/>
    <cellStyle name="SAPBEXfilterItem 3 6" xfId="31196" xr:uid="{00000000-0005-0000-0000-0000D2790000}"/>
    <cellStyle name="SAPBEXfilterItem 3 6 2" xfId="31197" xr:uid="{00000000-0005-0000-0000-0000D3790000}"/>
    <cellStyle name="SAPBEXfilterItem 3 7" xfId="31198" xr:uid="{00000000-0005-0000-0000-0000D4790000}"/>
    <cellStyle name="SAPBEXfilterItem 3 7 2" xfId="31199" xr:uid="{00000000-0005-0000-0000-0000D5790000}"/>
    <cellStyle name="SAPBEXfilterItem 3 8" xfId="31200" xr:uid="{00000000-0005-0000-0000-0000D6790000}"/>
    <cellStyle name="SAPBEXfilterItem 4" xfId="31201" xr:uid="{00000000-0005-0000-0000-0000D7790000}"/>
    <cellStyle name="SAPBEXfilterItem 4 2" xfId="31202" xr:uid="{00000000-0005-0000-0000-0000D8790000}"/>
    <cellStyle name="SAPBEXfilterItem 4 2 2" xfId="31203" xr:uid="{00000000-0005-0000-0000-0000D9790000}"/>
    <cellStyle name="SAPBEXfilterItem 4 3" xfId="31204" xr:uid="{00000000-0005-0000-0000-0000DA790000}"/>
    <cellStyle name="SAPBEXfilterItem 4 3 2" xfId="31205" xr:uid="{00000000-0005-0000-0000-0000DB790000}"/>
    <cellStyle name="SAPBEXfilterItem 4 4" xfId="31206" xr:uid="{00000000-0005-0000-0000-0000DC790000}"/>
    <cellStyle name="SAPBEXfilterItem 4 4 2" xfId="31207" xr:uid="{00000000-0005-0000-0000-0000DD790000}"/>
    <cellStyle name="SAPBEXfilterItem 4 5" xfId="31208" xr:uid="{00000000-0005-0000-0000-0000DE790000}"/>
    <cellStyle name="SAPBEXfilterItem 4 5 2" xfId="31209" xr:uid="{00000000-0005-0000-0000-0000DF790000}"/>
    <cellStyle name="SAPBEXfilterItem 4 6" xfId="31210" xr:uid="{00000000-0005-0000-0000-0000E0790000}"/>
    <cellStyle name="SAPBEXfilterItem 4 6 2" xfId="31211" xr:uid="{00000000-0005-0000-0000-0000E1790000}"/>
    <cellStyle name="SAPBEXfilterItem 4 7" xfId="31212" xr:uid="{00000000-0005-0000-0000-0000E2790000}"/>
    <cellStyle name="SAPBEXfilterItem 5" xfId="31213" xr:uid="{00000000-0005-0000-0000-0000E3790000}"/>
    <cellStyle name="SAPBEXfilterItem 5 2" xfId="31214" xr:uid="{00000000-0005-0000-0000-0000E4790000}"/>
    <cellStyle name="SAPBEXfilterItem 6" xfId="31215" xr:uid="{00000000-0005-0000-0000-0000E5790000}"/>
    <cellStyle name="SAPBEXfilterItem 6 2" xfId="31216" xr:uid="{00000000-0005-0000-0000-0000E6790000}"/>
    <cellStyle name="SAPBEXfilterItem 7" xfId="31217" xr:uid="{00000000-0005-0000-0000-0000E7790000}"/>
    <cellStyle name="SAPBEXfilterItem 7 2" xfId="31218" xr:uid="{00000000-0005-0000-0000-0000E8790000}"/>
    <cellStyle name="SAPBEXfilterItem 8" xfId="31219" xr:uid="{00000000-0005-0000-0000-0000E9790000}"/>
    <cellStyle name="SAPBEXfilterItem 8 2" xfId="31220" xr:uid="{00000000-0005-0000-0000-0000EA790000}"/>
    <cellStyle name="SAPBEXfilterItem 9" xfId="31221" xr:uid="{00000000-0005-0000-0000-0000EB790000}"/>
    <cellStyle name="SAPBEXfilterItem 9 2" xfId="31222" xr:uid="{00000000-0005-0000-0000-0000EC790000}"/>
    <cellStyle name="SAPBEXfilterText" xfId="31223" xr:uid="{00000000-0005-0000-0000-0000ED790000}"/>
    <cellStyle name="SAPBEXfilterText 10" xfId="31224" xr:uid="{00000000-0005-0000-0000-0000EE790000}"/>
    <cellStyle name="SAPBEXfilterText 2" xfId="31225" xr:uid="{00000000-0005-0000-0000-0000EF790000}"/>
    <cellStyle name="SAPBEXfilterText 2 2" xfId="31226" xr:uid="{00000000-0005-0000-0000-0000F0790000}"/>
    <cellStyle name="SAPBEXfilterText 2 2 2" xfId="31227" xr:uid="{00000000-0005-0000-0000-0000F1790000}"/>
    <cellStyle name="SAPBEXfilterText 2 2 2 2" xfId="31228" xr:uid="{00000000-0005-0000-0000-0000F2790000}"/>
    <cellStyle name="SAPBEXfilterText 2 2 3" xfId="31229" xr:uid="{00000000-0005-0000-0000-0000F3790000}"/>
    <cellStyle name="SAPBEXfilterText 2 2 3 2" xfId="31230" xr:uid="{00000000-0005-0000-0000-0000F4790000}"/>
    <cellStyle name="SAPBEXfilterText 2 2 4" xfId="31231" xr:uid="{00000000-0005-0000-0000-0000F5790000}"/>
    <cellStyle name="SAPBEXfilterText 2 2 4 2" xfId="31232" xr:uid="{00000000-0005-0000-0000-0000F6790000}"/>
    <cellStyle name="SAPBEXfilterText 2 2 5" xfId="31233" xr:uid="{00000000-0005-0000-0000-0000F7790000}"/>
    <cellStyle name="SAPBEXfilterText 2 2 5 2" xfId="31234" xr:uid="{00000000-0005-0000-0000-0000F8790000}"/>
    <cellStyle name="SAPBEXfilterText 2 2 6" xfId="31235" xr:uid="{00000000-0005-0000-0000-0000F9790000}"/>
    <cellStyle name="SAPBEXfilterText 2 2 6 2" xfId="31236" xr:uid="{00000000-0005-0000-0000-0000FA790000}"/>
    <cellStyle name="SAPBEXfilterText 2 2 7" xfId="31237" xr:uid="{00000000-0005-0000-0000-0000FB790000}"/>
    <cellStyle name="SAPBEXfilterText 2 3" xfId="31238" xr:uid="{00000000-0005-0000-0000-0000FC790000}"/>
    <cellStyle name="SAPBEXfilterText 2 3 2" xfId="31239" xr:uid="{00000000-0005-0000-0000-0000FD790000}"/>
    <cellStyle name="SAPBEXfilterText 2 4" xfId="31240" xr:uid="{00000000-0005-0000-0000-0000FE790000}"/>
    <cellStyle name="SAPBEXfilterText 2 4 2" xfId="31241" xr:uid="{00000000-0005-0000-0000-0000FF790000}"/>
    <cellStyle name="SAPBEXfilterText 2 5" xfId="31242" xr:uid="{00000000-0005-0000-0000-0000007A0000}"/>
    <cellStyle name="SAPBEXfilterText 2 5 2" xfId="31243" xr:uid="{00000000-0005-0000-0000-0000017A0000}"/>
    <cellStyle name="SAPBEXfilterText 2 6" xfId="31244" xr:uid="{00000000-0005-0000-0000-0000027A0000}"/>
    <cellStyle name="SAPBEXfilterText 2 6 2" xfId="31245" xr:uid="{00000000-0005-0000-0000-0000037A0000}"/>
    <cellStyle name="SAPBEXfilterText 2 7" xfId="31246" xr:uid="{00000000-0005-0000-0000-0000047A0000}"/>
    <cellStyle name="SAPBEXfilterText 2 7 2" xfId="31247" xr:uid="{00000000-0005-0000-0000-0000057A0000}"/>
    <cellStyle name="SAPBEXfilterText 2 8" xfId="31248" xr:uid="{00000000-0005-0000-0000-0000067A0000}"/>
    <cellStyle name="SAPBEXfilterText 3" xfId="31249" xr:uid="{00000000-0005-0000-0000-0000077A0000}"/>
    <cellStyle name="SAPBEXfilterText 3 2" xfId="31250" xr:uid="{00000000-0005-0000-0000-0000087A0000}"/>
    <cellStyle name="SAPBEXfilterText 3 2 2" xfId="31251" xr:uid="{00000000-0005-0000-0000-0000097A0000}"/>
    <cellStyle name="SAPBEXfilterText 3 2 2 2" xfId="31252" xr:uid="{00000000-0005-0000-0000-00000A7A0000}"/>
    <cellStyle name="SAPBEXfilterText 3 2 3" xfId="31253" xr:uid="{00000000-0005-0000-0000-00000B7A0000}"/>
    <cellStyle name="SAPBEXfilterText 3 2 3 2" xfId="31254" xr:uid="{00000000-0005-0000-0000-00000C7A0000}"/>
    <cellStyle name="SAPBEXfilterText 3 2 4" xfId="31255" xr:uid="{00000000-0005-0000-0000-00000D7A0000}"/>
    <cellStyle name="SAPBEXfilterText 3 2 4 2" xfId="31256" xr:uid="{00000000-0005-0000-0000-00000E7A0000}"/>
    <cellStyle name="SAPBEXfilterText 3 2 5" xfId="31257" xr:uid="{00000000-0005-0000-0000-00000F7A0000}"/>
    <cellStyle name="SAPBEXfilterText 3 2 5 2" xfId="31258" xr:uid="{00000000-0005-0000-0000-0000107A0000}"/>
    <cellStyle name="SAPBEXfilterText 3 2 6" xfId="31259" xr:uid="{00000000-0005-0000-0000-0000117A0000}"/>
    <cellStyle name="SAPBEXfilterText 3 2 6 2" xfId="31260" xr:uid="{00000000-0005-0000-0000-0000127A0000}"/>
    <cellStyle name="SAPBEXfilterText 3 2 7" xfId="31261" xr:uid="{00000000-0005-0000-0000-0000137A0000}"/>
    <cellStyle name="SAPBEXfilterText 3 3" xfId="31262" xr:uid="{00000000-0005-0000-0000-0000147A0000}"/>
    <cellStyle name="SAPBEXfilterText 3 3 2" xfId="31263" xr:uid="{00000000-0005-0000-0000-0000157A0000}"/>
    <cellStyle name="SAPBEXfilterText 3 4" xfId="31264" xr:uid="{00000000-0005-0000-0000-0000167A0000}"/>
    <cellStyle name="SAPBEXfilterText 3 4 2" xfId="31265" xr:uid="{00000000-0005-0000-0000-0000177A0000}"/>
    <cellStyle name="SAPBEXfilterText 3 5" xfId="31266" xr:uid="{00000000-0005-0000-0000-0000187A0000}"/>
    <cellStyle name="SAPBEXfilterText 3 5 2" xfId="31267" xr:uid="{00000000-0005-0000-0000-0000197A0000}"/>
    <cellStyle name="SAPBEXfilterText 3 6" xfId="31268" xr:uid="{00000000-0005-0000-0000-00001A7A0000}"/>
    <cellStyle name="SAPBEXfilterText 3 6 2" xfId="31269" xr:uid="{00000000-0005-0000-0000-00001B7A0000}"/>
    <cellStyle name="SAPBEXfilterText 3 7" xfId="31270" xr:uid="{00000000-0005-0000-0000-00001C7A0000}"/>
    <cellStyle name="SAPBEXfilterText 3 7 2" xfId="31271" xr:uid="{00000000-0005-0000-0000-00001D7A0000}"/>
    <cellStyle name="SAPBEXfilterText 3 8" xfId="31272" xr:uid="{00000000-0005-0000-0000-00001E7A0000}"/>
    <cellStyle name="SAPBEXfilterText 4" xfId="31273" xr:uid="{00000000-0005-0000-0000-00001F7A0000}"/>
    <cellStyle name="SAPBEXfilterText 4 2" xfId="31274" xr:uid="{00000000-0005-0000-0000-0000207A0000}"/>
    <cellStyle name="SAPBEXfilterText 4 2 2" xfId="31275" xr:uid="{00000000-0005-0000-0000-0000217A0000}"/>
    <cellStyle name="SAPBEXfilterText 4 3" xfId="31276" xr:uid="{00000000-0005-0000-0000-0000227A0000}"/>
    <cellStyle name="SAPBEXfilterText 4 3 2" xfId="31277" xr:uid="{00000000-0005-0000-0000-0000237A0000}"/>
    <cellStyle name="SAPBEXfilterText 4 4" xfId="31278" xr:uid="{00000000-0005-0000-0000-0000247A0000}"/>
    <cellStyle name="SAPBEXfilterText 4 4 2" xfId="31279" xr:uid="{00000000-0005-0000-0000-0000257A0000}"/>
    <cellStyle name="SAPBEXfilterText 4 5" xfId="31280" xr:uid="{00000000-0005-0000-0000-0000267A0000}"/>
    <cellStyle name="SAPBEXfilterText 4 5 2" xfId="31281" xr:uid="{00000000-0005-0000-0000-0000277A0000}"/>
    <cellStyle name="SAPBEXfilterText 4 6" xfId="31282" xr:uid="{00000000-0005-0000-0000-0000287A0000}"/>
    <cellStyle name="SAPBEXfilterText 4 6 2" xfId="31283" xr:uid="{00000000-0005-0000-0000-0000297A0000}"/>
    <cellStyle name="SAPBEXfilterText 4 7" xfId="31284" xr:uid="{00000000-0005-0000-0000-00002A7A0000}"/>
    <cellStyle name="SAPBEXfilterText 5" xfId="31285" xr:uid="{00000000-0005-0000-0000-00002B7A0000}"/>
    <cellStyle name="SAPBEXfilterText 5 2" xfId="31286" xr:uid="{00000000-0005-0000-0000-00002C7A0000}"/>
    <cellStyle name="SAPBEXfilterText 6" xfId="31287" xr:uid="{00000000-0005-0000-0000-00002D7A0000}"/>
    <cellStyle name="SAPBEXfilterText 6 2" xfId="31288" xr:uid="{00000000-0005-0000-0000-00002E7A0000}"/>
    <cellStyle name="SAPBEXfilterText 7" xfId="31289" xr:uid="{00000000-0005-0000-0000-00002F7A0000}"/>
    <cellStyle name="SAPBEXfilterText 7 2" xfId="31290" xr:uid="{00000000-0005-0000-0000-0000307A0000}"/>
    <cellStyle name="SAPBEXfilterText 8" xfId="31291" xr:uid="{00000000-0005-0000-0000-0000317A0000}"/>
    <cellStyle name="SAPBEXfilterText 8 2" xfId="31292" xr:uid="{00000000-0005-0000-0000-0000327A0000}"/>
    <cellStyle name="SAPBEXfilterText 9" xfId="31293" xr:uid="{00000000-0005-0000-0000-0000337A0000}"/>
    <cellStyle name="SAPBEXfilterText 9 2" xfId="31294" xr:uid="{00000000-0005-0000-0000-0000347A0000}"/>
    <cellStyle name="SAPBEXformats" xfId="31295" xr:uid="{00000000-0005-0000-0000-0000357A0000}"/>
    <cellStyle name="SAPBEXformats 10" xfId="31296" xr:uid="{00000000-0005-0000-0000-0000367A0000}"/>
    <cellStyle name="SAPBEXformats 10 2" xfId="31297" xr:uid="{00000000-0005-0000-0000-0000377A0000}"/>
    <cellStyle name="SAPBEXformats 10 2 2" xfId="31298" xr:uid="{00000000-0005-0000-0000-0000387A0000}"/>
    <cellStyle name="SAPBEXformats 10 3" xfId="31299" xr:uid="{00000000-0005-0000-0000-0000397A0000}"/>
    <cellStyle name="SAPBEXformats 10 3 2" xfId="31300" xr:uid="{00000000-0005-0000-0000-00003A7A0000}"/>
    <cellStyle name="SAPBEXformats 10 4" xfId="31301" xr:uid="{00000000-0005-0000-0000-00003B7A0000}"/>
    <cellStyle name="SAPBEXformats 10 4 2" xfId="31302" xr:uid="{00000000-0005-0000-0000-00003C7A0000}"/>
    <cellStyle name="SAPBEXformats 10 5" xfId="31303" xr:uid="{00000000-0005-0000-0000-00003D7A0000}"/>
    <cellStyle name="SAPBEXformats 10 5 2" xfId="31304" xr:uid="{00000000-0005-0000-0000-00003E7A0000}"/>
    <cellStyle name="SAPBEXformats 10 6" xfId="31305" xr:uid="{00000000-0005-0000-0000-00003F7A0000}"/>
    <cellStyle name="SAPBEXformats 10 6 2" xfId="31306" xr:uid="{00000000-0005-0000-0000-0000407A0000}"/>
    <cellStyle name="SAPBEXformats 10 7" xfId="31307" xr:uid="{00000000-0005-0000-0000-0000417A0000}"/>
    <cellStyle name="SAPBEXformats 11" xfId="31308" xr:uid="{00000000-0005-0000-0000-0000427A0000}"/>
    <cellStyle name="SAPBEXformats 11 2" xfId="31309" xr:uid="{00000000-0005-0000-0000-0000437A0000}"/>
    <cellStyle name="SAPBEXformats 12" xfId="31310" xr:uid="{00000000-0005-0000-0000-0000447A0000}"/>
    <cellStyle name="SAPBEXformats 12 2" xfId="31311" xr:uid="{00000000-0005-0000-0000-0000457A0000}"/>
    <cellStyle name="SAPBEXformats 13" xfId="31312" xr:uid="{00000000-0005-0000-0000-0000467A0000}"/>
    <cellStyle name="SAPBEXformats 13 2" xfId="31313" xr:uid="{00000000-0005-0000-0000-0000477A0000}"/>
    <cellStyle name="SAPBEXformats 14" xfId="31314" xr:uid="{00000000-0005-0000-0000-0000487A0000}"/>
    <cellStyle name="SAPBEXformats 14 2" xfId="31315" xr:uid="{00000000-0005-0000-0000-0000497A0000}"/>
    <cellStyle name="SAPBEXformats 15" xfId="31316" xr:uid="{00000000-0005-0000-0000-00004A7A0000}"/>
    <cellStyle name="SAPBEXformats 15 2" xfId="31317" xr:uid="{00000000-0005-0000-0000-00004B7A0000}"/>
    <cellStyle name="SAPBEXformats 16" xfId="31318" xr:uid="{00000000-0005-0000-0000-00004C7A0000}"/>
    <cellStyle name="SAPBEXformats 2" xfId="31319" xr:uid="{00000000-0005-0000-0000-00004D7A0000}"/>
    <cellStyle name="SAPBEXformats 2 10" xfId="31320" xr:uid="{00000000-0005-0000-0000-00004E7A0000}"/>
    <cellStyle name="SAPBEXformats 2 10 2" xfId="31321" xr:uid="{00000000-0005-0000-0000-00004F7A0000}"/>
    <cellStyle name="SAPBEXformats 2 11" xfId="31322" xr:uid="{00000000-0005-0000-0000-0000507A0000}"/>
    <cellStyle name="SAPBEXformats 2 11 2" xfId="31323" xr:uid="{00000000-0005-0000-0000-0000517A0000}"/>
    <cellStyle name="SAPBEXformats 2 12" xfId="31324" xr:uid="{00000000-0005-0000-0000-0000527A0000}"/>
    <cellStyle name="SAPBEXformats 2 2" xfId="31325" xr:uid="{00000000-0005-0000-0000-0000537A0000}"/>
    <cellStyle name="SAPBEXformats 2 2 10" xfId="31326" xr:uid="{00000000-0005-0000-0000-0000547A0000}"/>
    <cellStyle name="SAPBEXformats 2 2 10 2" xfId="31327" xr:uid="{00000000-0005-0000-0000-0000557A0000}"/>
    <cellStyle name="SAPBEXformats 2 2 11" xfId="31328" xr:uid="{00000000-0005-0000-0000-0000567A0000}"/>
    <cellStyle name="SAPBEXformats 2 2 2" xfId="31329" xr:uid="{00000000-0005-0000-0000-0000577A0000}"/>
    <cellStyle name="SAPBEXformats 2 2 2 10" xfId="31330" xr:uid="{00000000-0005-0000-0000-0000587A0000}"/>
    <cellStyle name="SAPBEXformats 2 2 2 2" xfId="31331" xr:uid="{00000000-0005-0000-0000-0000597A0000}"/>
    <cellStyle name="SAPBEXformats 2 2 2 2 2" xfId="31332" xr:uid="{00000000-0005-0000-0000-00005A7A0000}"/>
    <cellStyle name="SAPBEXformats 2 2 2 2 2 2" xfId="31333" xr:uid="{00000000-0005-0000-0000-00005B7A0000}"/>
    <cellStyle name="SAPBEXformats 2 2 2 2 2 2 2" xfId="31334" xr:uid="{00000000-0005-0000-0000-00005C7A0000}"/>
    <cellStyle name="SAPBEXformats 2 2 2 2 2 2 2 2" xfId="31335" xr:uid="{00000000-0005-0000-0000-00005D7A0000}"/>
    <cellStyle name="SAPBEXformats 2 2 2 2 2 2 3" xfId="31336" xr:uid="{00000000-0005-0000-0000-00005E7A0000}"/>
    <cellStyle name="SAPBEXformats 2 2 2 2 2 2 3 2" xfId="31337" xr:uid="{00000000-0005-0000-0000-00005F7A0000}"/>
    <cellStyle name="SAPBEXformats 2 2 2 2 2 2 4" xfId="31338" xr:uid="{00000000-0005-0000-0000-0000607A0000}"/>
    <cellStyle name="SAPBEXformats 2 2 2 2 2 2 4 2" xfId="31339" xr:uid="{00000000-0005-0000-0000-0000617A0000}"/>
    <cellStyle name="SAPBEXformats 2 2 2 2 2 2 5" xfId="31340" xr:uid="{00000000-0005-0000-0000-0000627A0000}"/>
    <cellStyle name="SAPBEXformats 2 2 2 2 2 2 5 2" xfId="31341" xr:uid="{00000000-0005-0000-0000-0000637A0000}"/>
    <cellStyle name="SAPBEXformats 2 2 2 2 2 2 6" xfId="31342" xr:uid="{00000000-0005-0000-0000-0000647A0000}"/>
    <cellStyle name="SAPBEXformats 2 2 2 2 2 2 6 2" xfId="31343" xr:uid="{00000000-0005-0000-0000-0000657A0000}"/>
    <cellStyle name="SAPBEXformats 2 2 2 2 2 2 7" xfId="31344" xr:uid="{00000000-0005-0000-0000-0000667A0000}"/>
    <cellStyle name="SAPBEXformats 2 2 2 2 2 3" xfId="31345" xr:uid="{00000000-0005-0000-0000-0000677A0000}"/>
    <cellStyle name="SAPBEXformats 2 2 2 2 2 3 2" xfId="31346" xr:uid="{00000000-0005-0000-0000-0000687A0000}"/>
    <cellStyle name="SAPBEXformats 2 2 2 2 2 4" xfId="31347" xr:uid="{00000000-0005-0000-0000-0000697A0000}"/>
    <cellStyle name="SAPBEXformats 2 2 2 2 2 4 2" xfId="31348" xr:uid="{00000000-0005-0000-0000-00006A7A0000}"/>
    <cellStyle name="SAPBEXformats 2 2 2 2 2 5" xfId="31349" xr:uid="{00000000-0005-0000-0000-00006B7A0000}"/>
    <cellStyle name="SAPBEXformats 2 2 2 2 2 5 2" xfId="31350" xr:uid="{00000000-0005-0000-0000-00006C7A0000}"/>
    <cellStyle name="SAPBEXformats 2 2 2 2 2 6" xfId="31351" xr:uid="{00000000-0005-0000-0000-00006D7A0000}"/>
    <cellStyle name="SAPBEXformats 2 2 2 2 2 6 2" xfId="31352" xr:uid="{00000000-0005-0000-0000-00006E7A0000}"/>
    <cellStyle name="SAPBEXformats 2 2 2 2 2 7" xfId="31353" xr:uid="{00000000-0005-0000-0000-00006F7A0000}"/>
    <cellStyle name="SAPBEXformats 2 2 2 2 2 7 2" xfId="31354" xr:uid="{00000000-0005-0000-0000-0000707A0000}"/>
    <cellStyle name="SAPBEXformats 2 2 2 2 2 8" xfId="31355" xr:uid="{00000000-0005-0000-0000-0000717A0000}"/>
    <cellStyle name="SAPBEXformats 2 2 2 2 3" xfId="31356" xr:uid="{00000000-0005-0000-0000-0000727A0000}"/>
    <cellStyle name="SAPBEXformats 2 2 2 2 3 2" xfId="31357" xr:uid="{00000000-0005-0000-0000-0000737A0000}"/>
    <cellStyle name="SAPBEXformats 2 2 2 2 3 2 2" xfId="31358" xr:uid="{00000000-0005-0000-0000-0000747A0000}"/>
    <cellStyle name="SAPBEXformats 2 2 2 2 3 3" xfId="31359" xr:uid="{00000000-0005-0000-0000-0000757A0000}"/>
    <cellStyle name="SAPBEXformats 2 2 2 2 3 3 2" xfId="31360" xr:uid="{00000000-0005-0000-0000-0000767A0000}"/>
    <cellStyle name="SAPBEXformats 2 2 2 2 3 4" xfId="31361" xr:uid="{00000000-0005-0000-0000-0000777A0000}"/>
    <cellStyle name="SAPBEXformats 2 2 2 2 3 4 2" xfId="31362" xr:uid="{00000000-0005-0000-0000-0000787A0000}"/>
    <cellStyle name="SAPBEXformats 2 2 2 2 3 5" xfId="31363" xr:uid="{00000000-0005-0000-0000-0000797A0000}"/>
    <cellStyle name="SAPBEXformats 2 2 2 2 3 5 2" xfId="31364" xr:uid="{00000000-0005-0000-0000-00007A7A0000}"/>
    <cellStyle name="SAPBEXformats 2 2 2 2 3 6" xfId="31365" xr:uid="{00000000-0005-0000-0000-00007B7A0000}"/>
    <cellStyle name="SAPBEXformats 2 2 2 2 3 6 2" xfId="31366" xr:uid="{00000000-0005-0000-0000-00007C7A0000}"/>
    <cellStyle name="SAPBEXformats 2 2 2 2 3 7" xfId="31367" xr:uid="{00000000-0005-0000-0000-00007D7A0000}"/>
    <cellStyle name="SAPBEXformats 2 2 2 2 4" xfId="31368" xr:uid="{00000000-0005-0000-0000-00007E7A0000}"/>
    <cellStyle name="SAPBEXformats 2 2 2 2 4 2" xfId="31369" xr:uid="{00000000-0005-0000-0000-00007F7A0000}"/>
    <cellStyle name="SAPBEXformats 2 2 2 2 5" xfId="31370" xr:uid="{00000000-0005-0000-0000-0000807A0000}"/>
    <cellStyle name="SAPBEXformats 2 2 2 2 5 2" xfId="31371" xr:uid="{00000000-0005-0000-0000-0000817A0000}"/>
    <cellStyle name="SAPBEXformats 2 2 2 2 6" xfId="31372" xr:uid="{00000000-0005-0000-0000-0000827A0000}"/>
    <cellStyle name="SAPBEXformats 2 2 2 2 6 2" xfId="31373" xr:uid="{00000000-0005-0000-0000-0000837A0000}"/>
    <cellStyle name="SAPBEXformats 2 2 2 2 7" xfId="31374" xr:uid="{00000000-0005-0000-0000-0000847A0000}"/>
    <cellStyle name="SAPBEXformats 2 2 2 2 7 2" xfId="31375" xr:uid="{00000000-0005-0000-0000-0000857A0000}"/>
    <cellStyle name="SAPBEXformats 2 2 2 2 8" xfId="31376" xr:uid="{00000000-0005-0000-0000-0000867A0000}"/>
    <cellStyle name="SAPBEXformats 2 2 2 2 8 2" xfId="31377" xr:uid="{00000000-0005-0000-0000-0000877A0000}"/>
    <cellStyle name="SAPBEXformats 2 2 2 2 9" xfId="31378" xr:uid="{00000000-0005-0000-0000-0000887A0000}"/>
    <cellStyle name="SAPBEXformats 2 2 2 3" xfId="31379" xr:uid="{00000000-0005-0000-0000-0000897A0000}"/>
    <cellStyle name="SAPBEXformats 2 2 2 3 2" xfId="31380" xr:uid="{00000000-0005-0000-0000-00008A7A0000}"/>
    <cellStyle name="SAPBEXformats 2 2 2 3 2 2" xfId="31381" xr:uid="{00000000-0005-0000-0000-00008B7A0000}"/>
    <cellStyle name="SAPBEXformats 2 2 2 3 2 2 2" xfId="31382" xr:uid="{00000000-0005-0000-0000-00008C7A0000}"/>
    <cellStyle name="SAPBEXformats 2 2 2 3 2 3" xfId="31383" xr:uid="{00000000-0005-0000-0000-00008D7A0000}"/>
    <cellStyle name="SAPBEXformats 2 2 2 3 2 3 2" xfId="31384" xr:uid="{00000000-0005-0000-0000-00008E7A0000}"/>
    <cellStyle name="SAPBEXformats 2 2 2 3 2 4" xfId="31385" xr:uid="{00000000-0005-0000-0000-00008F7A0000}"/>
    <cellStyle name="SAPBEXformats 2 2 2 3 2 4 2" xfId="31386" xr:uid="{00000000-0005-0000-0000-0000907A0000}"/>
    <cellStyle name="SAPBEXformats 2 2 2 3 2 5" xfId="31387" xr:uid="{00000000-0005-0000-0000-0000917A0000}"/>
    <cellStyle name="SAPBEXformats 2 2 2 3 2 5 2" xfId="31388" xr:uid="{00000000-0005-0000-0000-0000927A0000}"/>
    <cellStyle name="SAPBEXformats 2 2 2 3 2 6" xfId="31389" xr:uid="{00000000-0005-0000-0000-0000937A0000}"/>
    <cellStyle name="SAPBEXformats 2 2 2 3 2 6 2" xfId="31390" xr:uid="{00000000-0005-0000-0000-0000947A0000}"/>
    <cellStyle name="SAPBEXformats 2 2 2 3 2 7" xfId="31391" xr:uid="{00000000-0005-0000-0000-0000957A0000}"/>
    <cellStyle name="SAPBEXformats 2 2 2 3 3" xfId="31392" xr:uid="{00000000-0005-0000-0000-0000967A0000}"/>
    <cellStyle name="SAPBEXformats 2 2 2 3 3 2" xfId="31393" xr:uid="{00000000-0005-0000-0000-0000977A0000}"/>
    <cellStyle name="SAPBEXformats 2 2 2 3 4" xfId="31394" xr:uid="{00000000-0005-0000-0000-0000987A0000}"/>
    <cellStyle name="SAPBEXformats 2 2 2 3 4 2" xfId="31395" xr:uid="{00000000-0005-0000-0000-0000997A0000}"/>
    <cellStyle name="SAPBEXformats 2 2 2 3 5" xfId="31396" xr:uid="{00000000-0005-0000-0000-00009A7A0000}"/>
    <cellStyle name="SAPBEXformats 2 2 2 3 5 2" xfId="31397" xr:uid="{00000000-0005-0000-0000-00009B7A0000}"/>
    <cellStyle name="SAPBEXformats 2 2 2 3 6" xfId="31398" xr:uid="{00000000-0005-0000-0000-00009C7A0000}"/>
    <cellStyle name="SAPBEXformats 2 2 2 3 6 2" xfId="31399" xr:uid="{00000000-0005-0000-0000-00009D7A0000}"/>
    <cellStyle name="SAPBEXformats 2 2 2 3 7" xfId="31400" xr:uid="{00000000-0005-0000-0000-00009E7A0000}"/>
    <cellStyle name="SAPBEXformats 2 2 2 3 7 2" xfId="31401" xr:uid="{00000000-0005-0000-0000-00009F7A0000}"/>
    <cellStyle name="SAPBEXformats 2 2 2 3 8" xfId="31402" xr:uid="{00000000-0005-0000-0000-0000A07A0000}"/>
    <cellStyle name="SAPBEXformats 2 2 2 4" xfId="31403" xr:uid="{00000000-0005-0000-0000-0000A17A0000}"/>
    <cellStyle name="SAPBEXformats 2 2 2 4 2" xfId="31404" xr:uid="{00000000-0005-0000-0000-0000A27A0000}"/>
    <cellStyle name="SAPBEXformats 2 2 2 4 2 2" xfId="31405" xr:uid="{00000000-0005-0000-0000-0000A37A0000}"/>
    <cellStyle name="SAPBEXformats 2 2 2 4 3" xfId="31406" xr:uid="{00000000-0005-0000-0000-0000A47A0000}"/>
    <cellStyle name="SAPBEXformats 2 2 2 4 3 2" xfId="31407" xr:uid="{00000000-0005-0000-0000-0000A57A0000}"/>
    <cellStyle name="SAPBEXformats 2 2 2 4 4" xfId="31408" xr:uid="{00000000-0005-0000-0000-0000A67A0000}"/>
    <cellStyle name="SAPBEXformats 2 2 2 4 4 2" xfId="31409" xr:uid="{00000000-0005-0000-0000-0000A77A0000}"/>
    <cellStyle name="SAPBEXformats 2 2 2 4 5" xfId="31410" xr:uid="{00000000-0005-0000-0000-0000A87A0000}"/>
    <cellStyle name="SAPBEXformats 2 2 2 4 5 2" xfId="31411" xr:uid="{00000000-0005-0000-0000-0000A97A0000}"/>
    <cellStyle name="SAPBEXformats 2 2 2 4 6" xfId="31412" xr:uid="{00000000-0005-0000-0000-0000AA7A0000}"/>
    <cellStyle name="SAPBEXformats 2 2 2 4 6 2" xfId="31413" xr:uid="{00000000-0005-0000-0000-0000AB7A0000}"/>
    <cellStyle name="SAPBEXformats 2 2 2 4 7" xfId="31414" xr:uid="{00000000-0005-0000-0000-0000AC7A0000}"/>
    <cellStyle name="SAPBEXformats 2 2 2 5" xfId="31415" xr:uid="{00000000-0005-0000-0000-0000AD7A0000}"/>
    <cellStyle name="SAPBEXformats 2 2 2 5 2" xfId="31416" xr:uid="{00000000-0005-0000-0000-0000AE7A0000}"/>
    <cellStyle name="SAPBEXformats 2 2 2 6" xfId="31417" xr:uid="{00000000-0005-0000-0000-0000AF7A0000}"/>
    <cellStyle name="SAPBEXformats 2 2 2 6 2" xfId="31418" xr:uid="{00000000-0005-0000-0000-0000B07A0000}"/>
    <cellStyle name="SAPBEXformats 2 2 2 7" xfId="31419" xr:uid="{00000000-0005-0000-0000-0000B17A0000}"/>
    <cellStyle name="SAPBEXformats 2 2 2 7 2" xfId="31420" xr:uid="{00000000-0005-0000-0000-0000B27A0000}"/>
    <cellStyle name="SAPBEXformats 2 2 2 8" xfId="31421" xr:uid="{00000000-0005-0000-0000-0000B37A0000}"/>
    <cellStyle name="SAPBEXformats 2 2 2 8 2" xfId="31422" xr:uid="{00000000-0005-0000-0000-0000B47A0000}"/>
    <cellStyle name="SAPBEXformats 2 2 2 9" xfId="31423" xr:uid="{00000000-0005-0000-0000-0000B57A0000}"/>
    <cellStyle name="SAPBEXformats 2 2 2 9 2" xfId="31424" xr:uid="{00000000-0005-0000-0000-0000B67A0000}"/>
    <cellStyle name="SAPBEXformats 2 2 3" xfId="31425" xr:uid="{00000000-0005-0000-0000-0000B77A0000}"/>
    <cellStyle name="SAPBEXformats 2 2 3 2" xfId="31426" xr:uid="{00000000-0005-0000-0000-0000B87A0000}"/>
    <cellStyle name="SAPBEXformats 2 2 3 2 2" xfId="31427" xr:uid="{00000000-0005-0000-0000-0000B97A0000}"/>
    <cellStyle name="SAPBEXformats 2 2 3 2 2 2" xfId="31428" xr:uid="{00000000-0005-0000-0000-0000BA7A0000}"/>
    <cellStyle name="SAPBEXformats 2 2 3 2 2 2 2" xfId="31429" xr:uid="{00000000-0005-0000-0000-0000BB7A0000}"/>
    <cellStyle name="SAPBEXformats 2 2 3 2 2 3" xfId="31430" xr:uid="{00000000-0005-0000-0000-0000BC7A0000}"/>
    <cellStyle name="SAPBEXformats 2 2 3 2 2 3 2" xfId="31431" xr:uid="{00000000-0005-0000-0000-0000BD7A0000}"/>
    <cellStyle name="SAPBEXformats 2 2 3 2 2 4" xfId="31432" xr:uid="{00000000-0005-0000-0000-0000BE7A0000}"/>
    <cellStyle name="SAPBEXformats 2 2 3 2 2 4 2" xfId="31433" xr:uid="{00000000-0005-0000-0000-0000BF7A0000}"/>
    <cellStyle name="SAPBEXformats 2 2 3 2 2 5" xfId="31434" xr:uid="{00000000-0005-0000-0000-0000C07A0000}"/>
    <cellStyle name="SAPBEXformats 2 2 3 2 2 5 2" xfId="31435" xr:uid="{00000000-0005-0000-0000-0000C17A0000}"/>
    <cellStyle name="SAPBEXformats 2 2 3 2 2 6" xfId="31436" xr:uid="{00000000-0005-0000-0000-0000C27A0000}"/>
    <cellStyle name="SAPBEXformats 2 2 3 2 2 6 2" xfId="31437" xr:uid="{00000000-0005-0000-0000-0000C37A0000}"/>
    <cellStyle name="SAPBEXformats 2 2 3 2 2 7" xfId="31438" xr:uid="{00000000-0005-0000-0000-0000C47A0000}"/>
    <cellStyle name="SAPBEXformats 2 2 3 2 3" xfId="31439" xr:uid="{00000000-0005-0000-0000-0000C57A0000}"/>
    <cellStyle name="SAPBEXformats 2 2 3 2 3 2" xfId="31440" xr:uid="{00000000-0005-0000-0000-0000C67A0000}"/>
    <cellStyle name="SAPBEXformats 2 2 3 2 4" xfId="31441" xr:uid="{00000000-0005-0000-0000-0000C77A0000}"/>
    <cellStyle name="SAPBEXformats 2 2 3 2 4 2" xfId="31442" xr:uid="{00000000-0005-0000-0000-0000C87A0000}"/>
    <cellStyle name="SAPBEXformats 2 2 3 2 5" xfId="31443" xr:uid="{00000000-0005-0000-0000-0000C97A0000}"/>
    <cellStyle name="SAPBEXformats 2 2 3 2 5 2" xfId="31444" xr:uid="{00000000-0005-0000-0000-0000CA7A0000}"/>
    <cellStyle name="SAPBEXformats 2 2 3 2 6" xfId="31445" xr:uid="{00000000-0005-0000-0000-0000CB7A0000}"/>
    <cellStyle name="SAPBEXformats 2 2 3 2 6 2" xfId="31446" xr:uid="{00000000-0005-0000-0000-0000CC7A0000}"/>
    <cellStyle name="SAPBEXformats 2 2 3 2 7" xfId="31447" xr:uid="{00000000-0005-0000-0000-0000CD7A0000}"/>
    <cellStyle name="SAPBEXformats 2 2 3 2 7 2" xfId="31448" xr:uid="{00000000-0005-0000-0000-0000CE7A0000}"/>
    <cellStyle name="SAPBEXformats 2 2 3 2 8" xfId="31449" xr:uid="{00000000-0005-0000-0000-0000CF7A0000}"/>
    <cellStyle name="SAPBEXformats 2 2 3 3" xfId="31450" xr:uid="{00000000-0005-0000-0000-0000D07A0000}"/>
    <cellStyle name="SAPBEXformats 2 2 3 3 2" xfId="31451" xr:uid="{00000000-0005-0000-0000-0000D17A0000}"/>
    <cellStyle name="SAPBEXformats 2 2 3 3 2 2" xfId="31452" xr:uid="{00000000-0005-0000-0000-0000D27A0000}"/>
    <cellStyle name="SAPBEXformats 2 2 3 3 3" xfId="31453" xr:uid="{00000000-0005-0000-0000-0000D37A0000}"/>
    <cellStyle name="SAPBEXformats 2 2 3 3 3 2" xfId="31454" xr:uid="{00000000-0005-0000-0000-0000D47A0000}"/>
    <cellStyle name="SAPBEXformats 2 2 3 3 4" xfId="31455" xr:uid="{00000000-0005-0000-0000-0000D57A0000}"/>
    <cellStyle name="SAPBEXformats 2 2 3 3 4 2" xfId="31456" xr:uid="{00000000-0005-0000-0000-0000D67A0000}"/>
    <cellStyle name="SAPBEXformats 2 2 3 3 5" xfId="31457" xr:uid="{00000000-0005-0000-0000-0000D77A0000}"/>
    <cellStyle name="SAPBEXformats 2 2 3 3 5 2" xfId="31458" xr:uid="{00000000-0005-0000-0000-0000D87A0000}"/>
    <cellStyle name="SAPBEXformats 2 2 3 3 6" xfId="31459" xr:uid="{00000000-0005-0000-0000-0000D97A0000}"/>
    <cellStyle name="SAPBEXformats 2 2 3 3 6 2" xfId="31460" xr:uid="{00000000-0005-0000-0000-0000DA7A0000}"/>
    <cellStyle name="SAPBEXformats 2 2 3 3 7" xfId="31461" xr:uid="{00000000-0005-0000-0000-0000DB7A0000}"/>
    <cellStyle name="SAPBEXformats 2 2 3 4" xfId="31462" xr:uid="{00000000-0005-0000-0000-0000DC7A0000}"/>
    <cellStyle name="SAPBEXformats 2 2 3 4 2" xfId="31463" xr:uid="{00000000-0005-0000-0000-0000DD7A0000}"/>
    <cellStyle name="SAPBEXformats 2 2 3 5" xfId="31464" xr:uid="{00000000-0005-0000-0000-0000DE7A0000}"/>
    <cellStyle name="SAPBEXformats 2 2 3 5 2" xfId="31465" xr:uid="{00000000-0005-0000-0000-0000DF7A0000}"/>
    <cellStyle name="SAPBEXformats 2 2 3 6" xfId="31466" xr:uid="{00000000-0005-0000-0000-0000E07A0000}"/>
    <cellStyle name="SAPBEXformats 2 2 3 6 2" xfId="31467" xr:uid="{00000000-0005-0000-0000-0000E17A0000}"/>
    <cellStyle name="SAPBEXformats 2 2 3 7" xfId="31468" xr:uid="{00000000-0005-0000-0000-0000E27A0000}"/>
    <cellStyle name="SAPBEXformats 2 2 3 7 2" xfId="31469" xr:uid="{00000000-0005-0000-0000-0000E37A0000}"/>
    <cellStyle name="SAPBEXformats 2 2 3 8" xfId="31470" xr:uid="{00000000-0005-0000-0000-0000E47A0000}"/>
    <cellStyle name="SAPBEXformats 2 2 3 8 2" xfId="31471" xr:uid="{00000000-0005-0000-0000-0000E57A0000}"/>
    <cellStyle name="SAPBEXformats 2 2 3 9" xfId="31472" xr:uid="{00000000-0005-0000-0000-0000E67A0000}"/>
    <cellStyle name="SAPBEXformats 2 2 4" xfId="31473" xr:uid="{00000000-0005-0000-0000-0000E77A0000}"/>
    <cellStyle name="SAPBEXformats 2 2 4 2" xfId="31474" xr:uid="{00000000-0005-0000-0000-0000E87A0000}"/>
    <cellStyle name="SAPBEXformats 2 2 4 2 2" xfId="31475" xr:uid="{00000000-0005-0000-0000-0000E97A0000}"/>
    <cellStyle name="SAPBEXformats 2 2 4 2 2 2" xfId="31476" xr:uid="{00000000-0005-0000-0000-0000EA7A0000}"/>
    <cellStyle name="SAPBEXformats 2 2 4 2 3" xfId="31477" xr:uid="{00000000-0005-0000-0000-0000EB7A0000}"/>
    <cellStyle name="SAPBEXformats 2 2 4 2 3 2" xfId="31478" xr:uid="{00000000-0005-0000-0000-0000EC7A0000}"/>
    <cellStyle name="SAPBEXformats 2 2 4 2 4" xfId="31479" xr:uid="{00000000-0005-0000-0000-0000ED7A0000}"/>
    <cellStyle name="SAPBEXformats 2 2 4 2 4 2" xfId="31480" xr:uid="{00000000-0005-0000-0000-0000EE7A0000}"/>
    <cellStyle name="SAPBEXformats 2 2 4 2 5" xfId="31481" xr:uid="{00000000-0005-0000-0000-0000EF7A0000}"/>
    <cellStyle name="SAPBEXformats 2 2 4 2 5 2" xfId="31482" xr:uid="{00000000-0005-0000-0000-0000F07A0000}"/>
    <cellStyle name="SAPBEXformats 2 2 4 2 6" xfId="31483" xr:uid="{00000000-0005-0000-0000-0000F17A0000}"/>
    <cellStyle name="SAPBEXformats 2 2 4 2 6 2" xfId="31484" xr:uid="{00000000-0005-0000-0000-0000F27A0000}"/>
    <cellStyle name="SAPBEXformats 2 2 4 2 7" xfId="31485" xr:uid="{00000000-0005-0000-0000-0000F37A0000}"/>
    <cellStyle name="SAPBEXformats 2 2 4 3" xfId="31486" xr:uid="{00000000-0005-0000-0000-0000F47A0000}"/>
    <cellStyle name="SAPBEXformats 2 2 4 3 2" xfId="31487" xr:uid="{00000000-0005-0000-0000-0000F57A0000}"/>
    <cellStyle name="SAPBEXformats 2 2 4 4" xfId="31488" xr:uid="{00000000-0005-0000-0000-0000F67A0000}"/>
    <cellStyle name="SAPBEXformats 2 2 4 4 2" xfId="31489" xr:uid="{00000000-0005-0000-0000-0000F77A0000}"/>
    <cellStyle name="SAPBEXformats 2 2 4 5" xfId="31490" xr:uid="{00000000-0005-0000-0000-0000F87A0000}"/>
    <cellStyle name="SAPBEXformats 2 2 4 5 2" xfId="31491" xr:uid="{00000000-0005-0000-0000-0000F97A0000}"/>
    <cellStyle name="SAPBEXformats 2 2 4 6" xfId="31492" xr:uid="{00000000-0005-0000-0000-0000FA7A0000}"/>
    <cellStyle name="SAPBEXformats 2 2 4 6 2" xfId="31493" xr:uid="{00000000-0005-0000-0000-0000FB7A0000}"/>
    <cellStyle name="SAPBEXformats 2 2 4 7" xfId="31494" xr:uid="{00000000-0005-0000-0000-0000FC7A0000}"/>
    <cellStyle name="SAPBEXformats 2 2 4 7 2" xfId="31495" xr:uid="{00000000-0005-0000-0000-0000FD7A0000}"/>
    <cellStyle name="SAPBEXformats 2 2 4 8" xfId="31496" xr:uid="{00000000-0005-0000-0000-0000FE7A0000}"/>
    <cellStyle name="SAPBEXformats 2 2 5" xfId="31497" xr:uid="{00000000-0005-0000-0000-0000FF7A0000}"/>
    <cellStyle name="SAPBEXformats 2 2 5 2" xfId="31498" xr:uid="{00000000-0005-0000-0000-0000007B0000}"/>
    <cellStyle name="SAPBEXformats 2 2 5 2 2" xfId="31499" xr:uid="{00000000-0005-0000-0000-0000017B0000}"/>
    <cellStyle name="SAPBEXformats 2 2 5 3" xfId="31500" xr:uid="{00000000-0005-0000-0000-0000027B0000}"/>
    <cellStyle name="SAPBEXformats 2 2 5 3 2" xfId="31501" xr:uid="{00000000-0005-0000-0000-0000037B0000}"/>
    <cellStyle name="SAPBEXformats 2 2 5 4" xfId="31502" xr:uid="{00000000-0005-0000-0000-0000047B0000}"/>
    <cellStyle name="SAPBEXformats 2 2 5 4 2" xfId="31503" xr:uid="{00000000-0005-0000-0000-0000057B0000}"/>
    <cellStyle name="SAPBEXformats 2 2 5 5" xfId="31504" xr:uid="{00000000-0005-0000-0000-0000067B0000}"/>
    <cellStyle name="SAPBEXformats 2 2 5 5 2" xfId="31505" xr:uid="{00000000-0005-0000-0000-0000077B0000}"/>
    <cellStyle name="SAPBEXformats 2 2 5 6" xfId="31506" xr:uid="{00000000-0005-0000-0000-0000087B0000}"/>
    <cellStyle name="SAPBEXformats 2 2 5 6 2" xfId="31507" xr:uid="{00000000-0005-0000-0000-0000097B0000}"/>
    <cellStyle name="SAPBEXformats 2 2 5 7" xfId="31508" xr:uid="{00000000-0005-0000-0000-00000A7B0000}"/>
    <cellStyle name="SAPBEXformats 2 2 6" xfId="31509" xr:uid="{00000000-0005-0000-0000-00000B7B0000}"/>
    <cellStyle name="SAPBEXformats 2 2 6 2" xfId="31510" xr:uid="{00000000-0005-0000-0000-00000C7B0000}"/>
    <cellStyle name="SAPBEXformats 2 2 7" xfId="31511" xr:uid="{00000000-0005-0000-0000-00000D7B0000}"/>
    <cellStyle name="SAPBEXformats 2 2 7 2" xfId="31512" xr:uid="{00000000-0005-0000-0000-00000E7B0000}"/>
    <cellStyle name="SAPBEXformats 2 2 8" xfId="31513" xr:uid="{00000000-0005-0000-0000-00000F7B0000}"/>
    <cellStyle name="SAPBEXformats 2 2 8 2" xfId="31514" xr:uid="{00000000-0005-0000-0000-0000107B0000}"/>
    <cellStyle name="SAPBEXformats 2 2 9" xfId="31515" xr:uid="{00000000-0005-0000-0000-0000117B0000}"/>
    <cellStyle name="SAPBEXformats 2 2 9 2" xfId="31516" xr:uid="{00000000-0005-0000-0000-0000127B0000}"/>
    <cellStyle name="SAPBEXformats 2 3" xfId="31517" xr:uid="{00000000-0005-0000-0000-0000137B0000}"/>
    <cellStyle name="SAPBEXformats 2 3 10" xfId="31518" xr:uid="{00000000-0005-0000-0000-0000147B0000}"/>
    <cellStyle name="SAPBEXformats 2 3 2" xfId="31519" xr:uid="{00000000-0005-0000-0000-0000157B0000}"/>
    <cellStyle name="SAPBEXformats 2 3 2 2" xfId="31520" xr:uid="{00000000-0005-0000-0000-0000167B0000}"/>
    <cellStyle name="SAPBEXformats 2 3 2 2 2" xfId="31521" xr:uid="{00000000-0005-0000-0000-0000177B0000}"/>
    <cellStyle name="SAPBEXformats 2 3 2 2 2 2" xfId="31522" xr:uid="{00000000-0005-0000-0000-0000187B0000}"/>
    <cellStyle name="SAPBEXformats 2 3 2 2 2 2 2" xfId="31523" xr:uid="{00000000-0005-0000-0000-0000197B0000}"/>
    <cellStyle name="SAPBEXformats 2 3 2 2 2 3" xfId="31524" xr:uid="{00000000-0005-0000-0000-00001A7B0000}"/>
    <cellStyle name="SAPBEXformats 2 3 2 2 2 3 2" xfId="31525" xr:uid="{00000000-0005-0000-0000-00001B7B0000}"/>
    <cellStyle name="SAPBEXformats 2 3 2 2 2 4" xfId="31526" xr:uid="{00000000-0005-0000-0000-00001C7B0000}"/>
    <cellStyle name="SAPBEXformats 2 3 2 2 2 4 2" xfId="31527" xr:uid="{00000000-0005-0000-0000-00001D7B0000}"/>
    <cellStyle name="SAPBEXformats 2 3 2 2 2 5" xfId="31528" xr:uid="{00000000-0005-0000-0000-00001E7B0000}"/>
    <cellStyle name="SAPBEXformats 2 3 2 2 2 5 2" xfId="31529" xr:uid="{00000000-0005-0000-0000-00001F7B0000}"/>
    <cellStyle name="SAPBEXformats 2 3 2 2 2 6" xfId="31530" xr:uid="{00000000-0005-0000-0000-0000207B0000}"/>
    <cellStyle name="SAPBEXformats 2 3 2 2 2 6 2" xfId="31531" xr:uid="{00000000-0005-0000-0000-0000217B0000}"/>
    <cellStyle name="SAPBEXformats 2 3 2 2 2 7" xfId="31532" xr:uid="{00000000-0005-0000-0000-0000227B0000}"/>
    <cellStyle name="SAPBEXformats 2 3 2 2 3" xfId="31533" xr:uid="{00000000-0005-0000-0000-0000237B0000}"/>
    <cellStyle name="SAPBEXformats 2 3 2 2 3 2" xfId="31534" xr:uid="{00000000-0005-0000-0000-0000247B0000}"/>
    <cellStyle name="SAPBEXformats 2 3 2 2 4" xfId="31535" xr:uid="{00000000-0005-0000-0000-0000257B0000}"/>
    <cellStyle name="SAPBEXformats 2 3 2 2 4 2" xfId="31536" xr:uid="{00000000-0005-0000-0000-0000267B0000}"/>
    <cellStyle name="SAPBEXformats 2 3 2 2 5" xfId="31537" xr:uid="{00000000-0005-0000-0000-0000277B0000}"/>
    <cellStyle name="SAPBEXformats 2 3 2 2 5 2" xfId="31538" xr:uid="{00000000-0005-0000-0000-0000287B0000}"/>
    <cellStyle name="SAPBEXformats 2 3 2 2 6" xfId="31539" xr:uid="{00000000-0005-0000-0000-0000297B0000}"/>
    <cellStyle name="SAPBEXformats 2 3 2 2 6 2" xfId="31540" xr:uid="{00000000-0005-0000-0000-00002A7B0000}"/>
    <cellStyle name="SAPBEXformats 2 3 2 2 7" xfId="31541" xr:uid="{00000000-0005-0000-0000-00002B7B0000}"/>
    <cellStyle name="SAPBEXformats 2 3 2 2 7 2" xfId="31542" xr:uid="{00000000-0005-0000-0000-00002C7B0000}"/>
    <cellStyle name="SAPBEXformats 2 3 2 2 8" xfId="31543" xr:uid="{00000000-0005-0000-0000-00002D7B0000}"/>
    <cellStyle name="SAPBEXformats 2 3 2 3" xfId="31544" xr:uid="{00000000-0005-0000-0000-00002E7B0000}"/>
    <cellStyle name="SAPBEXformats 2 3 2 3 2" xfId="31545" xr:uid="{00000000-0005-0000-0000-00002F7B0000}"/>
    <cellStyle name="SAPBEXformats 2 3 2 3 2 2" xfId="31546" xr:uid="{00000000-0005-0000-0000-0000307B0000}"/>
    <cellStyle name="SAPBEXformats 2 3 2 3 3" xfId="31547" xr:uid="{00000000-0005-0000-0000-0000317B0000}"/>
    <cellStyle name="SAPBEXformats 2 3 2 3 3 2" xfId="31548" xr:uid="{00000000-0005-0000-0000-0000327B0000}"/>
    <cellStyle name="SAPBEXformats 2 3 2 3 4" xfId="31549" xr:uid="{00000000-0005-0000-0000-0000337B0000}"/>
    <cellStyle name="SAPBEXformats 2 3 2 3 4 2" xfId="31550" xr:uid="{00000000-0005-0000-0000-0000347B0000}"/>
    <cellStyle name="SAPBEXformats 2 3 2 3 5" xfId="31551" xr:uid="{00000000-0005-0000-0000-0000357B0000}"/>
    <cellStyle name="SAPBEXformats 2 3 2 3 5 2" xfId="31552" xr:uid="{00000000-0005-0000-0000-0000367B0000}"/>
    <cellStyle name="SAPBEXformats 2 3 2 3 6" xfId="31553" xr:uid="{00000000-0005-0000-0000-0000377B0000}"/>
    <cellStyle name="SAPBEXformats 2 3 2 3 6 2" xfId="31554" xr:uid="{00000000-0005-0000-0000-0000387B0000}"/>
    <cellStyle name="SAPBEXformats 2 3 2 3 7" xfId="31555" xr:uid="{00000000-0005-0000-0000-0000397B0000}"/>
    <cellStyle name="SAPBEXformats 2 3 2 4" xfId="31556" xr:uid="{00000000-0005-0000-0000-00003A7B0000}"/>
    <cellStyle name="SAPBEXformats 2 3 2 4 2" xfId="31557" xr:uid="{00000000-0005-0000-0000-00003B7B0000}"/>
    <cellStyle name="SAPBEXformats 2 3 2 5" xfId="31558" xr:uid="{00000000-0005-0000-0000-00003C7B0000}"/>
    <cellStyle name="SAPBEXformats 2 3 2 5 2" xfId="31559" xr:uid="{00000000-0005-0000-0000-00003D7B0000}"/>
    <cellStyle name="SAPBEXformats 2 3 2 6" xfId="31560" xr:uid="{00000000-0005-0000-0000-00003E7B0000}"/>
    <cellStyle name="SAPBEXformats 2 3 2 6 2" xfId="31561" xr:uid="{00000000-0005-0000-0000-00003F7B0000}"/>
    <cellStyle name="SAPBEXformats 2 3 2 7" xfId="31562" xr:uid="{00000000-0005-0000-0000-0000407B0000}"/>
    <cellStyle name="SAPBEXformats 2 3 2 7 2" xfId="31563" xr:uid="{00000000-0005-0000-0000-0000417B0000}"/>
    <cellStyle name="SAPBEXformats 2 3 2 8" xfId="31564" xr:uid="{00000000-0005-0000-0000-0000427B0000}"/>
    <cellStyle name="SAPBEXformats 2 3 2 8 2" xfId="31565" xr:uid="{00000000-0005-0000-0000-0000437B0000}"/>
    <cellStyle name="SAPBEXformats 2 3 2 9" xfId="31566" xr:uid="{00000000-0005-0000-0000-0000447B0000}"/>
    <cellStyle name="SAPBEXformats 2 3 3" xfId="31567" xr:uid="{00000000-0005-0000-0000-0000457B0000}"/>
    <cellStyle name="SAPBEXformats 2 3 3 2" xfId="31568" xr:uid="{00000000-0005-0000-0000-0000467B0000}"/>
    <cellStyle name="SAPBEXformats 2 3 3 2 2" xfId="31569" xr:uid="{00000000-0005-0000-0000-0000477B0000}"/>
    <cellStyle name="SAPBEXformats 2 3 3 2 2 2" xfId="31570" xr:uid="{00000000-0005-0000-0000-0000487B0000}"/>
    <cellStyle name="SAPBEXformats 2 3 3 2 3" xfId="31571" xr:uid="{00000000-0005-0000-0000-0000497B0000}"/>
    <cellStyle name="SAPBEXformats 2 3 3 2 3 2" xfId="31572" xr:uid="{00000000-0005-0000-0000-00004A7B0000}"/>
    <cellStyle name="SAPBEXformats 2 3 3 2 4" xfId="31573" xr:uid="{00000000-0005-0000-0000-00004B7B0000}"/>
    <cellStyle name="SAPBEXformats 2 3 3 2 4 2" xfId="31574" xr:uid="{00000000-0005-0000-0000-00004C7B0000}"/>
    <cellStyle name="SAPBEXformats 2 3 3 2 5" xfId="31575" xr:uid="{00000000-0005-0000-0000-00004D7B0000}"/>
    <cellStyle name="SAPBEXformats 2 3 3 2 5 2" xfId="31576" xr:uid="{00000000-0005-0000-0000-00004E7B0000}"/>
    <cellStyle name="SAPBEXformats 2 3 3 2 6" xfId="31577" xr:uid="{00000000-0005-0000-0000-00004F7B0000}"/>
    <cellStyle name="SAPBEXformats 2 3 3 2 6 2" xfId="31578" xr:uid="{00000000-0005-0000-0000-0000507B0000}"/>
    <cellStyle name="SAPBEXformats 2 3 3 2 7" xfId="31579" xr:uid="{00000000-0005-0000-0000-0000517B0000}"/>
    <cellStyle name="SAPBEXformats 2 3 3 3" xfId="31580" xr:uid="{00000000-0005-0000-0000-0000527B0000}"/>
    <cellStyle name="SAPBEXformats 2 3 3 3 2" xfId="31581" xr:uid="{00000000-0005-0000-0000-0000537B0000}"/>
    <cellStyle name="SAPBEXformats 2 3 3 4" xfId="31582" xr:uid="{00000000-0005-0000-0000-0000547B0000}"/>
    <cellStyle name="SAPBEXformats 2 3 3 4 2" xfId="31583" xr:uid="{00000000-0005-0000-0000-0000557B0000}"/>
    <cellStyle name="SAPBEXformats 2 3 3 5" xfId="31584" xr:uid="{00000000-0005-0000-0000-0000567B0000}"/>
    <cellStyle name="SAPBEXformats 2 3 3 5 2" xfId="31585" xr:uid="{00000000-0005-0000-0000-0000577B0000}"/>
    <cellStyle name="SAPBEXformats 2 3 3 6" xfId="31586" xr:uid="{00000000-0005-0000-0000-0000587B0000}"/>
    <cellStyle name="SAPBEXformats 2 3 3 6 2" xfId="31587" xr:uid="{00000000-0005-0000-0000-0000597B0000}"/>
    <cellStyle name="SAPBEXformats 2 3 3 7" xfId="31588" xr:uid="{00000000-0005-0000-0000-00005A7B0000}"/>
    <cellStyle name="SAPBEXformats 2 3 3 7 2" xfId="31589" xr:uid="{00000000-0005-0000-0000-00005B7B0000}"/>
    <cellStyle name="SAPBEXformats 2 3 3 8" xfId="31590" xr:uid="{00000000-0005-0000-0000-00005C7B0000}"/>
    <cellStyle name="SAPBEXformats 2 3 4" xfId="31591" xr:uid="{00000000-0005-0000-0000-00005D7B0000}"/>
    <cellStyle name="SAPBEXformats 2 3 4 2" xfId="31592" xr:uid="{00000000-0005-0000-0000-00005E7B0000}"/>
    <cellStyle name="SAPBEXformats 2 3 4 2 2" xfId="31593" xr:uid="{00000000-0005-0000-0000-00005F7B0000}"/>
    <cellStyle name="SAPBEXformats 2 3 4 3" xfId="31594" xr:uid="{00000000-0005-0000-0000-0000607B0000}"/>
    <cellStyle name="SAPBEXformats 2 3 4 3 2" xfId="31595" xr:uid="{00000000-0005-0000-0000-0000617B0000}"/>
    <cellStyle name="SAPBEXformats 2 3 4 4" xfId="31596" xr:uid="{00000000-0005-0000-0000-0000627B0000}"/>
    <cellStyle name="SAPBEXformats 2 3 4 4 2" xfId="31597" xr:uid="{00000000-0005-0000-0000-0000637B0000}"/>
    <cellStyle name="SAPBEXformats 2 3 4 5" xfId="31598" xr:uid="{00000000-0005-0000-0000-0000647B0000}"/>
    <cellStyle name="SAPBEXformats 2 3 4 5 2" xfId="31599" xr:uid="{00000000-0005-0000-0000-0000657B0000}"/>
    <cellStyle name="SAPBEXformats 2 3 4 6" xfId="31600" xr:uid="{00000000-0005-0000-0000-0000667B0000}"/>
    <cellStyle name="SAPBEXformats 2 3 4 6 2" xfId="31601" xr:uid="{00000000-0005-0000-0000-0000677B0000}"/>
    <cellStyle name="SAPBEXformats 2 3 4 7" xfId="31602" xr:uid="{00000000-0005-0000-0000-0000687B0000}"/>
    <cellStyle name="SAPBEXformats 2 3 5" xfId="31603" xr:uid="{00000000-0005-0000-0000-0000697B0000}"/>
    <cellStyle name="SAPBEXformats 2 3 5 2" xfId="31604" xr:uid="{00000000-0005-0000-0000-00006A7B0000}"/>
    <cellStyle name="SAPBEXformats 2 3 6" xfId="31605" xr:uid="{00000000-0005-0000-0000-00006B7B0000}"/>
    <cellStyle name="SAPBEXformats 2 3 6 2" xfId="31606" xr:uid="{00000000-0005-0000-0000-00006C7B0000}"/>
    <cellStyle name="SAPBEXformats 2 3 7" xfId="31607" xr:uid="{00000000-0005-0000-0000-00006D7B0000}"/>
    <cellStyle name="SAPBEXformats 2 3 7 2" xfId="31608" xr:uid="{00000000-0005-0000-0000-00006E7B0000}"/>
    <cellStyle name="SAPBEXformats 2 3 8" xfId="31609" xr:uid="{00000000-0005-0000-0000-00006F7B0000}"/>
    <cellStyle name="SAPBEXformats 2 3 8 2" xfId="31610" xr:uid="{00000000-0005-0000-0000-0000707B0000}"/>
    <cellStyle name="SAPBEXformats 2 3 9" xfId="31611" xr:uid="{00000000-0005-0000-0000-0000717B0000}"/>
    <cellStyle name="SAPBEXformats 2 3 9 2" xfId="31612" xr:uid="{00000000-0005-0000-0000-0000727B0000}"/>
    <cellStyle name="SAPBEXformats 2 4" xfId="31613" xr:uid="{00000000-0005-0000-0000-0000737B0000}"/>
    <cellStyle name="SAPBEXformats 2 4 2" xfId="31614" xr:uid="{00000000-0005-0000-0000-0000747B0000}"/>
    <cellStyle name="SAPBEXformats 2 4 2 2" xfId="31615" xr:uid="{00000000-0005-0000-0000-0000757B0000}"/>
    <cellStyle name="SAPBEXformats 2 4 2 2 2" xfId="31616" xr:uid="{00000000-0005-0000-0000-0000767B0000}"/>
    <cellStyle name="SAPBEXformats 2 4 2 2 2 2" xfId="31617" xr:uid="{00000000-0005-0000-0000-0000777B0000}"/>
    <cellStyle name="SAPBEXformats 2 4 2 2 3" xfId="31618" xr:uid="{00000000-0005-0000-0000-0000787B0000}"/>
    <cellStyle name="SAPBEXformats 2 4 2 2 3 2" xfId="31619" xr:uid="{00000000-0005-0000-0000-0000797B0000}"/>
    <cellStyle name="SAPBEXformats 2 4 2 2 4" xfId="31620" xr:uid="{00000000-0005-0000-0000-00007A7B0000}"/>
    <cellStyle name="SAPBEXformats 2 4 2 2 4 2" xfId="31621" xr:uid="{00000000-0005-0000-0000-00007B7B0000}"/>
    <cellStyle name="SAPBEXformats 2 4 2 2 5" xfId="31622" xr:uid="{00000000-0005-0000-0000-00007C7B0000}"/>
    <cellStyle name="SAPBEXformats 2 4 2 2 5 2" xfId="31623" xr:uid="{00000000-0005-0000-0000-00007D7B0000}"/>
    <cellStyle name="SAPBEXformats 2 4 2 2 6" xfId="31624" xr:uid="{00000000-0005-0000-0000-00007E7B0000}"/>
    <cellStyle name="SAPBEXformats 2 4 2 2 6 2" xfId="31625" xr:uid="{00000000-0005-0000-0000-00007F7B0000}"/>
    <cellStyle name="SAPBEXformats 2 4 2 2 7" xfId="31626" xr:uid="{00000000-0005-0000-0000-0000807B0000}"/>
    <cellStyle name="SAPBEXformats 2 4 2 3" xfId="31627" xr:uid="{00000000-0005-0000-0000-0000817B0000}"/>
    <cellStyle name="SAPBEXformats 2 4 2 3 2" xfId="31628" xr:uid="{00000000-0005-0000-0000-0000827B0000}"/>
    <cellStyle name="SAPBEXformats 2 4 2 4" xfId="31629" xr:uid="{00000000-0005-0000-0000-0000837B0000}"/>
    <cellStyle name="SAPBEXformats 2 4 2 4 2" xfId="31630" xr:uid="{00000000-0005-0000-0000-0000847B0000}"/>
    <cellStyle name="SAPBEXformats 2 4 2 5" xfId="31631" xr:uid="{00000000-0005-0000-0000-0000857B0000}"/>
    <cellStyle name="SAPBEXformats 2 4 2 5 2" xfId="31632" xr:uid="{00000000-0005-0000-0000-0000867B0000}"/>
    <cellStyle name="SAPBEXformats 2 4 2 6" xfId="31633" xr:uid="{00000000-0005-0000-0000-0000877B0000}"/>
    <cellStyle name="SAPBEXformats 2 4 2 6 2" xfId="31634" xr:uid="{00000000-0005-0000-0000-0000887B0000}"/>
    <cellStyle name="SAPBEXformats 2 4 2 7" xfId="31635" xr:uid="{00000000-0005-0000-0000-0000897B0000}"/>
    <cellStyle name="SAPBEXformats 2 4 2 7 2" xfId="31636" xr:uid="{00000000-0005-0000-0000-00008A7B0000}"/>
    <cellStyle name="SAPBEXformats 2 4 2 8" xfId="31637" xr:uid="{00000000-0005-0000-0000-00008B7B0000}"/>
    <cellStyle name="SAPBEXformats 2 4 3" xfId="31638" xr:uid="{00000000-0005-0000-0000-00008C7B0000}"/>
    <cellStyle name="SAPBEXformats 2 4 3 2" xfId="31639" xr:uid="{00000000-0005-0000-0000-00008D7B0000}"/>
    <cellStyle name="SAPBEXformats 2 4 3 2 2" xfId="31640" xr:uid="{00000000-0005-0000-0000-00008E7B0000}"/>
    <cellStyle name="SAPBEXformats 2 4 3 3" xfId="31641" xr:uid="{00000000-0005-0000-0000-00008F7B0000}"/>
    <cellStyle name="SAPBEXformats 2 4 3 3 2" xfId="31642" xr:uid="{00000000-0005-0000-0000-0000907B0000}"/>
    <cellStyle name="SAPBEXformats 2 4 3 4" xfId="31643" xr:uid="{00000000-0005-0000-0000-0000917B0000}"/>
    <cellStyle name="SAPBEXformats 2 4 3 4 2" xfId="31644" xr:uid="{00000000-0005-0000-0000-0000927B0000}"/>
    <cellStyle name="SAPBEXformats 2 4 3 5" xfId="31645" xr:uid="{00000000-0005-0000-0000-0000937B0000}"/>
    <cellStyle name="SAPBEXformats 2 4 3 5 2" xfId="31646" xr:uid="{00000000-0005-0000-0000-0000947B0000}"/>
    <cellStyle name="SAPBEXformats 2 4 3 6" xfId="31647" xr:uid="{00000000-0005-0000-0000-0000957B0000}"/>
    <cellStyle name="SAPBEXformats 2 4 3 6 2" xfId="31648" xr:uid="{00000000-0005-0000-0000-0000967B0000}"/>
    <cellStyle name="SAPBEXformats 2 4 3 7" xfId="31649" xr:uid="{00000000-0005-0000-0000-0000977B0000}"/>
    <cellStyle name="SAPBEXformats 2 4 4" xfId="31650" xr:uid="{00000000-0005-0000-0000-0000987B0000}"/>
    <cellStyle name="SAPBEXformats 2 4 4 2" xfId="31651" xr:uid="{00000000-0005-0000-0000-0000997B0000}"/>
    <cellStyle name="SAPBEXformats 2 4 5" xfId="31652" xr:uid="{00000000-0005-0000-0000-00009A7B0000}"/>
    <cellStyle name="SAPBEXformats 2 4 5 2" xfId="31653" xr:uid="{00000000-0005-0000-0000-00009B7B0000}"/>
    <cellStyle name="SAPBEXformats 2 4 6" xfId="31654" xr:uid="{00000000-0005-0000-0000-00009C7B0000}"/>
    <cellStyle name="SAPBEXformats 2 4 6 2" xfId="31655" xr:uid="{00000000-0005-0000-0000-00009D7B0000}"/>
    <cellStyle name="SAPBEXformats 2 4 7" xfId="31656" xr:uid="{00000000-0005-0000-0000-00009E7B0000}"/>
    <cellStyle name="SAPBEXformats 2 4 7 2" xfId="31657" xr:uid="{00000000-0005-0000-0000-00009F7B0000}"/>
    <cellStyle name="SAPBEXformats 2 4 8" xfId="31658" xr:uid="{00000000-0005-0000-0000-0000A07B0000}"/>
    <cellStyle name="SAPBEXformats 2 4 8 2" xfId="31659" xr:uid="{00000000-0005-0000-0000-0000A17B0000}"/>
    <cellStyle name="SAPBEXformats 2 4 9" xfId="31660" xr:uid="{00000000-0005-0000-0000-0000A27B0000}"/>
    <cellStyle name="SAPBEXformats 2 5" xfId="31661" xr:uid="{00000000-0005-0000-0000-0000A37B0000}"/>
    <cellStyle name="SAPBEXformats 2 5 2" xfId="31662" xr:uid="{00000000-0005-0000-0000-0000A47B0000}"/>
    <cellStyle name="SAPBEXformats 2 5 2 2" xfId="31663" xr:uid="{00000000-0005-0000-0000-0000A57B0000}"/>
    <cellStyle name="SAPBEXformats 2 5 2 2 2" xfId="31664" xr:uid="{00000000-0005-0000-0000-0000A67B0000}"/>
    <cellStyle name="SAPBEXformats 2 5 2 3" xfId="31665" xr:uid="{00000000-0005-0000-0000-0000A77B0000}"/>
    <cellStyle name="SAPBEXformats 2 5 2 3 2" xfId="31666" xr:uid="{00000000-0005-0000-0000-0000A87B0000}"/>
    <cellStyle name="SAPBEXformats 2 5 2 4" xfId="31667" xr:uid="{00000000-0005-0000-0000-0000A97B0000}"/>
    <cellStyle name="SAPBEXformats 2 5 2 4 2" xfId="31668" xr:uid="{00000000-0005-0000-0000-0000AA7B0000}"/>
    <cellStyle name="SAPBEXformats 2 5 2 5" xfId="31669" xr:uid="{00000000-0005-0000-0000-0000AB7B0000}"/>
    <cellStyle name="SAPBEXformats 2 5 2 5 2" xfId="31670" xr:uid="{00000000-0005-0000-0000-0000AC7B0000}"/>
    <cellStyle name="SAPBEXformats 2 5 2 6" xfId="31671" xr:uid="{00000000-0005-0000-0000-0000AD7B0000}"/>
    <cellStyle name="SAPBEXformats 2 5 2 6 2" xfId="31672" xr:uid="{00000000-0005-0000-0000-0000AE7B0000}"/>
    <cellStyle name="SAPBEXformats 2 5 2 7" xfId="31673" xr:uid="{00000000-0005-0000-0000-0000AF7B0000}"/>
    <cellStyle name="SAPBEXformats 2 5 3" xfId="31674" xr:uid="{00000000-0005-0000-0000-0000B07B0000}"/>
    <cellStyle name="SAPBEXformats 2 5 3 2" xfId="31675" xr:uid="{00000000-0005-0000-0000-0000B17B0000}"/>
    <cellStyle name="SAPBEXformats 2 5 4" xfId="31676" xr:uid="{00000000-0005-0000-0000-0000B27B0000}"/>
    <cellStyle name="SAPBEXformats 2 5 4 2" xfId="31677" xr:uid="{00000000-0005-0000-0000-0000B37B0000}"/>
    <cellStyle name="SAPBEXformats 2 5 5" xfId="31678" xr:uid="{00000000-0005-0000-0000-0000B47B0000}"/>
    <cellStyle name="SAPBEXformats 2 5 5 2" xfId="31679" xr:uid="{00000000-0005-0000-0000-0000B57B0000}"/>
    <cellStyle name="SAPBEXformats 2 5 6" xfId="31680" xr:uid="{00000000-0005-0000-0000-0000B67B0000}"/>
    <cellStyle name="SAPBEXformats 2 5 6 2" xfId="31681" xr:uid="{00000000-0005-0000-0000-0000B77B0000}"/>
    <cellStyle name="SAPBEXformats 2 5 7" xfId="31682" xr:uid="{00000000-0005-0000-0000-0000B87B0000}"/>
    <cellStyle name="SAPBEXformats 2 5 7 2" xfId="31683" xr:uid="{00000000-0005-0000-0000-0000B97B0000}"/>
    <cellStyle name="SAPBEXformats 2 5 8" xfId="31684" xr:uid="{00000000-0005-0000-0000-0000BA7B0000}"/>
    <cellStyle name="SAPBEXformats 2 6" xfId="31685" xr:uid="{00000000-0005-0000-0000-0000BB7B0000}"/>
    <cellStyle name="SAPBEXformats 2 6 2" xfId="31686" xr:uid="{00000000-0005-0000-0000-0000BC7B0000}"/>
    <cellStyle name="SAPBEXformats 2 6 2 2" xfId="31687" xr:uid="{00000000-0005-0000-0000-0000BD7B0000}"/>
    <cellStyle name="SAPBEXformats 2 6 3" xfId="31688" xr:uid="{00000000-0005-0000-0000-0000BE7B0000}"/>
    <cellStyle name="SAPBEXformats 2 6 3 2" xfId="31689" xr:uid="{00000000-0005-0000-0000-0000BF7B0000}"/>
    <cellStyle name="SAPBEXformats 2 6 4" xfId="31690" xr:uid="{00000000-0005-0000-0000-0000C07B0000}"/>
    <cellStyle name="SAPBEXformats 2 6 4 2" xfId="31691" xr:uid="{00000000-0005-0000-0000-0000C17B0000}"/>
    <cellStyle name="SAPBEXformats 2 6 5" xfId="31692" xr:uid="{00000000-0005-0000-0000-0000C27B0000}"/>
    <cellStyle name="SAPBEXformats 2 6 5 2" xfId="31693" xr:uid="{00000000-0005-0000-0000-0000C37B0000}"/>
    <cellStyle name="SAPBEXformats 2 6 6" xfId="31694" xr:uid="{00000000-0005-0000-0000-0000C47B0000}"/>
    <cellStyle name="SAPBEXformats 2 6 6 2" xfId="31695" xr:uid="{00000000-0005-0000-0000-0000C57B0000}"/>
    <cellStyle name="SAPBEXformats 2 6 7" xfId="31696" xr:uid="{00000000-0005-0000-0000-0000C67B0000}"/>
    <cellStyle name="SAPBEXformats 2 7" xfId="31697" xr:uid="{00000000-0005-0000-0000-0000C77B0000}"/>
    <cellStyle name="SAPBEXformats 2 7 2" xfId="31698" xr:uid="{00000000-0005-0000-0000-0000C87B0000}"/>
    <cellStyle name="SAPBEXformats 2 8" xfId="31699" xr:uid="{00000000-0005-0000-0000-0000C97B0000}"/>
    <cellStyle name="SAPBEXformats 2 8 2" xfId="31700" xr:uid="{00000000-0005-0000-0000-0000CA7B0000}"/>
    <cellStyle name="SAPBEXformats 2 9" xfId="31701" xr:uid="{00000000-0005-0000-0000-0000CB7B0000}"/>
    <cellStyle name="SAPBEXformats 2 9 2" xfId="31702" xr:uid="{00000000-0005-0000-0000-0000CC7B0000}"/>
    <cellStyle name="SAPBEXformats 3" xfId="31703" xr:uid="{00000000-0005-0000-0000-0000CD7B0000}"/>
    <cellStyle name="SAPBEXformats 3 10" xfId="31704" xr:uid="{00000000-0005-0000-0000-0000CE7B0000}"/>
    <cellStyle name="SAPBEXformats 3 10 2" xfId="31705" xr:uid="{00000000-0005-0000-0000-0000CF7B0000}"/>
    <cellStyle name="SAPBEXformats 3 11" xfId="31706" xr:uid="{00000000-0005-0000-0000-0000D07B0000}"/>
    <cellStyle name="SAPBEXformats 3 11 2" xfId="31707" xr:uid="{00000000-0005-0000-0000-0000D17B0000}"/>
    <cellStyle name="SAPBEXformats 3 12" xfId="31708" xr:uid="{00000000-0005-0000-0000-0000D27B0000}"/>
    <cellStyle name="SAPBEXformats 3 2" xfId="31709" xr:uid="{00000000-0005-0000-0000-0000D37B0000}"/>
    <cellStyle name="SAPBEXformats 3 2 10" xfId="31710" xr:uid="{00000000-0005-0000-0000-0000D47B0000}"/>
    <cellStyle name="SAPBEXformats 3 2 10 2" xfId="31711" xr:uid="{00000000-0005-0000-0000-0000D57B0000}"/>
    <cellStyle name="SAPBEXformats 3 2 11" xfId="31712" xr:uid="{00000000-0005-0000-0000-0000D67B0000}"/>
    <cellStyle name="SAPBEXformats 3 2 2" xfId="31713" xr:uid="{00000000-0005-0000-0000-0000D77B0000}"/>
    <cellStyle name="SAPBEXformats 3 2 2 10" xfId="31714" xr:uid="{00000000-0005-0000-0000-0000D87B0000}"/>
    <cellStyle name="SAPBEXformats 3 2 2 2" xfId="31715" xr:uid="{00000000-0005-0000-0000-0000D97B0000}"/>
    <cellStyle name="SAPBEXformats 3 2 2 2 2" xfId="31716" xr:uid="{00000000-0005-0000-0000-0000DA7B0000}"/>
    <cellStyle name="SAPBEXformats 3 2 2 2 2 2" xfId="31717" xr:uid="{00000000-0005-0000-0000-0000DB7B0000}"/>
    <cellStyle name="SAPBEXformats 3 2 2 2 2 2 2" xfId="31718" xr:uid="{00000000-0005-0000-0000-0000DC7B0000}"/>
    <cellStyle name="SAPBEXformats 3 2 2 2 2 2 2 2" xfId="31719" xr:uid="{00000000-0005-0000-0000-0000DD7B0000}"/>
    <cellStyle name="SAPBEXformats 3 2 2 2 2 2 3" xfId="31720" xr:uid="{00000000-0005-0000-0000-0000DE7B0000}"/>
    <cellStyle name="SAPBEXformats 3 2 2 2 2 2 3 2" xfId="31721" xr:uid="{00000000-0005-0000-0000-0000DF7B0000}"/>
    <cellStyle name="SAPBEXformats 3 2 2 2 2 2 4" xfId="31722" xr:uid="{00000000-0005-0000-0000-0000E07B0000}"/>
    <cellStyle name="SAPBEXformats 3 2 2 2 2 2 4 2" xfId="31723" xr:uid="{00000000-0005-0000-0000-0000E17B0000}"/>
    <cellStyle name="SAPBEXformats 3 2 2 2 2 2 5" xfId="31724" xr:uid="{00000000-0005-0000-0000-0000E27B0000}"/>
    <cellStyle name="SAPBEXformats 3 2 2 2 2 2 5 2" xfId="31725" xr:uid="{00000000-0005-0000-0000-0000E37B0000}"/>
    <cellStyle name="SAPBEXformats 3 2 2 2 2 2 6" xfId="31726" xr:uid="{00000000-0005-0000-0000-0000E47B0000}"/>
    <cellStyle name="SAPBEXformats 3 2 2 2 2 2 6 2" xfId="31727" xr:uid="{00000000-0005-0000-0000-0000E57B0000}"/>
    <cellStyle name="SAPBEXformats 3 2 2 2 2 2 7" xfId="31728" xr:uid="{00000000-0005-0000-0000-0000E67B0000}"/>
    <cellStyle name="SAPBEXformats 3 2 2 2 2 3" xfId="31729" xr:uid="{00000000-0005-0000-0000-0000E77B0000}"/>
    <cellStyle name="SAPBEXformats 3 2 2 2 2 3 2" xfId="31730" xr:uid="{00000000-0005-0000-0000-0000E87B0000}"/>
    <cellStyle name="SAPBEXformats 3 2 2 2 2 4" xfId="31731" xr:uid="{00000000-0005-0000-0000-0000E97B0000}"/>
    <cellStyle name="SAPBEXformats 3 2 2 2 2 4 2" xfId="31732" xr:uid="{00000000-0005-0000-0000-0000EA7B0000}"/>
    <cellStyle name="SAPBEXformats 3 2 2 2 2 5" xfId="31733" xr:uid="{00000000-0005-0000-0000-0000EB7B0000}"/>
    <cellStyle name="SAPBEXformats 3 2 2 2 2 5 2" xfId="31734" xr:uid="{00000000-0005-0000-0000-0000EC7B0000}"/>
    <cellStyle name="SAPBEXformats 3 2 2 2 2 6" xfId="31735" xr:uid="{00000000-0005-0000-0000-0000ED7B0000}"/>
    <cellStyle name="SAPBEXformats 3 2 2 2 2 6 2" xfId="31736" xr:uid="{00000000-0005-0000-0000-0000EE7B0000}"/>
    <cellStyle name="SAPBEXformats 3 2 2 2 2 7" xfId="31737" xr:uid="{00000000-0005-0000-0000-0000EF7B0000}"/>
    <cellStyle name="SAPBEXformats 3 2 2 2 2 7 2" xfId="31738" xr:uid="{00000000-0005-0000-0000-0000F07B0000}"/>
    <cellStyle name="SAPBEXformats 3 2 2 2 2 8" xfId="31739" xr:uid="{00000000-0005-0000-0000-0000F17B0000}"/>
    <cellStyle name="SAPBEXformats 3 2 2 2 3" xfId="31740" xr:uid="{00000000-0005-0000-0000-0000F27B0000}"/>
    <cellStyle name="SAPBEXformats 3 2 2 2 3 2" xfId="31741" xr:uid="{00000000-0005-0000-0000-0000F37B0000}"/>
    <cellStyle name="SAPBEXformats 3 2 2 2 3 2 2" xfId="31742" xr:uid="{00000000-0005-0000-0000-0000F47B0000}"/>
    <cellStyle name="SAPBEXformats 3 2 2 2 3 3" xfId="31743" xr:uid="{00000000-0005-0000-0000-0000F57B0000}"/>
    <cellStyle name="SAPBEXformats 3 2 2 2 3 3 2" xfId="31744" xr:uid="{00000000-0005-0000-0000-0000F67B0000}"/>
    <cellStyle name="SAPBEXformats 3 2 2 2 3 4" xfId="31745" xr:uid="{00000000-0005-0000-0000-0000F77B0000}"/>
    <cellStyle name="SAPBEXformats 3 2 2 2 3 4 2" xfId="31746" xr:uid="{00000000-0005-0000-0000-0000F87B0000}"/>
    <cellStyle name="SAPBEXformats 3 2 2 2 3 5" xfId="31747" xr:uid="{00000000-0005-0000-0000-0000F97B0000}"/>
    <cellStyle name="SAPBEXformats 3 2 2 2 3 5 2" xfId="31748" xr:uid="{00000000-0005-0000-0000-0000FA7B0000}"/>
    <cellStyle name="SAPBEXformats 3 2 2 2 3 6" xfId="31749" xr:uid="{00000000-0005-0000-0000-0000FB7B0000}"/>
    <cellStyle name="SAPBEXformats 3 2 2 2 3 6 2" xfId="31750" xr:uid="{00000000-0005-0000-0000-0000FC7B0000}"/>
    <cellStyle name="SAPBEXformats 3 2 2 2 3 7" xfId="31751" xr:uid="{00000000-0005-0000-0000-0000FD7B0000}"/>
    <cellStyle name="SAPBEXformats 3 2 2 2 4" xfId="31752" xr:uid="{00000000-0005-0000-0000-0000FE7B0000}"/>
    <cellStyle name="SAPBEXformats 3 2 2 2 4 2" xfId="31753" xr:uid="{00000000-0005-0000-0000-0000FF7B0000}"/>
    <cellStyle name="SAPBEXformats 3 2 2 2 5" xfId="31754" xr:uid="{00000000-0005-0000-0000-0000007C0000}"/>
    <cellStyle name="SAPBEXformats 3 2 2 2 5 2" xfId="31755" xr:uid="{00000000-0005-0000-0000-0000017C0000}"/>
    <cellStyle name="SAPBEXformats 3 2 2 2 6" xfId="31756" xr:uid="{00000000-0005-0000-0000-0000027C0000}"/>
    <cellStyle name="SAPBEXformats 3 2 2 2 6 2" xfId="31757" xr:uid="{00000000-0005-0000-0000-0000037C0000}"/>
    <cellStyle name="SAPBEXformats 3 2 2 2 7" xfId="31758" xr:uid="{00000000-0005-0000-0000-0000047C0000}"/>
    <cellStyle name="SAPBEXformats 3 2 2 2 7 2" xfId="31759" xr:uid="{00000000-0005-0000-0000-0000057C0000}"/>
    <cellStyle name="SAPBEXformats 3 2 2 2 8" xfId="31760" xr:uid="{00000000-0005-0000-0000-0000067C0000}"/>
    <cellStyle name="SAPBEXformats 3 2 2 2 8 2" xfId="31761" xr:uid="{00000000-0005-0000-0000-0000077C0000}"/>
    <cellStyle name="SAPBEXformats 3 2 2 2 9" xfId="31762" xr:uid="{00000000-0005-0000-0000-0000087C0000}"/>
    <cellStyle name="SAPBEXformats 3 2 2 3" xfId="31763" xr:uid="{00000000-0005-0000-0000-0000097C0000}"/>
    <cellStyle name="SAPBEXformats 3 2 2 3 2" xfId="31764" xr:uid="{00000000-0005-0000-0000-00000A7C0000}"/>
    <cellStyle name="SAPBEXformats 3 2 2 3 2 2" xfId="31765" xr:uid="{00000000-0005-0000-0000-00000B7C0000}"/>
    <cellStyle name="SAPBEXformats 3 2 2 3 2 2 2" xfId="31766" xr:uid="{00000000-0005-0000-0000-00000C7C0000}"/>
    <cellStyle name="SAPBEXformats 3 2 2 3 2 3" xfId="31767" xr:uid="{00000000-0005-0000-0000-00000D7C0000}"/>
    <cellStyle name="SAPBEXformats 3 2 2 3 2 3 2" xfId="31768" xr:uid="{00000000-0005-0000-0000-00000E7C0000}"/>
    <cellStyle name="SAPBEXformats 3 2 2 3 2 4" xfId="31769" xr:uid="{00000000-0005-0000-0000-00000F7C0000}"/>
    <cellStyle name="SAPBEXformats 3 2 2 3 2 4 2" xfId="31770" xr:uid="{00000000-0005-0000-0000-0000107C0000}"/>
    <cellStyle name="SAPBEXformats 3 2 2 3 2 5" xfId="31771" xr:uid="{00000000-0005-0000-0000-0000117C0000}"/>
    <cellStyle name="SAPBEXformats 3 2 2 3 2 5 2" xfId="31772" xr:uid="{00000000-0005-0000-0000-0000127C0000}"/>
    <cellStyle name="SAPBEXformats 3 2 2 3 2 6" xfId="31773" xr:uid="{00000000-0005-0000-0000-0000137C0000}"/>
    <cellStyle name="SAPBEXformats 3 2 2 3 2 6 2" xfId="31774" xr:uid="{00000000-0005-0000-0000-0000147C0000}"/>
    <cellStyle name="SAPBEXformats 3 2 2 3 2 7" xfId="31775" xr:uid="{00000000-0005-0000-0000-0000157C0000}"/>
    <cellStyle name="SAPBEXformats 3 2 2 3 3" xfId="31776" xr:uid="{00000000-0005-0000-0000-0000167C0000}"/>
    <cellStyle name="SAPBEXformats 3 2 2 3 3 2" xfId="31777" xr:uid="{00000000-0005-0000-0000-0000177C0000}"/>
    <cellStyle name="SAPBEXformats 3 2 2 3 4" xfId="31778" xr:uid="{00000000-0005-0000-0000-0000187C0000}"/>
    <cellStyle name="SAPBEXformats 3 2 2 3 4 2" xfId="31779" xr:uid="{00000000-0005-0000-0000-0000197C0000}"/>
    <cellStyle name="SAPBEXformats 3 2 2 3 5" xfId="31780" xr:uid="{00000000-0005-0000-0000-00001A7C0000}"/>
    <cellStyle name="SAPBEXformats 3 2 2 3 5 2" xfId="31781" xr:uid="{00000000-0005-0000-0000-00001B7C0000}"/>
    <cellStyle name="SAPBEXformats 3 2 2 3 6" xfId="31782" xr:uid="{00000000-0005-0000-0000-00001C7C0000}"/>
    <cellStyle name="SAPBEXformats 3 2 2 3 6 2" xfId="31783" xr:uid="{00000000-0005-0000-0000-00001D7C0000}"/>
    <cellStyle name="SAPBEXformats 3 2 2 3 7" xfId="31784" xr:uid="{00000000-0005-0000-0000-00001E7C0000}"/>
    <cellStyle name="SAPBEXformats 3 2 2 3 7 2" xfId="31785" xr:uid="{00000000-0005-0000-0000-00001F7C0000}"/>
    <cellStyle name="SAPBEXformats 3 2 2 3 8" xfId="31786" xr:uid="{00000000-0005-0000-0000-0000207C0000}"/>
    <cellStyle name="SAPBEXformats 3 2 2 4" xfId="31787" xr:uid="{00000000-0005-0000-0000-0000217C0000}"/>
    <cellStyle name="SAPBEXformats 3 2 2 4 2" xfId="31788" xr:uid="{00000000-0005-0000-0000-0000227C0000}"/>
    <cellStyle name="SAPBEXformats 3 2 2 4 2 2" xfId="31789" xr:uid="{00000000-0005-0000-0000-0000237C0000}"/>
    <cellStyle name="SAPBEXformats 3 2 2 4 3" xfId="31790" xr:uid="{00000000-0005-0000-0000-0000247C0000}"/>
    <cellStyle name="SAPBEXformats 3 2 2 4 3 2" xfId="31791" xr:uid="{00000000-0005-0000-0000-0000257C0000}"/>
    <cellStyle name="SAPBEXformats 3 2 2 4 4" xfId="31792" xr:uid="{00000000-0005-0000-0000-0000267C0000}"/>
    <cellStyle name="SAPBEXformats 3 2 2 4 4 2" xfId="31793" xr:uid="{00000000-0005-0000-0000-0000277C0000}"/>
    <cellStyle name="SAPBEXformats 3 2 2 4 5" xfId="31794" xr:uid="{00000000-0005-0000-0000-0000287C0000}"/>
    <cellStyle name="SAPBEXformats 3 2 2 4 5 2" xfId="31795" xr:uid="{00000000-0005-0000-0000-0000297C0000}"/>
    <cellStyle name="SAPBEXformats 3 2 2 4 6" xfId="31796" xr:uid="{00000000-0005-0000-0000-00002A7C0000}"/>
    <cellStyle name="SAPBEXformats 3 2 2 4 6 2" xfId="31797" xr:uid="{00000000-0005-0000-0000-00002B7C0000}"/>
    <cellStyle name="SAPBEXformats 3 2 2 4 7" xfId="31798" xr:uid="{00000000-0005-0000-0000-00002C7C0000}"/>
    <cellStyle name="SAPBEXformats 3 2 2 5" xfId="31799" xr:uid="{00000000-0005-0000-0000-00002D7C0000}"/>
    <cellStyle name="SAPBEXformats 3 2 2 5 2" xfId="31800" xr:uid="{00000000-0005-0000-0000-00002E7C0000}"/>
    <cellStyle name="SAPBEXformats 3 2 2 6" xfId="31801" xr:uid="{00000000-0005-0000-0000-00002F7C0000}"/>
    <cellStyle name="SAPBEXformats 3 2 2 6 2" xfId="31802" xr:uid="{00000000-0005-0000-0000-0000307C0000}"/>
    <cellStyle name="SAPBEXformats 3 2 2 7" xfId="31803" xr:uid="{00000000-0005-0000-0000-0000317C0000}"/>
    <cellStyle name="SAPBEXformats 3 2 2 7 2" xfId="31804" xr:uid="{00000000-0005-0000-0000-0000327C0000}"/>
    <cellStyle name="SAPBEXformats 3 2 2 8" xfId="31805" xr:uid="{00000000-0005-0000-0000-0000337C0000}"/>
    <cellStyle name="SAPBEXformats 3 2 2 8 2" xfId="31806" xr:uid="{00000000-0005-0000-0000-0000347C0000}"/>
    <cellStyle name="SAPBEXformats 3 2 2 9" xfId="31807" xr:uid="{00000000-0005-0000-0000-0000357C0000}"/>
    <cellStyle name="SAPBEXformats 3 2 2 9 2" xfId="31808" xr:uid="{00000000-0005-0000-0000-0000367C0000}"/>
    <cellStyle name="SAPBEXformats 3 2 3" xfId="31809" xr:uid="{00000000-0005-0000-0000-0000377C0000}"/>
    <cellStyle name="SAPBEXformats 3 2 3 2" xfId="31810" xr:uid="{00000000-0005-0000-0000-0000387C0000}"/>
    <cellStyle name="SAPBEXformats 3 2 3 2 2" xfId="31811" xr:uid="{00000000-0005-0000-0000-0000397C0000}"/>
    <cellStyle name="SAPBEXformats 3 2 3 2 2 2" xfId="31812" xr:uid="{00000000-0005-0000-0000-00003A7C0000}"/>
    <cellStyle name="SAPBEXformats 3 2 3 2 2 2 2" xfId="31813" xr:uid="{00000000-0005-0000-0000-00003B7C0000}"/>
    <cellStyle name="SAPBEXformats 3 2 3 2 2 3" xfId="31814" xr:uid="{00000000-0005-0000-0000-00003C7C0000}"/>
    <cellStyle name="SAPBEXformats 3 2 3 2 2 3 2" xfId="31815" xr:uid="{00000000-0005-0000-0000-00003D7C0000}"/>
    <cellStyle name="SAPBEXformats 3 2 3 2 2 4" xfId="31816" xr:uid="{00000000-0005-0000-0000-00003E7C0000}"/>
    <cellStyle name="SAPBEXformats 3 2 3 2 2 4 2" xfId="31817" xr:uid="{00000000-0005-0000-0000-00003F7C0000}"/>
    <cellStyle name="SAPBEXformats 3 2 3 2 2 5" xfId="31818" xr:uid="{00000000-0005-0000-0000-0000407C0000}"/>
    <cellStyle name="SAPBEXformats 3 2 3 2 2 5 2" xfId="31819" xr:uid="{00000000-0005-0000-0000-0000417C0000}"/>
    <cellStyle name="SAPBEXformats 3 2 3 2 2 6" xfId="31820" xr:uid="{00000000-0005-0000-0000-0000427C0000}"/>
    <cellStyle name="SAPBEXformats 3 2 3 2 2 6 2" xfId="31821" xr:uid="{00000000-0005-0000-0000-0000437C0000}"/>
    <cellStyle name="SAPBEXformats 3 2 3 2 2 7" xfId="31822" xr:uid="{00000000-0005-0000-0000-0000447C0000}"/>
    <cellStyle name="SAPBEXformats 3 2 3 2 3" xfId="31823" xr:uid="{00000000-0005-0000-0000-0000457C0000}"/>
    <cellStyle name="SAPBEXformats 3 2 3 2 3 2" xfId="31824" xr:uid="{00000000-0005-0000-0000-0000467C0000}"/>
    <cellStyle name="SAPBEXformats 3 2 3 2 4" xfId="31825" xr:uid="{00000000-0005-0000-0000-0000477C0000}"/>
    <cellStyle name="SAPBEXformats 3 2 3 2 4 2" xfId="31826" xr:uid="{00000000-0005-0000-0000-0000487C0000}"/>
    <cellStyle name="SAPBEXformats 3 2 3 2 5" xfId="31827" xr:uid="{00000000-0005-0000-0000-0000497C0000}"/>
    <cellStyle name="SAPBEXformats 3 2 3 2 5 2" xfId="31828" xr:uid="{00000000-0005-0000-0000-00004A7C0000}"/>
    <cellStyle name="SAPBEXformats 3 2 3 2 6" xfId="31829" xr:uid="{00000000-0005-0000-0000-00004B7C0000}"/>
    <cellStyle name="SAPBEXformats 3 2 3 2 6 2" xfId="31830" xr:uid="{00000000-0005-0000-0000-00004C7C0000}"/>
    <cellStyle name="SAPBEXformats 3 2 3 2 7" xfId="31831" xr:uid="{00000000-0005-0000-0000-00004D7C0000}"/>
    <cellStyle name="SAPBEXformats 3 2 3 2 7 2" xfId="31832" xr:uid="{00000000-0005-0000-0000-00004E7C0000}"/>
    <cellStyle name="SAPBEXformats 3 2 3 2 8" xfId="31833" xr:uid="{00000000-0005-0000-0000-00004F7C0000}"/>
    <cellStyle name="SAPBEXformats 3 2 3 3" xfId="31834" xr:uid="{00000000-0005-0000-0000-0000507C0000}"/>
    <cellStyle name="SAPBEXformats 3 2 3 3 2" xfId="31835" xr:uid="{00000000-0005-0000-0000-0000517C0000}"/>
    <cellStyle name="SAPBEXformats 3 2 3 3 2 2" xfId="31836" xr:uid="{00000000-0005-0000-0000-0000527C0000}"/>
    <cellStyle name="SAPBEXformats 3 2 3 3 3" xfId="31837" xr:uid="{00000000-0005-0000-0000-0000537C0000}"/>
    <cellStyle name="SAPBEXformats 3 2 3 3 3 2" xfId="31838" xr:uid="{00000000-0005-0000-0000-0000547C0000}"/>
    <cellStyle name="SAPBEXformats 3 2 3 3 4" xfId="31839" xr:uid="{00000000-0005-0000-0000-0000557C0000}"/>
    <cellStyle name="SAPBEXformats 3 2 3 3 4 2" xfId="31840" xr:uid="{00000000-0005-0000-0000-0000567C0000}"/>
    <cellStyle name="SAPBEXformats 3 2 3 3 5" xfId="31841" xr:uid="{00000000-0005-0000-0000-0000577C0000}"/>
    <cellStyle name="SAPBEXformats 3 2 3 3 5 2" xfId="31842" xr:uid="{00000000-0005-0000-0000-0000587C0000}"/>
    <cellStyle name="SAPBEXformats 3 2 3 3 6" xfId="31843" xr:uid="{00000000-0005-0000-0000-0000597C0000}"/>
    <cellStyle name="SAPBEXformats 3 2 3 3 6 2" xfId="31844" xr:uid="{00000000-0005-0000-0000-00005A7C0000}"/>
    <cellStyle name="SAPBEXformats 3 2 3 3 7" xfId="31845" xr:uid="{00000000-0005-0000-0000-00005B7C0000}"/>
    <cellStyle name="SAPBEXformats 3 2 3 4" xfId="31846" xr:uid="{00000000-0005-0000-0000-00005C7C0000}"/>
    <cellStyle name="SAPBEXformats 3 2 3 4 2" xfId="31847" xr:uid="{00000000-0005-0000-0000-00005D7C0000}"/>
    <cellStyle name="SAPBEXformats 3 2 3 5" xfId="31848" xr:uid="{00000000-0005-0000-0000-00005E7C0000}"/>
    <cellStyle name="SAPBEXformats 3 2 3 5 2" xfId="31849" xr:uid="{00000000-0005-0000-0000-00005F7C0000}"/>
    <cellStyle name="SAPBEXformats 3 2 3 6" xfId="31850" xr:uid="{00000000-0005-0000-0000-0000607C0000}"/>
    <cellStyle name="SAPBEXformats 3 2 3 6 2" xfId="31851" xr:uid="{00000000-0005-0000-0000-0000617C0000}"/>
    <cellStyle name="SAPBEXformats 3 2 3 7" xfId="31852" xr:uid="{00000000-0005-0000-0000-0000627C0000}"/>
    <cellStyle name="SAPBEXformats 3 2 3 7 2" xfId="31853" xr:uid="{00000000-0005-0000-0000-0000637C0000}"/>
    <cellStyle name="SAPBEXformats 3 2 3 8" xfId="31854" xr:uid="{00000000-0005-0000-0000-0000647C0000}"/>
    <cellStyle name="SAPBEXformats 3 2 3 8 2" xfId="31855" xr:uid="{00000000-0005-0000-0000-0000657C0000}"/>
    <cellStyle name="SAPBEXformats 3 2 3 9" xfId="31856" xr:uid="{00000000-0005-0000-0000-0000667C0000}"/>
    <cellStyle name="SAPBEXformats 3 2 4" xfId="31857" xr:uid="{00000000-0005-0000-0000-0000677C0000}"/>
    <cellStyle name="SAPBEXformats 3 2 4 2" xfId="31858" xr:uid="{00000000-0005-0000-0000-0000687C0000}"/>
    <cellStyle name="SAPBEXformats 3 2 4 2 2" xfId="31859" xr:uid="{00000000-0005-0000-0000-0000697C0000}"/>
    <cellStyle name="SAPBEXformats 3 2 4 2 2 2" xfId="31860" xr:uid="{00000000-0005-0000-0000-00006A7C0000}"/>
    <cellStyle name="SAPBEXformats 3 2 4 2 3" xfId="31861" xr:uid="{00000000-0005-0000-0000-00006B7C0000}"/>
    <cellStyle name="SAPBEXformats 3 2 4 2 3 2" xfId="31862" xr:uid="{00000000-0005-0000-0000-00006C7C0000}"/>
    <cellStyle name="SAPBEXformats 3 2 4 2 4" xfId="31863" xr:uid="{00000000-0005-0000-0000-00006D7C0000}"/>
    <cellStyle name="SAPBEXformats 3 2 4 2 4 2" xfId="31864" xr:uid="{00000000-0005-0000-0000-00006E7C0000}"/>
    <cellStyle name="SAPBEXformats 3 2 4 2 5" xfId="31865" xr:uid="{00000000-0005-0000-0000-00006F7C0000}"/>
    <cellStyle name="SAPBEXformats 3 2 4 2 5 2" xfId="31866" xr:uid="{00000000-0005-0000-0000-0000707C0000}"/>
    <cellStyle name="SAPBEXformats 3 2 4 2 6" xfId="31867" xr:uid="{00000000-0005-0000-0000-0000717C0000}"/>
    <cellStyle name="SAPBEXformats 3 2 4 2 6 2" xfId="31868" xr:uid="{00000000-0005-0000-0000-0000727C0000}"/>
    <cellStyle name="SAPBEXformats 3 2 4 2 7" xfId="31869" xr:uid="{00000000-0005-0000-0000-0000737C0000}"/>
    <cellStyle name="SAPBEXformats 3 2 4 3" xfId="31870" xr:uid="{00000000-0005-0000-0000-0000747C0000}"/>
    <cellStyle name="SAPBEXformats 3 2 4 3 2" xfId="31871" xr:uid="{00000000-0005-0000-0000-0000757C0000}"/>
    <cellStyle name="SAPBEXformats 3 2 4 4" xfId="31872" xr:uid="{00000000-0005-0000-0000-0000767C0000}"/>
    <cellStyle name="SAPBEXformats 3 2 4 4 2" xfId="31873" xr:uid="{00000000-0005-0000-0000-0000777C0000}"/>
    <cellStyle name="SAPBEXformats 3 2 4 5" xfId="31874" xr:uid="{00000000-0005-0000-0000-0000787C0000}"/>
    <cellStyle name="SAPBEXformats 3 2 4 5 2" xfId="31875" xr:uid="{00000000-0005-0000-0000-0000797C0000}"/>
    <cellStyle name="SAPBEXformats 3 2 4 6" xfId="31876" xr:uid="{00000000-0005-0000-0000-00007A7C0000}"/>
    <cellStyle name="SAPBEXformats 3 2 4 6 2" xfId="31877" xr:uid="{00000000-0005-0000-0000-00007B7C0000}"/>
    <cellStyle name="SAPBEXformats 3 2 4 7" xfId="31878" xr:uid="{00000000-0005-0000-0000-00007C7C0000}"/>
    <cellStyle name="SAPBEXformats 3 2 4 7 2" xfId="31879" xr:uid="{00000000-0005-0000-0000-00007D7C0000}"/>
    <cellStyle name="SAPBEXformats 3 2 4 8" xfId="31880" xr:uid="{00000000-0005-0000-0000-00007E7C0000}"/>
    <cellStyle name="SAPBEXformats 3 2 5" xfId="31881" xr:uid="{00000000-0005-0000-0000-00007F7C0000}"/>
    <cellStyle name="SAPBEXformats 3 2 5 2" xfId="31882" xr:uid="{00000000-0005-0000-0000-0000807C0000}"/>
    <cellStyle name="SAPBEXformats 3 2 5 2 2" xfId="31883" xr:uid="{00000000-0005-0000-0000-0000817C0000}"/>
    <cellStyle name="SAPBEXformats 3 2 5 3" xfId="31884" xr:uid="{00000000-0005-0000-0000-0000827C0000}"/>
    <cellStyle name="SAPBEXformats 3 2 5 3 2" xfId="31885" xr:uid="{00000000-0005-0000-0000-0000837C0000}"/>
    <cellStyle name="SAPBEXformats 3 2 5 4" xfId="31886" xr:uid="{00000000-0005-0000-0000-0000847C0000}"/>
    <cellStyle name="SAPBEXformats 3 2 5 4 2" xfId="31887" xr:uid="{00000000-0005-0000-0000-0000857C0000}"/>
    <cellStyle name="SAPBEXformats 3 2 5 5" xfId="31888" xr:uid="{00000000-0005-0000-0000-0000867C0000}"/>
    <cellStyle name="SAPBEXformats 3 2 5 5 2" xfId="31889" xr:uid="{00000000-0005-0000-0000-0000877C0000}"/>
    <cellStyle name="SAPBEXformats 3 2 5 6" xfId="31890" xr:uid="{00000000-0005-0000-0000-0000887C0000}"/>
    <cellStyle name="SAPBEXformats 3 2 5 6 2" xfId="31891" xr:uid="{00000000-0005-0000-0000-0000897C0000}"/>
    <cellStyle name="SAPBEXformats 3 2 5 7" xfId="31892" xr:uid="{00000000-0005-0000-0000-00008A7C0000}"/>
    <cellStyle name="SAPBEXformats 3 2 6" xfId="31893" xr:uid="{00000000-0005-0000-0000-00008B7C0000}"/>
    <cellStyle name="SAPBEXformats 3 2 6 2" xfId="31894" xr:uid="{00000000-0005-0000-0000-00008C7C0000}"/>
    <cellStyle name="SAPBEXformats 3 2 7" xfId="31895" xr:uid="{00000000-0005-0000-0000-00008D7C0000}"/>
    <cellStyle name="SAPBEXformats 3 2 7 2" xfId="31896" xr:uid="{00000000-0005-0000-0000-00008E7C0000}"/>
    <cellStyle name="SAPBEXformats 3 2 8" xfId="31897" xr:uid="{00000000-0005-0000-0000-00008F7C0000}"/>
    <cellStyle name="SAPBEXformats 3 2 8 2" xfId="31898" xr:uid="{00000000-0005-0000-0000-0000907C0000}"/>
    <cellStyle name="SAPBEXformats 3 2 9" xfId="31899" xr:uid="{00000000-0005-0000-0000-0000917C0000}"/>
    <cellStyle name="SAPBEXformats 3 2 9 2" xfId="31900" xr:uid="{00000000-0005-0000-0000-0000927C0000}"/>
    <cellStyle name="SAPBEXformats 3 3" xfId="31901" xr:uid="{00000000-0005-0000-0000-0000937C0000}"/>
    <cellStyle name="SAPBEXformats 3 3 10" xfId="31902" xr:uid="{00000000-0005-0000-0000-0000947C0000}"/>
    <cellStyle name="SAPBEXformats 3 3 2" xfId="31903" xr:uid="{00000000-0005-0000-0000-0000957C0000}"/>
    <cellStyle name="SAPBEXformats 3 3 2 2" xfId="31904" xr:uid="{00000000-0005-0000-0000-0000967C0000}"/>
    <cellStyle name="SAPBEXformats 3 3 2 2 2" xfId="31905" xr:uid="{00000000-0005-0000-0000-0000977C0000}"/>
    <cellStyle name="SAPBEXformats 3 3 2 2 2 2" xfId="31906" xr:uid="{00000000-0005-0000-0000-0000987C0000}"/>
    <cellStyle name="SAPBEXformats 3 3 2 2 2 2 2" xfId="31907" xr:uid="{00000000-0005-0000-0000-0000997C0000}"/>
    <cellStyle name="SAPBEXformats 3 3 2 2 2 3" xfId="31908" xr:uid="{00000000-0005-0000-0000-00009A7C0000}"/>
    <cellStyle name="SAPBEXformats 3 3 2 2 2 3 2" xfId="31909" xr:uid="{00000000-0005-0000-0000-00009B7C0000}"/>
    <cellStyle name="SAPBEXformats 3 3 2 2 2 4" xfId="31910" xr:uid="{00000000-0005-0000-0000-00009C7C0000}"/>
    <cellStyle name="SAPBEXformats 3 3 2 2 2 4 2" xfId="31911" xr:uid="{00000000-0005-0000-0000-00009D7C0000}"/>
    <cellStyle name="SAPBEXformats 3 3 2 2 2 5" xfId="31912" xr:uid="{00000000-0005-0000-0000-00009E7C0000}"/>
    <cellStyle name="SAPBEXformats 3 3 2 2 2 5 2" xfId="31913" xr:uid="{00000000-0005-0000-0000-00009F7C0000}"/>
    <cellStyle name="SAPBEXformats 3 3 2 2 2 6" xfId="31914" xr:uid="{00000000-0005-0000-0000-0000A07C0000}"/>
    <cellStyle name="SAPBEXformats 3 3 2 2 2 6 2" xfId="31915" xr:uid="{00000000-0005-0000-0000-0000A17C0000}"/>
    <cellStyle name="SAPBEXformats 3 3 2 2 2 7" xfId="31916" xr:uid="{00000000-0005-0000-0000-0000A27C0000}"/>
    <cellStyle name="SAPBEXformats 3 3 2 2 3" xfId="31917" xr:uid="{00000000-0005-0000-0000-0000A37C0000}"/>
    <cellStyle name="SAPBEXformats 3 3 2 2 3 2" xfId="31918" xr:uid="{00000000-0005-0000-0000-0000A47C0000}"/>
    <cellStyle name="SAPBEXformats 3 3 2 2 4" xfId="31919" xr:uid="{00000000-0005-0000-0000-0000A57C0000}"/>
    <cellStyle name="SAPBEXformats 3 3 2 2 4 2" xfId="31920" xr:uid="{00000000-0005-0000-0000-0000A67C0000}"/>
    <cellStyle name="SAPBEXformats 3 3 2 2 5" xfId="31921" xr:uid="{00000000-0005-0000-0000-0000A77C0000}"/>
    <cellStyle name="SAPBEXformats 3 3 2 2 5 2" xfId="31922" xr:uid="{00000000-0005-0000-0000-0000A87C0000}"/>
    <cellStyle name="SAPBEXformats 3 3 2 2 6" xfId="31923" xr:uid="{00000000-0005-0000-0000-0000A97C0000}"/>
    <cellStyle name="SAPBEXformats 3 3 2 2 6 2" xfId="31924" xr:uid="{00000000-0005-0000-0000-0000AA7C0000}"/>
    <cellStyle name="SAPBEXformats 3 3 2 2 7" xfId="31925" xr:uid="{00000000-0005-0000-0000-0000AB7C0000}"/>
    <cellStyle name="SAPBEXformats 3 3 2 2 7 2" xfId="31926" xr:uid="{00000000-0005-0000-0000-0000AC7C0000}"/>
    <cellStyle name="SAPBEXformats 3 3 2 2 8" xfId="31927" xr:uid="{00000000-0005-0000-0000-0000AD7C0000}"/>
    <cellStyle name="SAPBEXformats 3 3 2 3" xfId="31928" xr:uid="{00000000-0005-0000-0000-0000AE7C0000}"/>
    <cellStyle name="SAPBEXformats 3 3 2 3 2" xfId="31929" xr:uid="{00000000-0005-0000-0000-0000AF7C0000}"/>
    <cellStyle name="SAPBEXformats 3 3 2 3 2 2" xfId="31930" xr:uid="{00000000-0005-0000-0000-0000B07C0000}"/>
    <cellStyle name="SAPBEXformats 3 3 2 3 3" xfId="31931" xr:uid="{00000000-0005-0000-0000-0000B17C0000}"/>
    <cellStyle name="SAPBEXformats 3 3 2 3 3 2" xfId="31932" xr:uid="{00000000-0005-0000-0000-0000B27C0000}"/>
    <cellStyle name="SAPBEXformats 3 3 2 3 4" xfId="31933" xr:uid="{00000000-0005-0000-0000-0000B37C0000}"/>
    <cellStyle name="SAPBEXformats 3 3 2 3 4 2" xfId="31934" xr:uid="{00000000-0005-0000-0000-0000B47C0000}"/>
    <cellStyle name="SAPBEXformats 3 3 2 3 5" xfId="31935" xr:uid="{00000000-0005-0000-0000-0000B57C0000}"/>
    <cellStyle name="SAPBEXformats 3 3 2 3 5 2" xfId="31936" xr:uid="{00000000-0005-0000-0000-0000B67C0000}"/>
    <cellStyle name="SAPBEXformats 3 3 2 3 6" xfId="31937" xr:uid="{00000000-0005-0000-0000-0000B77C0000}"/>
    <cellStyle name="SAPBEXformats 3 3 2 3 6 2" xfId="31938" xr:uid="{00000000-0005-0000-0000-0000B87C0000}"/>
    <cellStyle name="SAPBEXformats 3 3 2 3 7" xfId="31939" xr:uid="{00000000-0005-0000-0000-0000B97C0000}"/>
    <cellStyle name="SAPBEXformats 3 3 2 4" xfId="31940" xr:uid="{00000000-0005-0000-0000-0000BA7C0000}"/>
    <cellStyle name="SAPBEXformats 3 3 2 4 2" xfId="31941" xr:uid="{00000000-0005-0000-0000-0000BB7C0000}"/>
    <cellStyle name="SAPBEXformats 3 3 2 5" xfId="31942" xr:uid="{00000000-0005-0000-0000-0000BC7C0000}"/>
    <cellStyle name="SAPBEXformats 3 3 2 5 2" xfId="31943" xr:uid="{00000000-0005-0000-0000-0000BD7C0000}"/>
    <cellStyle name="SAPBEXformats 3 3 2 6" xfId="31944" xr:uid="{00000000-0005-0000-0000-0000BE7C0000}"/>
    <cellStyle name="SAPBEXformats 3 3 2 6 2" xfId="31945" xr:uid="{00000000-0005-0000-0000-0000BF7C0000}"/>
    <cellStyle name="SAPBEXformats 3 3 2 7" xfId="31946" xr:uid="{00000000-0005-0000-0000-0000C07C0000}"/>
    <cellStyle name="SAPBEXformats 3 3 2 7 2" xfId="31947" xr:uid="{00000000-0005-0000-0000-0000C17C0000}"/>
    <cellStyle name="SAPBEXformats 3 3 2 8" xfId="31948" xr:uid="{00000000-0005-0000-0000-0000C27C0000}"/>
    <cellStyle name="SAPBEXformats 3 3 2 8 2" xfId="31949" xr:uid="{00000000-0005-0000-0000-0000C37C0000}"/>
    <cellStyle name="SAPBEXformats 3 3 2 9" xfId="31950" xr:uid="{00000000-0005-0000-0000-0000C47C0000}"/>
    <cellStyle name="SAPBEXformats 3 3 3" xfId="31951" xr:uid="{00000000-0005-0000-0000-0000C57C0000}"/>
    <cellStyle name="SAPBEXformats 3 3 3 2" xfId="31952" xr:uid="{00000000-0005-0000-0000-0000C67C0000}"/>
    <cellStyle name="SAPBEXformats 3 3 3 2 2" xfId="31953" xr:uid="{00000000-0005-0000-0000-0000C77C0000}"/>
    <cellStyle name="SAPBEXformats 3 3 3 2 2 2" xfId="31954" xr:uid="{00000000-0005-0000-0000-0000C87C0000}"/>
    <cellStyle name="SAPBEXformats 3 3 3 2 3" xfId="31955" xr:uid="{00000000-0005-0000-0000-0000C97C0000}"/>
    <cellStyle name="SAPBEXformats 3 3 3 2 3 2" xfId="31956" xr:uid="{00000000-0005-0000-0000-0000CA7C0000}"/>
    <cellStyle name="SAPBEXformats 3 3 3 2 4" xfId="31957" xr:uid="{00000000-0005-0000-0000-0000CB7C0000}"/>
    <cellStyle name="SAPBEXformats 3 3 3 2 4 2" xfId="31958" xr:uid="{00000000-0005-0000-0000-0000CC7C0000}"/>
    <cellStyle name="SAPBEXformats 3 3 3 2 5" xfId="31959" xr:uid="{00000000-0005-0000-0000-0000CD7C0000}"/>
    <cellStyle name="SAPBEXformats 3 3 3 2 5 2" xfId="31960" xr:uid="{00000000-0005-0000-0000-0000CE7C0000}"/>
    <cellStyle name="SAPBEXformats 3 3 3 2 6" xfId="31961" xr:uid="{00000000-0005-0000-0000-0000CF7C0000}"/>
    <cellStyle name="SAPBEXformats 3 3 3 2 6 2" xfId="31962" xr:uid="{00000000-0005-0000-0000-0000D07C0000}"/>
    <cellStyle name="SAPBEXformats 3 3 3 2 7" xfId="31963" xr:uid="{00000000-0005-0000-0000-0000D17C0000}"/>
    <cellStyle name="SAPBEXformats 3 3 3 3" xfId="31964" xr:uid="{00000000-0005-0000-0000-0000D27C0000}"/>
    <cellStyle name="SAPBEXformats 3 3 3 3 2" xfId="31965" xr:uid="{00000000-0005-0000-0000-0000D37C0000}"/>
    <cellStyle name="SAPBEXformats 3 3 3 4" xfId="31966" xr:uid="{00000000-0005-0000-0000-0000D47C0000}"/>
    <cellStyle name="SAPBEXformats 3 3 3 4 2" xfId="31967" xr:uid="{00000000-0005-0000-0000-0000D57C0000}"/>
    <cellStyle name="SAPBEXformats 3 3 3 5" xfId="31968" xr:uid="{00000000-0005-0000-0000-0000D67C0000}"/>
    <cellStyle name="SAPBEXformats 3 3 3 5 2" xfId="31969" xr:uid="{00000000-0005-0000-0000-0000D77C0000}"/>
    <cellStyle name="SAPBEXformats 3 3 3 6" xfId="31970" xr:uid="{00000000-0005-0000-0000-0000D87C0000}"/>
    <cellStyle name="SAPBEXformats 3 3 3 6 2" xfId="31971" xr:uid="{00000000-0005-0000-0000-0000D97C0000}"/>
    <cellStyle name="SAPBEXformats 3 3 3 7" xfId="31972" xr:uid="{00000000-0005-0000-0000-0000DA7C0000}"/>
    <cellStyle name="SAPBEXformats 3 3 3 7 2" xfId="31973" xr:uid="{00000000-0005-0000-0000-0000DB7C0000}"/>
    <cellStyle name="SAPBEXformats 3 3 3 8" xfId="31974" xr:uid="{00000000-0005-0000-0000-0000DC7C0000}"/>
    <cellStyle name="SAPBEXformats 3 3 4" xfId="31975" xr:uid="{00000000-0005-0000-0000-0000DD7C0000}"/>
    <cellStyle name="SAPBEXformats 3 3 4 2" xfId="31976" xr:uid="{00000000-0005-0000-0000-0000DE7C0000}"/>
    <cellStyle name="SAPBEXformats 3 3 4 2 2" xfId="31977" xr:uid="{00000000-0005-0000-0000-0000DF7C0000}"/>
    <cellStyle name="SAPBEXformats 3 3 4 3" xfId="31978" xr:uid="{00000000-0005-0000-0000-0000E07C0000}"/>
    <cellStyle name="SAPBEXformats 3 3 4 3 2" xfId="31979" xr:uid="{00000000-0005-0000-0000-0000E17C0000}"/>
    <cellStyle name="SAPBEXformats 3 3 4 4" xfId="31980" xr:uid="{00000000-0005-0000-0000-0000E27C0000}"/>
    <cellStyle name="SAPBEXformats 3 3 4 4 2" xfId="31981" xr:uid="{00000000-0005-0000-0000-0000E37C0000}"/>
    <cellStyle name="SAPBEXformats 3 3 4 5" xfId="31982" xr:uid="{00000000-0005-0000-0000-0000E47C0000}"/>
    <cellStyle name="SAPBEXformats 3 3 4 5 2" xfId="31983" xr:uid="{00000000-0005-0000-0000-0000E57C0000}"/>
    <cellStyle name="SAPBEXformats 3 3 4 6" xfId="31984" xr:uid="{00000000-0005-0000-0000-0000E67C0000}"/>
    <cellStyle name="SAPBEXformats 3 3 4 6 2" xfId="31985" xr:uid="{00000000-0005-0000-0000-0000E77C0000}"/>
    <cellStyle name="SAPBEXformats 3 3 4 7" xfId="31986" xr:uid="{00000000-0005-0000-0000-0000E87C0000}"/>
    <cellStyle name="SAPBEXformats 3 3 5" xfId="31987" xr:uid="{00000000-0005-0000-0000-0000E97C0000}"/>
    <cellStyle name="SAPBEXformats 3 3 5 2" xfId="31988" xr:uid="{00000000-0005-0000-0000-0000EA7C0000}"/>
    <cellStyle name="SAPBEXformats 3 3 6" xfId="31989" xr:uid="{00000000-0005-0000-0000-0000EB7C0000}"/>
    <cellStyle name="SAPBEXformats 3 3 6 2" xfId="31990" xr:uid="{00000000-0005-0000-0000-0000EC7C0000}"/>
    <cellStyle name="SAPBEXformats 3 3 7" xfId="31991" xr:uid="{00000000-0005-0000-0000-0000ED7C0000}"/>
    <cellStyle name="SAPBEXformats 3 3 7 2" xfId="31992" xr:uid="{00000000-0005-0000-0000-0000EE7C0000}"/>
    <cellStyle name="SAPBEXformats 3 3 8" xfId="31993" xr:uid="{00000000-0005-0000-0000-0000EF7C0000}"/>
    <cellStyle name="SAPBEXformats 3 3 8 2" xfId="31994" xr:uid="{00000000-0005-0000-0000-0000F07C0000}"/>
    <cellStyle name="SAPBEXformats 3 3 9" xfId="31995" xr:uid="{00000000-0005-0000-0000-0000F17C0000}"/>
    <cellStyle name="SAPBEXformats 3 3 9 2" xfId="31996" xr:uid="{00000000-0005-0000-0000-0000F27C0000}"/>
    <cellStyle name="SAPBEXformats 3 4" xfId="31997" xr:uid="{00000000-0005-0000-0000-0000F37C0000}"/>
    <cellStyle name="SAPBEXformats 3 4 2" xfId="31998" xr:uid="{00000000-0005-0000-0000-0000F47C0000}"/>
    <cellStyle name="SAPBEXformats 3 4 2 2" xfId="31999" xr:uid="{00000000-0005-0000-0000-0000F57C0000}"/>
    <cellStyle name="SAPBEXformats 3 4 2 2 2" xfId="32000" xr:uid="{00000000-0005-0000-0000-0000F67C0000}"/>
    <cellStyle name="SAPBEXformats 3 4 2 2 2 2" xfId="32001" xr:uid="{00000000-0005-0000-0000-0000F77C0000}"/>
    <cellStyle name="SAPBEXformats 3 4 2 2 3" xfId="32002" xr:uid="{00000000-0005-0000-0000-0000F87C0000}"/>
    <cellStyle name="SAPBEXformats 3 4 2 2 3 2" xfId="32003" xr:uid="{00000000-0005-0000-0000-0000F97C0000}"/>
    <cellStyle name="SAPBEXformats 3 4 2 2 4" xfId="32004" xr:uid="{00000000-0005-0000-0000-0000FA7C0000}"/>
    <cellStyle name="SAPBEXformats 3 4 2 2 4 2" xfId="32005" xr:uid="{00000000-0005-0000-0000-0000FB7C0000}"/>
    <cellStyle name="SAPBEXformats 3 4 2 2 5" xfId="32006" xr:uid="{00000000-0005-0000-0000-0000FC7C0000}"/>
    <cellStyle name="SAPBEXformats 3 4 2 2 5 2" xfId="32007" xr:uid="{00000000-0005-0000-0000-0000FD7C0000}"/>
    <cellStyle name="SAPBEXformats 3 4 2 2 6" xfId="32008" xr:uid="{00000000-0005-0000-0000-0000FE7C0000}"/>
    <cellStyle name="SAPBEXformats 3 4 2 2 6 2" xfId="32009" xr:uid="{00000000-0005-0000-0000-0000FF7C0000}"/>
    <cellStyle name="SAPBEXformats 3 4 2 2 7" xfId="32010" xr:uid="{00000000-0005-0000-0000-0000007D0000}"/>
    <cellStyle name="SAPBEXformats 3 4 2 3" xfId="32011" xr:uid="{00000000-0005-0000-0000-0000017D0000}"/>
    <cellStyle name="SAPBEXformats 3 4 2 3 2" xfId="32012" xr:uid="{00000000-0005-0000-0000-0000027D0000}"/>
    <cellStyle name="SAPBEXformats 3 4 2 4" xfId="32013" xr:uid="{00000000-0005-0000-0000-0000037D0000}"/>
    <cellStyle name="SAPBEXformats 3 4 2 4 2" xfId="32014" xr:uid="{00000000-0005-0000-0000-0000047D0000}"/>
    <cellStyle name="SAPBEXformats 3 4 2 5" xfId="32015" xr:uid="{00000000-0005-0000-0000-0000057D0000}"/>
    <cellStyle name="SAPBEXformats 3 4 2 5 2" xfId="32016" xr:uid="{00000000-0005-0000-0000-0000067D0000}"/>
    <cellStyle name="SAPBEXformats 3 4 2 6" xfId="32017" xr:uid="{00000000-0005-0000-0000-0000077D0000}"/>
    <cellStyle name="SAPBEXformats 3 4 2 6 2" xfId="32018" xr:uid="{00000000-0005-0000-0000-0000087D0000}"/>
    <cellStyle name="SAPBEXformats 3 4 2 7" xfId="32019" xr:uid="{00000000-0005-0000-0000-0000097D0000}"/>
    <cellStyle name="SAPBEXformats 3 4 2 7 2" xfId="32020" xr:uid="{00000000-0005-0000-0000-00000A7D0000}"/>
    <cellStyle name="SAPBEXformats 3 4 2 8" xfId="32021" xr:uid="{00000000-0005-0000-0000-00000B7D0000}"/>
    <cellStyle name="SAPBEXformats 3 4 3" xfId="32022" xr:uid="{00000000-0005-0000-0000-00000C7D0000}"/>
    <cellStyle name="SAPBEXformats 3 4 3 2" xfId="32023" xr:uid="{00000000-0005-0000-0000-00000D7D0000}"/>
    <cellStyle name="SAPBEXformats 3 4 3 2 2" xfId="32024" xr:uid="{00000000-0005-0000-0000-00000E7D0000}"/>
    <cellStyle name="SAPBEXformats 3 4 3 3" xfId="32025" xr:uid="{00000000-0005-0000-0000-00000F7D0000}"/>
    <cellStyle name="SAPBEXformats 3 4 3 3 2" xfId="32026" xr:uid="{00000000-0005-0000-0000-0000107D0000}"/>
    <cellStyle name="SAPBEXformats 3 4 3 4" xfId="32027" xr:uid="{00000000-0005-0000-0000-0000117D0000}"/>
    <cellStyle name="SAPBEXformats 3 4 3 4 2" xfId="32028" xr:uid="{00000000-0005-0000-0000-0000127D0000}"/>
    <cellStyle name="SAPBEXformats 3 4 3 5" xfId="32029" xr:uid="{00000000-0005-0000-0000-0000137D0000}"/>
    <cellStyle name="SAPBEXformats 3 4 3 5 2" xfId="32030" xr:uid="{00000000-0005-0000-0000-0000147D0000}"/>
    <cellStyle name="SAPBEXformats 3 4 3 6" xfId="32031" xr:uid="{00000000-0005-0000-0000-0000157D0000}"/>
    <cellStyle name="SAPBEXformats 3 4 3 6 2" xfId="32032" xr:uid="{00000000-0005-0000-0000-0000167D0000}"/>
    <cellStyle name="SAPBEXformats 3 4 3 7" xfId="32033" xr:uid="{00000000-0005-0000-0000-0000177D0000}"/>
    <cellStyle name="SAPBEXformats 3 4 4" xfId="32034" xr:uid="{00000000-0005-0000-0000-0000187D0000}"/>
    <cellStyle name="SAPBEXformats 3 4 4 2" xfId="32035" xr:uid="{00000000-0005-0000-0000-0000197D0000}"/>
    <cellStyle name="SAPBEXformats 3 4 5" xfId="32036" xr:uid="{00000000-0005-0000-0000-00001A7D0000}"/>
    <cellStyle name="SAPBEXformats 3 4 5 2" xfId="32037" xr:uid="{00000000-0005-0000-0000-00001B7D0000}"/>
    <cellStyle name="SAPBEXformats 3 4 6" xfId="32038" xr:uid="{00000000-0005-0000-0000-00001C7D0000}"/>
    <cellStyle name="SAPBEXformats 3 4 6 2" xfId="32039" xr:uid="{00000000-0005-0000-0000-00001D7D0000}"/>
    <cellStyle name="SAPBEXformats 3 4 7" xfId="32040" xr:uid="{00000000-0005-0000-0000-00001E7D0000}"/>
    <cellStyle name="SAPBEXformats 3 4 7 2" xfId="32041" xr:uid="{00000000-0005-0000-0000-00001F7D0000}"/>
    <cellStyle name="SAPBEXformats 3 4 8" xfId="32042" xr:uid="{00000000-0005-0000-0000-0000207D0000}"/>
    <cellStyle name="SAPBEXformats 3 4 8 2" xfId="32043" xr:uid="{00000000-0005-0000-0000-0000217D0000}"/>
    <cellStyle name="SAPBEXformats 3 4 9" xfId="32044" xr:uid="{00000000-0005-0000-0000-0000227D0000}"/>
    <cellStyle name="SAPBEXformats 3 5" xfId="32045" xr:uid="{00000000-0005-0000-0000-0000237D0000}"/>
    <cellStyle name="SAPBEXformats 3 5 2" xfId="32046" xr:uid="{00000000-0005-0000-0000-0000247D0000}"/>
    <cellStyle name="SAPBEXformats 3 5 2 2" xfId="32047" xr:uid="{00000000-0005-0000-0000-0000257D0000}"/>
    <cellStyle name="SAPBEXformats 3 5 2 2 2" xfId="32048" xr:uid="{00000000-0005-0000-0000-0000267D0000}"/>
    <cellStyle name="SAPBEXformats 3 5 2 3" xfId="32049" xr:uid="{00000000-0005-0000-0000-0000277D0000}"/>
    <cellStyle name="SAPBEXformats 3 5 2 3 2" xfId="32050" xr:uid="{00000000-0005-0000-0000-0000287D0000}"/>
    <cellStyle name="SAPBEXformats 3 5 2 4" xfId="32051" xr:uid="{00000000-0005-0000-0000-0000297D0000}"/>
    <cellStyle name="SAPBEXformats 3 5 2 4 2" xfId="32052" xr:uid="{00000000-0005-0000-0000-00002A7D0000}"/>
    <cellStyle name="SAPBEXformats 3 5 2 5" xfId="32053" xr:uid="{00000000-0005-0000-0000-00002B7D0000}"/>
    <cellStyle name="SAPBEXformats 3 5 2 5 2" xfId="32054" xr:uid="{00000000-0005-0000-0000-00002C7D0000}"/>
    <cellStyle name="SAPBEXformats 3 5 2 6" xfId="32055" xr:uid="{00000000-0005-0000-0000-00002D7D0000}"/>
    <cellStyle name="SAPBEXformats 3 5 2 6 2" xfId="32056" xr:uid="{00000000-0005-0000-0000-00002E7D0000}"/>
    <cellStyle name="SAPBEXformats 3 5 2 7" xfId="32057" xr:uid="{00000000-0005-0000-0000-00002F7D0000}"/>
    <cellStyle name="SAPBEXformats 3 5 3" xfId="32058" xr:uid="{00000000-0005-0000-0000-0000307D0000}"/>
    <cellStyle name="SAPBEXformats 3 5 3 2" xfId="32059" xr:uid="{00000000-0005-0000-0000-0000317D0000}"/>
    <cellStyle name="SAPBEXformats 3 5 4" xfId="32060" xr:uid="{00000000-0005-0000-0000-0000327D0000}"/>
    <cellStyle name="SAPBEXformats 3 5 4 2" xfId="32061" xr:uid="{00000000-0005-0000-0000-0000337D0000}"/>
    <cellStyle name="SAPBEXformats 3 5 5" xfId="32062" xr:uid="{00000000-0005-0000-0000-0000347D0000}"/>
    <cellStyle name="SAPBEXformats 3 5 5 2" xfId="32063" xr:uid="{00000000-0005-0000-0000-0000357D0000}"/>
    <cellStyle name="SAPBEXformats 3 5 6" xfId="32064" xr:uid="{00000000-0005-0000-0000-0000367D0000}"/>
    <cellStyle name="SAPBEXformats 3 5 6 2" xfId="32065" xr:uid="{00000000-0005-0000-0000-0000377D0000}"/>
    <cellStyle name="SAPBEXformats 3 5 7" xfId="32066" xr:uid="{00000000-0005-0000-0000-0000387D0000}"/>
    <cellStyle name="SAPBEXformats 3 5 7 2" xfId="32067" xr:uid="{00000000-0005-0000-0000-0000397D0000}"/>
    <cellStyle name="SAPBEXformats 3 5 8" xfId="32068" xr:uid="{00000000-0005-0000-0000-00003A7D0000}"/>
    <cellStyle name="SAPBEXformats 3 6" xfId="32069" xr:uid="{00000000-0005-0000-0000-00003B7D0000}"/>
    <cellStyle name="SAPBEXformats 3 6 2" xfId="32070" xr:uid="{00000000-0005-0000-0000-00003C7D0000}"/>
    <cellStyle name="SAPBEXformats 3 6 2 2" xfId="32071" xr:uid="{00000000-0005-0000-0000-00003D7D0000}"/>
    <cellStyle name="SAPBEXformats 3 6 3" xfId="32072" xr:uid="{00000000-0005-0000-0000-00003E7D0000}"/>
    <cellStyle name="SAPBEXformats 3 6 3 2" xfId="32073" xr:uid="{00000000-0005-0000-0000-00003F7D0000}"/>
    <cellStyle name="SAPBEXformats 3 6 4" xfId="32074" xr:uid="{00000000-0005-0000-0000-0000407D0000}"/>
    <cellStyle name="SAPBEXformats 3 6 4 2" xfId="32075" xr:uid="{00000000-0005-0000-0000-0000417D0000}"/>
    <cellStyle name="SAPBEXformats 3 6 5" xfId="32076" xr:uid="{00000000-0005-0000-0000-0000427D0000}"/>
    <cellStyle name="SAPBEXformats 3 6 5 2" xfId="32077" xr:uid="{00000000-0005-0000-0000-0000437D0000}"/>
    <cellStyle name="SAPBEXformats 3 6 6" xfId="32078" xr:uid="{00000000-0005-0000-0000-0000447D0000}"/>
    <cellStyle name="SAPBEXformats 3 6 6 2" xfId="32079" xr:uid="{00000000-0005-0000-0000-0000457D0000}"/>
    <cellStyle name="SAPBEXformats 3 6 7" xfId="32080" xr:uid="{00000000-0005-0000-0000-0000467D0000}"/>
    <cellStyle name="SAPBEXformats 3 7" xfId="32081" xr:uid="{00000000-0005-0000-0000-0000477D0000}"/>
    <cellStyle name="SAPBEXformats 3 7 2" xfId="32082" xr:uid="{00000000-0005-0000-0000-0000487D0000}"/>
    <cellStyle name="SAPBEXformats 3 8" xfId="32083" xr:uid="{00000000-0005-0000-0000-0000497D0000}"/>
    <cellStyle name="SAPBEXformats 3 8 2" xfId="32084" xr:uid="{00000000-0005-0000-0000-00004A7D0000}"/>
    <cellStyle name="SAPBEXformats 3 9" xfId="32085" xr:uid="{00000000-0005-0000-0000-00004B7D0000}"/>
    <cellStyle name="SAPBEXformats 3 9 2" xfId="32086" xr:uid="{00000000-0005-0000-0000-00004C7D0000}"/>
    <cellStyle name="SAPBEXformats 4" xfId="32087" xr:uid="{00000000-0005-0000-0000-00004D7D0000}"/>
    <cellStyle name="SAPBEXformats 4 10" xfId="32088" xr:uid="{00000000-0005-0000-0000-00004E7D0000}"/>
    <cellStyle name="SAPBEXformats 4 10 2" xfId="32089" xr:uid="{00000000-0005-0000-0000-00004F7D0000}"/>
    <cellStyle name="SAPBEXformats 4 11" xfId="32090" xr:uid="{00000000-0005-0000-0000-0000507D0000}"/>
    <cellStyle name="SAPBEXformats 4 2" xfId="32091" xr:uid="{00000000-0005-0000-0000-0000517D0000}"/>
    <cellStyle name="SAPBEXformats 4 2 10" xfId="32092" xr:uid="{00000000-0005-0000-0000-0000527D0000}"/>
    <cellStyle name="SAPBEXformats 4 2 2" xfId="32093" xr:uid="{00000000-0005-0000-0000-0000537D0000}"/>
    <cellStyle name="SAPBEXformats 4 2 2 2" xfId="32094" xr:uid="{00000000-0005-0000-0000-0000547D0000}"/>
    <cellStyle name="SAPBEXformats 4 2 2 2 2" xfId="32095" xr:uid="{00000000-0005-0000-0000-0000557D0000}"/>
    <cellStyle name="SAPBEXformats 4 2 2 2 2 2" xfId="32096" xr:uid="{00000000-0005-0000-0000-0000567D0000}"/>
    <cellStyle name="SAPBEXformats 4 2 2 2 2 2 2" xfId="32097" xr:uid="{00000000-0005-0000-0000-0000577D0000}"/>
    <cellStyle name="SAPBEXformats 4 2 2 2 2 3" xfId="32098" xr:uid="{00000000-0005-0000-0000-0000587D0000}"/>
    <cellStyle name="SAPBEXformats 4 2 2 2 2 3 2" xfId="32099" xr:uid="{00000000-0005-0000-0000-0000597D0000}"/>
    <cellStyle name="SAPBEXformats 4 2 2 2 2 4" xfId="32100" xr:uid="{00000000-0005-0000-0000-00005A7D0000}"/>
    <cellStyle name="SAPBEXformats 4 2 2 2 2 4 2" xfId="32101" xr:uid="{00000000-0005-0000-0000-00005B7D0000}"/>
    <cellStyle name="SAPBEXformats 4 2 2 2 2 5" xfId="32102" xr:uid="{00000000-0005-0000-0000-00005C7D0000}"/>
    <cellStyle name="SAPBEXformats 4 2 2 2 2 5 2" xfId="32103" xr:uid="{00000000-0005-0000-0000-00005D7D0000}"/>
    <cellStyle name="SAPBEXformats 4 2 2 2 2 6" xfId="32104" xr:uid="{00000000-0005-0000-0000-00005E7D0000}"/>
    <cellStyle name="SAPBEXformats 4 2 2 2 2 6 2" xfId="32105" xr:uid="{00000000-0005-0000-0000-00005F7D0000}"/>
    <cellStyle name="SAPBEXformats 4 2 2 2 2 7" xfId="32106" xr:uid="{00000000-0005-0000-0000-0000607D0000}"/>
    <cellStyle name="SAPBEXformats 4 2 2 2 3" xfId="32107" xr:uid="{00000000-0005-0000-0000-0000617D0000}"/>
    <cellStyle name="SAPBEXformats 4 2 2 2 3 2" xfId="32108" xr:uid="{00000000-0005-0000-0000-0000627D0000}"/>
    <cellStyle name="SAPBEXformats 4 2 2 2 4" xfId="32109" xr:uid="{00000000-0005-0000-0000-0000637D0000}"/>
    <cellStyle name="SAPBEXformats 4 2 2 2 4 2" xfId="32110" xr:uid="{00000000-0005-0000-0000-0000647D0000}"/>
    <cellStyle name="SAPBEXformats 4 2 2 2 5" xfId="32111" xr:uid="{00000000-0005-0000-0000-0000657D0000}"/>
    <cellStyle name="SAPBEXformats 4 2 2 2 5 2" xfId="32112" xr:uid="{00000000-0005-0000-0000-0000667D0000}"/>
    <cellStyle name="SAPBEXformats 4 2 2 2 6" xfId="32113" xr:uid="{00000000-0005-0000-0000-0000677D0000}"/>
    <cellStyle name="SAPBEXformats 4 2 2 2 6 2" xfId="32114" xr:uid="{00000000-0005-0000-0000-0000687D0000}"/>
    <cellStyle name="SAPBEXformats 4 2 2 2 7" xfId="32115" xr:uid="{00000000-0005-0000-0000-0000697D0000}"/>
    <cellStyle name="SAPBEXformats 4 2 2 2 7 2" xfId="32116" xr:uid="{00000000-0005-0000-0000-00006A7D0000}"/>
    <cellStyle name="SAPBEXformats 4 2 2 2 8" xfId="32117" xr:uid="{00000000-0005-0000-0000-00006B7D0000}"/>
    <cellStyle name="SAPBEXformats 4 2 2 3" xfId="32118" xr:uid="{00000000-0005-0000-0000-00006C7D0000}"/>
    <cellStyle name="SAPBEXformats 4 2 2 3 2" xfId="32119" xr:uid="{00000000-0005-0000-0000-00006D7D0000}"/>
    <cellStyle name="SAPBEXformats 4 2 2 3 2 2" xfId="32120" xr:uid="{00000000-0005-0000-0000-00006E7D0000}"/>
    <cellStyle name="SAPBEXformats 4 2 2 3 3" xfId="32121" xr:uid="{00000000-0005-0000-0000-00006F7D0000}"/>
    <cellStyle name="SAPBEXformats 4 2 2 3 3 2" xfId="32122" xr:uid="{00000000-0005-0000-0000-0000707D0000}"/>
    <cellStyle name="SAPBEXformats 4 2 2 3 4" xfId="32123" xr:uid="{00000000-0005-0000-0000-0000717D0000}"/>
    <cellStyle name="SAPBEXformats 4 2 2 3 4 2" xfId="32124" xr:uid="{00000000-0005-0000-0000-0000727D0000}"/>
    <cellStyle name="SAPBEXformats 4 2 2 3 5" xfId="32125" xr:uid="{00000000-0005-0000-0000-0000737D0000}"/>
    <cellStyle name="SAPBEXformats 4 2 2 3 5 2" xfId="32126" xr:uid="{00000000-0005-0000-0000-0000747D0000}"/>
    <cellStyle name="SAPBEXformats 4 2 2 3 6" xfId="32127" xr:uid="{00000000-0005-0000-0000-0000757D0000}"/>
    <cellStyle name="SAPBEXformats 4 2 2 3 6 2" xfId="32128" xr:uid="{00000000-0005-0000-0000-0000767D0000}"/>
    <cellStyle name="SAPBEXformats 4 2 2 3 7" xfId="32129" xr:uid="{00000000-0005-0000-0000-0000777D0000}"/>
    <cellStyle name="SAPBEXformats 4 2 2 4" xfId="32130" xr:uid="{00000000-0005-0000-0000-0000787D0000}"/>
    <cellStyle name="SAPBEXformats 4 2 2 4 2" xfId="32131" xr:uid="{00000000-0005-0000-0000-0000797D0000}"/>
    <cellStyle name="SAPBEXformats 4 2 2 5" xfId="32132" xr:uid="{00000000-0005-0000-0000-00007A7D0000}"/>
    <cellStyle name="SAPBEXformats 4 2 2 5 2" xfId="32133" xr:uid="{00000000-0005-0000-0000-00007B7D0000}"/>
    <cellStyle name="SAPBEXformats 4 2 2 6" xfId="32134" xr:uid="{00000000-0005-0000-0000-00007C7D0000}"/>
    <cellStyle name="SAPBEXformats 4 2 2 6 2" xfId="32135" xr:uid="{00000000-0005-0000-0000-00007D7D0000}"/>
    <cellStyle name="SAPBEXformats 4 2 2 7" xfId="32136" xr:uid="{00000000-0005-0000-0000-00007E7D0000}"/>
    <cellStyle name="SAPBEXformats 4 2 2 7 2" xfId="32137" xr:uid="{00000000-0005-0000-0000-00007F7D0000}"/>
    <cellStyle name="SAPBEXformats 4 2 2 8" xfId="32138" xr:uid="{00000000-0005-0000-0000-0000807D0000}"/>
    <cellStyle name="SAPBEXformats 4 2 2 8 2" xfId="32139" xr:uid="{00000000-0005-0000-0000-0000817D0000}"/>
    <cellStyle name="SAPBEXformats 4 2 2 9" xfId="32140" xr:uid="{00000000-0005-0000-0000-0000827D0000}"/>
    <cellStyle name="SAPBEXformats 4 2 3" xfId="32141" xr:uid="{00000000-0005-0000-0000-0000837D0000}"/>
    <cellStyle name="SAPBEXformats 4 2 3 2" xfId="32142" xr:uid="{00000000-0005-0000-0000-0000847D0000}"/>
    <cellStyle name="SAPBEXformats 4 2 3 2 2" xfId="32143" xr:uid="{00000000-0005-0000-0000-0000857D0000}"/>
    <cellStyle name="SAPBEXformats 4 2 3 2 2 2" xfId="32144" xr:uid="{00000000-0005-0000-0000-0000867D0000}"/>
    <cellStyle name="SAPBEXformats 4 2 3 2 3" xfId="32145" xr:uid="{00000000-0005-0000-0000-0000877D0000}"/>
    <cellStyle name="SAPBEXformats 4 2 3 2 3 2" xfId="32146" xr:uid="{00000000-0005-0000-0000-0000887D0000}"/>
    <cellStyle name="SAPBEXformats 4 2 3 2 4" xfId="32147" xr:uid="{00000000-0005-0000-0000-0000897D0000}"/>
    <cellStyle name="SAPBEXformats 4 2 3 2 4 2" xfId="32148" xr:uid="{00000000-0005-0000-0000-00008A7D0000}"/>
    <cellStyle name="SAPBEXformats 4 2 3 2 5" xfId="32149" xr:uid="{00000000-0005-0000-0000-00008B7D0000}"/>
    <cellStyle name="SAPBEXformats 4 2 3 2 5 2" xfId="32150" xr:uid="{00000000-0005-0000-0000-00008C7D0000}"/>
    <cellStyle name="SAPBEXformats 4 2 3 2 6" xfId="32151" xr:uid="{00000000-0005-0000-0000-00008D7D0000}"/>
    <cellStyle name="SAPBEXformats 4 2 3 2 6 2" xfId="32152" xr:uid="{00000000-0005-0000-0000-00008E7D0000}"/>
    <cellStyle name="SAPBEXformats 4 2 3 2 7" xfId="32153" xr:uid="{00000000-0005-0000-0000-00008F7D0000}"/>
    <cellStyle name="SAPBEXformats 4 2 3 3" xfId="32154" xr:uid="{00000000-0005-0000-0000-0000907D0000}"/>
    <cellStyle name="SAPBEXformats 4 2 3 3 2" xfId="32155" xr:uid="{00000000-0005-0000-0000-0000917D0000}"/>
    <cellStyle name="SAPBEXformats 4 2 3 4" xfId="32156" xr:uid="{00000000-0005-0000-0000-0000927D0000}"/>
    <cellStyle name="SAPBEXformats 4 2 3 4 2" xfId="32157" xr:uid="{00000000-0005-0000-0000-0000937D0000}"/>
    <cellStyle name="SAPBEXformats 4 2 3 5" xfId="32158" xr:uid="{00000000-0005-0000-0000-0000947D0000}"/>
    <cellStyle name="SAPBEXformats 4 2 3 5 2" xfId="32159" xr:uid="{00000000-0005-0000-0000-0000957D0000}"/>
    <cellStyle name="SAPBEXformats 4 2 3 6" xfId="32160" xr:uid="{00000000-0005-0000-0000-0000967D0000}"/>
    <cellStyle name="SAPBEXformats 4 2 3 6 2" xfId="32161" xr:uid="{00000000-0005-0000-0000-0000977D0000}"/>
    <cellStyle name="SAPBEXformats 4 2 3 7" xfId="32162" xr:uid="{00000000-0005-0000-0000-0000987D0000}"/>
    <cellStyle name="SAPBEXformats 4 2 3 7 2" xfId="32163" xr:uid="{00000000-0005-0000-0000-0000997D0000}"/>
    <cellStyle name="SAPBEXformats 4 2 3 8" xfId="32164" xr:uid="{00000000-0005-0000-0000-00009A7D0000}"/>
    <cellStyle name="SAPBEXformats 4 2 4" xfId="32165" xr:uid="{00000000-0005-0000-0000-00009B7D0000}"/>
    <cellStyle name="SAPBEXformats 4 2 4 2" xfId="32166" xr:uid="{00000000-0005-0000-0000-00009C7D0000}"/>
    <cellStyle name="SAPBEXformats 4 2 4 2 2" xfId="32167" xr:uid="{00000000-0005-0000-0000-00009D7D0000}"/>
    <cellStyle name="SAPBEXformats 4 2 4 3" xfId="32168" xr:uid="{00000000-0005-0000-0000-00009E7D0000}"/>
    <cellStyle name="SAPBEXformats 4 2 4 3 2" xfId="32169" xr:uid="{00000000-0005-0000-0000-00009F7D0000}"/>
    <cellStyle name="SAPBEXformats 4 2 4 4" xfId="32170" xr:uid="{00000000-0005-0000-0000-0000A07D0000}"/>
    <cellStyle name="SAPBEXformats 4 2 4 4 2" xfId="32171" xr:uid="{00000000-0005-0000-0000-0000A17D0000}"/>
    <cellStyle name="SAPBEXformats 4 2 4 5" xfId="32172" xr:uid="{00000000-0005-0000-0000-0000A27D0000}"/>
    <cellStyle name="SAPBEXformats 4 2 4 5 2" xfId="32173" xr:uid="{00000000-0005-0000-0000-0000A37D0000}"/>
    <cellStyle name="SAPBEXformats 4 2 4 6" xfId="32174" xr:uid="{00000000-0005-0000-0000-0000A47D0000}"/>
    <cellStyle name="SAPBEXformats 4 2 4 6 2" xfId="32175" xr:uid="{00000000-0005-0000-0000-0000A57D0000}"/>
    <cellStyle name="SAPBEXformats 4 2 4 7" xfId="32176" xr:uid="{00000000-0005-0000-0000-0000A67D0000}"/>
    <cellStyle name="SAPBEXformats 4 2 5" xfId="32177" xr:uid="{00000000-0005-0000-0000-0000A77D0000}"/>
    <cellStyle name="SAPBEXformats 4 2 5 2" xfId="32178" xr:uid="{00000000-0005-0000-0000-0000A87D0000}"/>
    <cellStyle name="SAPBEXformats 4 2 6" xfId="32179" xr:uid="{00000000-0005-0000-0000-0000A97D0000}"/>
    <cellStyle name="SAPBEXformats 4 2 6 2" xfId="32180" xr:uid="{00000000-0005-0000-0000-0000AA7D0000}"/>
    <cellStyle name="SAPBEXformats 4 2 7" xfId="32181" xr:uid="{00000000-0005-0000-0000-0000AB7D0000}"/>
    <cellStyle name="SAPBEXformats 4 2 7 2" xfId="32182" xr:uid="{00000000-0005-0000-0000-0000AC7D0000}"/>
    <cellStyle name="SAPBEXformats 4 2 8" xfId="32183" xr:uid="{00000000-0005-0000-0000-0000AD7D0000}"/>
    <cellStyle name="SAPBEXformats 4 2 8 2" xfId="32184" xr:uid="{00000000-0005-0000-0000-0000AE7D0000}"/>
    <cellStyle name="SAPBEXformats 4 2 9" xfId="32185" xr:uid="{00000000-0005-0000-0000-0000AF7D0000}"/>
    <cellStyle name="SAPBEXformats 4 2 9 2" xfId="32186" xr:uid="{00000000-0005-0000-0000-0000B07D0000}"/>
    <cellStyle name="SAPBEXformats 4 3" xfId="32187" xr:uid="{00000000-0005-0000-0000-0000B17D0000}"/>
    <cellStyle name="SAPBEXformats 4 3 2" xfId="32188" xr:uid="{00000000-0005-0000-0000-0000B27D0000}"/>
    <cellStyle name="SAPBEXformats 4 3 2 2" xfId="32189" xr:uid="{00000000-0005-0000-0000-0000B37D0000}"/>
    <cellStyle name="SAPBEXformats 4 3 2 2 2" xfId="32190" xr:uid="{00000000-0005-0000-0000-0000B47D0000}"/>
    <cellStyle name="SAPBEXformats 4 3 2 2 2 2" xfId="32191" xr:uid="{00000000-0005-0000-0000-0000B57D0000}"/>
    <cellStyle name="SAPBEXformats 4 3 2 2 3" xfId="32192" xr:uid="{00000000-0005-0000-0000-0000B67D0000}"/>
    <cellStyle name="SAPBEXformats 4 3 2 2 3 2" xfId="32193" xr:uid="{00000000-0005-0000-0000-0000B77D0000}"/>
    <cellStyle name="SAPBEXformats 4 3 2 2 4" xfId="32194" xr:uid="{00000000-0005-0000-0000-0000B87D0000}"/>
    <cellStyle name="SAPBEXformats 4 3 2 2 4 2" xfId="32195" xr:uid="{00000000-0005-0000-0000-0000B97D0000}"/>
    <cellStyle name="SAPBEXformats 4 3 2 2 5" xfId="32196" xr:uid="{00000000-0005-0000-0000-0000BA7D0000}"/>
    <cellStyle name="SAPBEXformats 4 3 2 2 5 2" xfId="32197" xr:uid="{00000000-0005-0000-0000-0000BB7D0000}"/>
    <cellStyle name="SAPBEXformats 4 3 2 2 6" xfId="32198" xr:uid="{00000000-0005-0000-0000-0000BC7D0000}"/>
    <cellStyle name="SAPBEXformats 4 3 2 2 6 2" xfId="32199" xr:uid="{00000000-0005-0000-0000-0000BD7D0000}"/>
    <cellStyle name="SAPBEXformats 4 3 2 2 7" xfId="32200" xr:uid="{00000000-0005-0000-0000-0000BE7D0000}"/>
    <cellStyle name="SAPBEXformats 4 3 2 3" xfId="32201" xr:uid="{00000000-0005-0000-0000-0000BF7D0000}"/>
    <cellStyle name="SAPBEXformats 4 3 2 3 2" xfId="32202" xr:uid="{00000000-0005-0000-0000-0000C07D0000}"/>
    <cellStyle name="SAPBEXformats 4 3 2 4" xfId="32203" xr:uid="{00000000-0005-0000-0000-0000C17D0000}"/>
    <cellStyle name="SAPBEXformats 4 3 2 4 2" xfId="32204" xr:uid="{00000000-0005-0000-0000-0000C27D0000}"/>
    <cellStyle name="SAPBEXformats 4 3 2 5" xfId="32205" xr:uid="{00000000-0005-0000-0000-0000C37D0000}"/>
    <cellStyle name="SAPBEXformats 4 3 2 5 2" xfId="32206" xr:uid="{00000000-0005-0000-0000-0000C47D0000}"/>
    <cellStyle name="SAPBEXformats 4 3 2 6" xfId="32207" xr:uid="{00000000-0005-0000-0000-0000C57D0000}"/>
    <cellStyle name="SAPBEXformats 4 3 2 6 2" xfId="32208" xr:uid="{00000000-0005-0000-0000-0000C67D0000}"/>
    <cellStyle name="SAPBEXformats 4 3 2 7" xfId="32209" xr:uid="{00000000-0005-0000-0000-0000C77D0000}"/>
    <cellStyle name="SAPBEXformats 4 3 2 7 2" xfId="32210" xr:uid="{00000000-0005-0000-0000-0000C87D0000}"/>
    <cellStyle name="SAPBEXformats 4 3 2 8" xfId="32211" xr:uid="{00000000-0005-0000-0000-0000C97D0000}"/>
    <cellStyle name="SAPBEXformats 4 3 3" xfId="32212" xr:uid="{00000000-0005-0000-0000-0000CA7D0000}"/>
    <cellStyle name="SAPBEXformats 4 3 3 2" xfId="32213" xr:uid="{00000000-0005-0000-0000-0000CB7D0000}"/>
    <cellStyle name="SAPBEXformats 4 3 3 2 2" xfId="32214" xr:uid="{00000000-0005-0000-0000-0000CC7D0000}"/>
    <cellStyle name="SAPBEXformats 4 3 3 3" xfId="32215" xr:uid="{00000000-0005-0000-0000-0000CD7D0000}"/>
    <cellStyle name="SAPBEXformats 4 3 3 3 2" xfId="32216" xr:uid="{00000000-0005-0000-0000-0000CE7D0000}"/>
    <cellStyle name="SAPBEXformats 4 3 3 4" xfId="32217" xr:uid="{00000000-0005-0000-0000-0000CF7D0000}"/>
    <cellStyle name="SAPBEXformats 4 3 3 4 2" xfId="32218" xr:uid="{00000000-0005-0000-0000-0000D07D0000}"/>
    <cellStyle name="SAPBEXformats 4 3 3 5" xfId="32219" xr:uid="{00000000-0005-0000-0000-0000D17D0000}"/>
    <cellStyle name="SAPBEXformats 4 3 3 5 2" xfId="32220" xr:uid="{00000000-0005-0000-0000-0000D27D0000}"/>
    <cellStyle name="SAPBEXformats 4 3 3 6" xfId="32221" xr:uid="{00000000-0005-0000-0000-0000D37D0000}"/>
    <cellStyle name="SAPBEXformats 4 3 3 6 2" xfId="32222" xr:uid="{00000000-0005-0000-0000-0000D47D0000}"/>
    <cellStyle name="SAPBEXformats 4 3 3 7" xfId="32223" xr:uid="{00000000-0005-0000-0000-0000D57D0000}"/>
    <cellStyle name="SAPBEXformats 4 3 4" xfId="32224" xr:uid="{00000000-0005-0000-0000-0000D67D0000}"/>
    <cellStyle name="SAPBEXformats 4 3 4 2" xfId="32225" xr:uid="{00000000-0005-0000-0000-0000D77D0000}"/>
    <cellStyle name="SAPBEXformats 4 3 5" xfId="32226" xr:uid="{00000000-0005-0000-0000-0000D87D0000}"/>
    <cellStyle name="SAPBEXformats 4 3 5 2" xfId="32227" xr:uid="{00000000-0005-0000-0000-0000D97D0000}"/>
    <cellStyle name="SAPBEXformats 4 3 6" xfId="32228" xr:uid="{00000000-0005-0000-0000-0000DA7D0000}"/>
    <cellStyle name="SAPBEXformats 4 3 6 2" xfId="32229" xr:uid="{00000000-0005-0000-0000-0000DB7D0000}"/>
    <cellStyle name="SAPBEXformats 4 3 7" xfId="32230" xr:uid="{00000000-0005-0000-0000-0000DC7D0000}"/>
    <cellStyle name="SAPBEXformats 4 3 7 2" xfId="32231" xr:uid="{00000000-0005-0000-0000-0000DD7D0000}"/>
    <cellStyle name="SAPBEXformats 4 3 8" xfId="32232" xr:uid="{00000000-0005-0000-0000-0000DE7D0000}"/>
    <cellStyle name="SAPBEXformats 4 3 8 2" xfId="32233" xr:uid="{00000000-0005-0000-0000-0000DF7D0000}"/>
    <cellStyle name="SAPBEXformats 4 3 9" xfId="32234" xr:uid="{00000000-0005-0000-0000-0000E07D0000}"/>
    <cellStyle name="SAPBEXformats 4 4" xfId="32235" xr:uid="{00000000-0005-0000-0000-0000E17D0000}"/>
    <cellStyle name="SAPBEXformats 4 4 2" xfId="32236" xr:uid="{00000000-0005-0000-0000-0000E27D0000}"/>
    <cellStyle name="SAPBEXformats 4 4 2 2" xfId="32237" xr:uid="{00000000-0005-0000-0000-0000E37D0000}"/>
    <cellStyle name="SAPBEXformats 4 4 2 2 2" xfId="32238" xr:uid="{00000000-0005-0000-0000-0000E47D0000}"/>
    <cellStyle name="SAPBEXformats 4 4 2 3" xfId="32239" xr:uid="{00000000-0005-0000-0000-0000E57D0000}"/>
    <cellStyle name="SAPBEXformats 4 4 2 3 2" xfId="32240" xr:uid="{00000000-0005-0000-0000-0000E67D0000}"/>
    <cellStyle name="SAPBEXformats 4 4 2 4" xfId="32241" xr:uid="{00000000-0005-0000-0000-0000E77D0000}"/>
    <cellStyle name="SAPBEXformats 4 4 2 4 2" xfId="32242" xr:uid="{00000000-0005-0000-0000-0000E87D0000}"/>
    <cellStyle name="SAPBEXformats 4 4 2 5" xfId="32243" xr:uid="{00000000-0005-0000-0000-0000E97D0000}"/>
    <cellStyle name="SAPBEXformats 4 4 2 5 2" xfId="32244" xr:uid="{00000000-0005-0000-0000-0000EA7D0000}"/>
    <cellStyle name="SAPBEXformats 4 4 2 6" xfId="32245" xr:uid="{00000000-0005-0000-0000-0000EB7D0000}"/>
    <cellStyle name="SAPBEXformats 4 4 2 6 2" xfId="32246" xr:uid="{00000000-0005-0000-0000-0000EC7D0000}"/>
    <cellStyle name="SAPBEXformats 4 4 2 7" xfId="32247" xr:uid="{00000000-0005-0000-0000-0000ED7D0000}"/>
    <cellStyle name="SAPBEXformats 4 4 3" xfId="32248" xr:uid="{00000000-0005-0000-0000-0000EE7D0000}"/>
    <cellStyle name="SAPBEXformats 4 4 3 2" xfId="32249" xr:uid="{00000000-0005-0000-0000-0000EF7D0000}"/>
    <cellStyle name="SAPBEXformats 4 4 4" xfId="32250" xr:uid="{00000000-0005-0000-0000-0000F07D0000}"/>
    <cellStyle name="SAPBEXformats 4 4 4 2" xfId="32251" xr:uid="{00000000-0005-0000-0000-0000F17D0000}"/>
    <cellStyle name="SAPBEXformats 4 4 5" xfId="32252" xr:uid="{00000000-0005-0000-0000-0000F27D0000}"/>
    <cellStyle name="SAPBEXformats 4 4 5 2" xfId="32253" xr:uid="{00000000-0005-0000-0000-0000F37D0000}"/>
    <cellStyle name="SAPBEXformats 4 4 6" xfId="32254" xr:uid="{00000000-0005-0000-0000-0000F47D0000}"/>
    <cellStyle name="SAPBEXformats 4 4 6 2" xfId="32255" xr:uid="{00000000-0005-0000-0000-0000F57D0000}"/>
    <cellStyle name="SAPBEXformats 4 4 7" xfId="32256" xr:uid="{00000000-0005-0000-0000-0000F67D0000}"/>
    <cellStyle name="SAPBEXformats 4 4 7 2" xfId="32257" xr:uid="{00000000-0005-0000-0000-0000F77D0000}"/>
    <cellStyle name="SAPBEXformats 4 4 8" xfId="32258" xr:uid="{00000000-0005-0000-0000-0000F87D0000}"/>
    <cellStyle name="SAPBEXformats 4 5" xfId="32259" xr:uid="{00000000-0005-0000-0000-0000F97D0000}"/>
    <cellStyle name="SAPBEXformats 4 5 2" xfId="32260" xr:uid="{00000000-0005-0000-0000-0000FA7D0000}"/>
    <cellStyle name="SAPBEXformats 4 5 2 2" xfId="32261" xr:uid="{00000000-0005-0000-0000-0000FB7D0000}"/>
    <cellStyle name="SAPBEXformats 4 5 3" xfId="32262" xr:uid="{00000000-0005-0000-0000-0000FC7D0000}"/>
    <cellStyle name="SAPBEXformats 4 5 3 2" xfId="32263" xr:uid="{00000000-0005-0000-0000-0000FD7D0000}"/>
    <cellStyle name="SAPBEXformats 4 5 4" xfId="32264" xr:uid="{00000000-0005-0000-0000-0000FE7D0000}"/>
    <cellStyle name="SAPBEXformats 4 5 4 2" xfId="32265" xr:uid="{00000000-0005-0000-0000-0000FF7D0000}"/>
    <cellStyle name="SAPBEXformats 4 5 5" xfId="32266" xr:uid="{00000000-0005-0000-0000-0000007E0000}"/>
    <cellStyle name="SAPBEXformats 4 5 5 2" xfId="32267" xr:uid="{00000000-0005-0000-0000-0000017E0000}"/>
    <cellStyle name="SAPBEXformats 4 5 6" xfId="32268" xr:uid="{00000000-0005-0000-0000-0000027E0000}"/>
    <cellStyle name="SAPBEXformats 4 5 6 2" xfId="32269" xr:uid="{00000000-0005-0000-0000-0000037E0000}"/>
    <cellStyle name="SAPBEXformats 4 5 7" xfId="32270" xr:uid="{00000000-0005-0000-0000-0000047E0000}"/>
    <cellStyle name="SAPBEXformats 4 6" xfId="32271" xr:uid="{00000000-0005-0000-0000-0000057E0000}"/>
    <cellStyle name="SAPBEXformats 4 6 2" xfId="32272" xr:uid="{00000000-0005-0000-0000-0000067E0000}"/>
    <cellStyle name="SAPBEXformats 4 7" xfId="32273" xr:uid="{00000000-0005-0000-0000-0000077E0000}"/>
    <cellStyle name="SAPBEXformats 4 7 2" xfId="32274" xr:uid="{00000000-0005-0000-0000-0000087E0000}"/>
    <cellStyle name="SAPBEXformats 4 8" xfId="32275" xr:uid="{00000000-0005-0000-0000-0000097E0000}"/>
    <cellStyle name="SAPBEXformats 4 8 2" xfId="32276" xr:uid="{00000000-0005-0000-0000-00000A7E0000}"/>
    <cellStyle name="SAPBEXformats 4 9" xfId="32277" xr:uid="{00000000-0005-0000-0000-00000B7E0000}"/>
    <cellStyle name="SAPBEXformats 4 9 2" xfId="32278" xr:uid="{00000000-0005-0000-0000-00000C7E0000}"/>
    <cellStyle name="SAPBEXformats 5" xfId="32279" xr:uid="{00000000-0005-0000-0000-00000D7E0000}"/>
    <cellStyle name="SAPBEXformats 5 10" xfId="32280" xr:uid="{00000000-0005-0000-0000-00000E7E0000}"/>
    <cellStyle name="SAPBEXformats 5 2" xfId="32281" xr:uid="{00000000-0005-0000-0000-00000F7E0000}"/>
    <cellStyle name="SAPBEXformats 5 2 2" xfId="32282" xr:uid="{00000000-0005-0000-0000-0000107E0000}"/>
    <cellStyle name="SAPBEXformats 5 2 2 2" xfId="32283" xr:uid="{00000000-0005-0000-0000-0000117E0000}"/>
    <cellStyle name="SAPBEXformats 5 2 2 2 2" xfId="32284" xr:uid="{00000000-0005-0000-0000-0000127E0000}"/>
    <cellStyle name="SAPBEXformats 5 2 2 2 2 2" xfId="32285" xr:uid="{00000000-0005-0000-0000-0000137E0000}"/>
    <cellStyle name="SAPBEXformats 5 2 2 2 3" xfId="32286" xr:uid="{00000000-0005-0000-0000-0000147E0000}"/>
    <cellStyle name="SAPBEXformats 5 2 2 2 3 2" xfId="32287" xr:uid="{00000000-0005-0000-0000-0000157E0000}"/>
    <cellStyle name="SAPBEXformats 5 2 2 2 4" xfId="32288" xr:uid="{00000000-0005-0000-0000-0000167E0000}"/>
    <cellStyle name="SAPBEXformats 5 2 2 2 4 2" xfId="32289" xr:uid="{00000000-0005-0000-0000-0000177E0000}"/>
    <cellStyle name="SAPBEXformats 5 2 2 2 5" xfId="32290" xr:uid="{00000000-0005-0000-0000-0000187E0000}"/>
    <cellStyle name="SAPBEXformats 5 2 2 2 5 2" xfId="32291" xr:uid="{00000000-0005-0000-0000-0000197E0000}"/>
    <cellStyle name="SAPBEXformats 5 2 2 2 6" xfId="32292" xr:uid="{00000000-0005-0000-0000-00001A7E0000}"/>
    <cellStyle name="SAPBEXformats 5 2 2 2 6 2" xfId="32293" xr:uid="{00000000-0005-0000-0000-00001B7E0000}"/>
    <cellStyle name="SAPBEXformats 5 2 2 2 7" xfId="32294" xr:uid="{00000000-0005-0000-0000-00001C7E0000}"/>
    <cellStyle name="SAPBEXformats 5 2 2 3" xfId="32295" xr:uid="{00000000-0005-0000-0000-00001D7E0000}"/>
    <cellStyle name="SAPBEXformats 5 2 2 3 2" xfId="32296" xr:uid="{00000000-0005-0000-0000-00001E7E0000}"/>
    <cellStyle name="SAPBEXformats 5 2 2 4" xfId="32297" xr:uid="{00000000-0005-0000-0000-00001F7E0000}"/>
    <cellStyle name="SAPBEXformats 5 2 2 4 2" xfId="32298" xr:uid="{00000000-0005-0000-0000-0000207E0000}"/>
    <cellStyle name="SAPBEXformats 5 2 2 5" xfId="32299" xr:uid="{00000000-0005-0000-0000-0000217E0000}"/>
    <cellStyle name="SAPBEXformats 5 2 2 5 2" xfId="32300" xr:uid="{00000000-0005-0000-0000-0000227E0000}"/>
    <cellStyle name="SAPBEXformats 5 2 2 6" xfId="32301" xr:uid="{00000000-0005-0000-0000-0000237E0000}"/>
    <cellStyle name="SAPBEXformats 5 2 2 6 2" xfId="32302" xr:uid="{00000000-0005-0000-0000-0000247E0000}"/>
    <cellStyle name="SAPBEXformats 5 2 2 7" xfId="32303" xr:uid="{00000000-0005-0000-0000-0000257E0000}"/>
    <cellStyle name="SAPBEXformats 5 2 2 7 2" xfId="32304" xr:uid="{00000000-0005-0000-0000-0000267E0000}"/>
    <cellStyle name="SAPBEXformats 5 2 2 8" xfId="32305" xr:uid="{00000000-0005-0000-0000-0000277E0000}"/>
    <cellStyle name="SAPBEXformats 5 2 3" xfId="32306" xr:uid="{00000000-0005-0000-0000-0000287E0000}"/>
    <cellStyle name="SAPBEXformats 5 2 3 2" xfId="32307" xr:uid="{00000000-0005-0000-0000-0000297E0000}"/>
    <cellStyle name="SAPBEXformats 5 2 3 2 2" xfId="32308" xr:uid="{00000000-0005-0000-0000-00002A7E0000}"/>
    <cellStyle name="SAPBEXformats 5 2 3 3" xfId="32309" xr:uid="{00000000-0005-0000-0000-00002B7E0000}"/>
    <cellStyle name="SAPBEXformats 5 2 3 3 2" xfId="32310" xr:uid="{00000000-0005-0000-0000-00002C7E0000}"/>
    <cellStyle name="SAPBEXformats 5 2 3 4" xfId="32311" xr:uid="{00000000-0005-0000-0000-00002D7E0000}"/>
    <cellStyle name="SAPBEXformats 5 2 3 4 2" xfId="32312" xr:uid="{00000000-0005-0000-0000-00002E7E0000}"/>
    <cellStyle name="SAPBEXformats 5 2 3 5" xfId="32313" xr:uid="{00000000-0005-0000-0000-00002F7E0000}"/>
    <cellStyle name="SAPBEXformats 5 2 3 5 2" xfId="32314" xr:uid="{00000000-0005-0000-0000-0000307E0000}"/>
    <cellStyle name="SAPBEXformats 5 2 3 6" xfId="32315" xr:uid="{00000000-0005-0000-0000-0000317E0000}"/>
    <cellStyle name="SAPBEXformats 5 2 3 6 2" xfId="32316" xr:uid="{00000000-0005-0000-0000-0000327E0000}"/>
    <cellStyle name="SAPBEXformats 5 2 3 7" xfId="32317" xr:uid="{00000000-0005-0000-0000-0000337E0000}"/>
    <cellStyle name="SAPBEXformats 5 2 4" xfId="32318" xr:uid="{00000000-0005-0000-0000-0000347E0000}"/>
    <cellStyle name="SAPBEXformats 5 2 4 2" xfId="32319" xr:uid="{00000000-0005-0000-0000-0000357E0000}"/>
    <cellStyle name="SAPBEXformats 5 2 5" xfId="32320" xr:uid="{00000000-0005-0000-0000-0000367E0000}"/>
    <cellStyle name="SAPBEXformats 5 2 5 2" xfId="32321" xr:uid="{00000000-0005-0000-0000-0000377E0000}"/>
    <cellStyle name="SAPBEXformats 5 2 6" xfId="32322" xr:uid="{00000000-0005-0000-0000-0000387E0000}"/>
    <cellStyle name="SAPBEXformats 5 2 6 2" xfId="32323" xr:uid="{00000000-0005-0000-0000-0000397E0000}"/>
    <cellStyle name="SAPBEXformats 5 2 7" xfId="32324" xr:uid="{00000000-0005-0000-0000-00003A7E0000}"/>
    <cellStyle name="SAPBEXformats 5 2 7 2" xfId="32325" xr:uid="{00000000-0005-0000-0000-00003B7E0000}"/>
    <cellStyle name="SAPBEXformats 5 2 8" xfId="32326" xr:uid="{00000000-0005-0000-0000-00003C7E0000}"/>
    <cellStyle name="SAPBEXformats 5 2 8 2" xfId="32327" xr:uid="{00000000-0005-0000-0000-00003D7E0000}"/>
    <cellStyle name="SAPBEXformats 5 2 9" xfId="32328" xr:uid="{00000000-0005-0000-0000-00003E7E0000}"/>
    <cellStyle name="SAPBEXformats 5 3" xfId="32329" xr:uid="{00000000-0005-0000-0000-00003F7E0000}"/>
    <cellStyle name="SAPBEXformats 5 3 2" xfId="32330" xr:uid="{00000000-0005-0000-0000-0000407E0000}"/>
    <cellStyle name="SAPBEXformats 5 3 2 2" xfId="32331" xr:uid="{00000000-0005-0000-0000-0000417E0000}"/>
    <cellStyle name="SAPBEXformats 5 3 2 2 2" xfId="32332" xr:uid="{00000000-0005-0000-0000-0000427E0000}"/>
    <cellStyle name="SAPBEXformats 5 3 2 3" xfId="32333" xr:uid="{00000000-0005-0000-0000-0000437E0000}"/>
    <cellStyle name="SAPBEXformats 5 3 2 3 2" xfId="32334" xr:uid="{00000000-0005-0000-0000-0000447E0000}"/>
    <cellStyle name="SAPBEXformats 5 3 2 4" xfId="32335" xr:uid="{00000000-0005-0000-0000-0000457E0000}"/>
    <cellStyle name="SAPBEXformats 5 3 2 4 2" xfId="32336" xr:uid="{00000000-0005-0000-0000-0000467E0000}"/>
    <cellStyle name="SAPBEXformats 5 3 2 5" xfId="32337" xr:uid="{00000000-0005-0000-0000-0000477E0000}"/>
    <cellStyle name="SAPBEXformats 5 3 2 5 2" xfId="32338" xr:uid="{00000000-0005-0000-0000-0000487E0000}"/>
    <cellStyle name="SAPBEXformats 5 3 2 6" xfId="32339" xr:uid="{00000000-0005-0000-0000-0000497E0000}"/>
    <cellStyle name="SAPBEXformats 5 3 2 6 2" xfId="32340" xr:uid="{00000000-0005-0000-0000-00004A7E0000}"/>
    <cellStyle name="SAPBEXformats 5 3 2 7" xfId="32341" xr:uid="{00000000-0005-0000-0000-00004B7E0000}"/>
    <cellStyle name="SAPBEXformats 5 3 3" xfId="32342" xr:uid="{00000000-0005-0000-0000-00004C7E0000}"/>
    <cellStyle name="SAPBEXformats 5 3 3 2" xfId="32343" xr:uid="{00000000-0005-0000-0000-00004D7E0000}"/>
    <cellStyle name="SAPBEXformats 5 3 4" xfId="32344" xr:uid="{00000000-0005-0000-0000-00004E7E0000}"/>
    <cellStyle name="SAPBEXformats 5 3 4 2" xfId="32345" xr:uid="{00000000-0005-0000-0000-00004F7E0000}"/>
    <cellStyle name="SAPBEXformats 5 3 5" xfId="32346" xr:uid="{00000000-0005-0000-0000-0000507E0000}"/>
    <cellStyle name="SAPBEXformats 5 3 5 2" xfId="32347" xr:uid="{00000000-0005-0000-0000-0000517E0000}"/>
    <cellStyle name="SAPBEXformats 5 3 6" xfId="32348" xr:uid="{00000000-0005-0000-0000-0000527E0000}"/>
    <cellStyle name="SAPBEXformats 5 3 6 2" xfId="32349" xr:uid="{00000000-0005-0000-0000-0000537E0000}"/>
    <cellStyle name="SAPBEXformats 5 3 7" xfId="32350" xr:uid="{00000000-0005-0000-0000-0000547E0000}"/>
    <cellStyle name="SAPBEXformats 5 3 7 2" xfId="32351" xr:uid="{00000000-0005-0000-0000-0000557E0000}"/>
    <cellStyle name="SAPBEXformats 5 3 8" xfId="32352" xr:uid="{00000000-0005-0000-0000-0000567E0000}"/>
    <cellStyle name="SAPBEXformats 5 4" xfId="32353" xr:uid="{00000000-0005-0000-0000-0000577E0000}"/>
    <cellStyle name="SAPBEXformats 5 4 2" xfId="32354" xr:uid="{00000000-0005-0000-0000-0000587E0000}"/>
    <cellStyle name="SAPBEXformats 5 4 2 2" xfId="32355" xr:uid="{00000000-0005-0000-0000-0000597E0000}"/>
    <cellStyle name="SAPBEXformats 5 4 3" xfId="32356" xr:uid="{00000000-0005-0000-0000-00005A7E0000}"/>
    <cellStyle name="SAPBEXformats 5 4 3 2" xfId="32357" xr:uid="{00000000-0005-0000-0000-00005B7E0000}"/>
    <cellStyle name="SAPBEXformats 5 4 4" xfId="32358" xr:uid="{00000000-0005-0000-0000-00005C7E0000}"/>
    <cellStyle name="SAPBEXformats 5 4 4 2" xfId="32359" xr:uid="{00000000-0005-0000-0000-00005D7E0000}"/>
    <cellStyle name="SAPBEXformats 5 4 5" xfId="32360" xr:uid="{00000000-0005-0000-0000-00005E7E0000}"/>
    <cellStyle name="SAPBEXformats 5 4 5 2" xfId="32361" xr:uid="{00000000-0005-0000-0000-00005F7E0000}"/>
    <cellStyle name="SAPBEXformats 5 4 6" xfId="32362" xr:uid="{00000000-0005-0000-0000-0000607E0000}"/>
    <cellStyle name="SAPBEXformats 5 4 6 2" xfId="32363" xr:uid="{00000000-0005-0000-0000-0000617E0000}"/>
    <cellStyle name="SAPBEXformats 5 4 7" xfId="32364" xr:uid="{00000000-0005-0000-0000-0000627E0000}"/>
    <cellStyle name="SAPBEXformats 5 5" xfId="32365" xr:uid="{00000000-0005-0000-0000-0000637E0000}"/>
    <cellStyle name="SAPBEXformats 5 5 2" xfId="32366" xr:uid="{00000000-0005-0000-0000-0000647E0000}"/>
    <cellStyle name="SAPBEXformats 5 6" xfId="32367" xr:uid="{00000000-0005-0000-0000-0000657E0000}"/>
    <cellStyle name="SAPBEXformats 5 6 2" xfId="32368" xr:uid="{00000000-0005-0000-0000-0000667E0000}"/>
    <cellStyle name="SAPBEXformats 5 7" xfId="32369" xr:uid="{00000000-0005-0000-0000-0000677E0000}"/>
    <cellStyle name="SAPBEXformats 5 7 2" xfId="32370" xr:uid="{00000000-0005-0000-0000-0000687E0000}"/>
    <cellStyle name="SAPBEXformats 5 8" xfId="32371" xr:uid="{00000000-0005-0000-0000-0000697E0000}"/>
    <cellStyle name="SAPBEXformats 5 8 2" xfId="32372" xr:uid="{00000000-0005-0000-0000-00006A7E0000}"/>
    <cellStyle name="SAPBEXformats 5 9" xfId="32373" xr:uid="{00000000-0005-0000-0000-00006B7E0000}"/>
    <cellStyle name="SAPBEXformats 5 9 2" xfId="32374" xr:uid="{00000000-0005-0000-0000-00006C7E0000}"/>
    <cellStyle name="SAPBEXformats 6" xfId="32375" xr:uid="{00000000-0005-0000-0000-00006D7E0000}"/>
    <cellStyle name="SAPBEXformats 6 10" xfId="32376" xr:uid="{00000000-0005-0000-0000-00006E7E0000}"/>
    <cellStyle name="SAPBEXformats 6 2" xfId="32377" xr:uid="{00000000-0005-0000-0000-00006F7E0000}"/>
    <cellStyle name="SAPBEXformats 6 2 2" xfId="32378" xr:uid="{00000000-0005-0000-0000-0000707E0000}"/>
    <cellStyle name="SAPBEXformats 6 2 2 2" xfId="32379" xr:uid="{00000000-0005-0000-0000-0000717E0000}"/>
    <cellStyle name="SAPBEXformats 6 2 2 2 2" xfId="32380" xr:uid="{00000000-0005-0000-0000-0000727E0000}"/>
    <cellStyle name="SAPBEXformats 6 2 2 2 2 2" xfId="32381" xr:uid="{00000000-0005-0000-0000-0000737E0000}"/>
    <cellStyle name="SAPBEXformats 6 2 2 2 3" xfId="32382" xr:uid="{00000000-0005-0000-0000-0000747E0000}"/>
    <cellStyle name="SAPBEXformats 6 2 2 2 3 2" xfId="32383" xr:uid="{00000000-0005-0000-0000-0000757E0000}"/>
    <cellStyle name="SAPBEXformats 6 2 2 2 4" xfId="32384" xr:uid="{00000000-0005-0000-0000-0000767E0000}"/>
    <cellStyle name="SAPBEXformats 6 2 2 2 4 2" xfId="32385" xr:uid="{00000000-0005-0000-0000-0000777E0000}"/>
    <cellStyle name="SAPBEXformats 6 2 2 2 5" xfId="32386" xr:uid="{00000000-0005-0000-0000-0000787E0000}"/>
    <cellStyle name="SAPBEXformats 6 2 2 2 5 2" xfId="32387" xr:uid="{00000000-0005-0000-0000-0000797E0000}"/>
    <cellStyle name="SAPBEXformats 6 2 2 2 6" xfId="32388" xr:uid="{00000000-0005-0000-0000-00007A7E0000}"/>
    <cellStyle name="SAPBEXformats 6 2 2 2 6 2" xfId="32389" xr:uid="{00000000-0005-0000-0000-00007B7E0000}"/>
    <cellStyle name="SAPBEXformats 6 2 2 2 7" xfId="32390" xr:uid="{00000000-0005-0000-0000-00007C7E0000}"/>
    <cellStyle name="SAPBEXformats 6 2 2 3" xfId="32391" xr:uid="{00000000-0005-0000-0000-00007D7E0000}"/>
    <cellStyle name="SAPBEXformats 6 2 2 3 2" xfId="32392" xr:uid="{00000000-0005-0000-0000-00007E7E0000}"/>
    <cellStyle name="SAPBEXformats 6 2 2 4" xfId="32393" xr:uid="{00000000-0005-0000-0000-00007F7E0000}"/>
    <cellStyle name="SAPBEXformats 6 2 2 4 2" xfId="32394" xr:uid="{00000000-0005-0000-0000-0000807E0000}"/>
    <cellStyle name="SAPBEXformats 6 2 2 5" xfId="32395" xr:uid="{00000000-0005-0000-0000-0000817E0000}"/>
    <cellStyle name="SAPBEXformats 6 2 2 5 2" xfId="32396" xr:uid="{00000000-0005-0000-0000-0000827E0000}"/>
    <cellStyle name="SAPBEXformats 6 2 2 6" xfId="32397" xr:uid="{00000000-0005-0000-0000-0000837E0000}"/>
    <cellStyle name="SAPBEXformats 6 2 2 6 2" xfId="32398" xr:uid="{00000000-0005-0000-0000-0000847E0000}"/>
    <cellStyle name="SAPBEXformats 6 2 2 7" xfId="32399" xr:uid="{00000000-0005-0000-0000-0000857E0000}"/>
    <cellStyle name="SAPBEXformats 6 2 2 7 2" xfId="32400" xr:uid="{00000000-0005-0000-0000-0000867E0000}"/>
    <cellStyle name="SAPBEXformats 6 2 2 8" xfId="32401" xr:uid="{00000000-0005-0000-0000-0000877E0000}"/>
    <cellStyle name="SAPBEXformats 6 2 3" xfId="32402" xr:uid="{00000000-0005-0000-0000-0000887E0000}"/>
    <cellStyle name="SAPBEXformats 6 2 3 2" xfId="32403" xr:uid="{00000000-0005-0000-0000-0000897E0000}"/>
    <cellStyle name="SAPBEXformats 6 2 3 2 2" xfId="32404" xr:uid="{00000000-0005-0000-0000-00008A7E0000}"/>
    <cellStyle name="SAPBEXformats 6 2 3 3" xfId="32405" xr:uid="{00000000-0005-0000-0000-00008B7E0000}"/>
    <cellStyle name="SAPBEXformats 6 2 3 3 2" xfId="32406" xr:uid="{00000000-0005-0000-0000-00008C7E0000}"/>
    <cellStyle name="SAPBEXformats 6 2 3 4" xfId="32407" xr:uid="{00000000-0005-0000-0000-00008D7E0000}"/>
    <cellStyle name="SAPBEXformats 6 2 3 4 2" xfId="32408" xr:uid="{00000000-0005-0000-0000-00008E7E0000}"/>
    <cellStyle name="SAPBEXformats 6 2 3 5" xfId="32409" xr:uid="{00000000-0005-0000-0000-00008F7E0000}"/>
    <cellStyle name="SAPBEXformats 6 2 3 5 2" xfId="32410" xr:uid="{00000000-0005-0000-0000-0000907E0000}"/>
    <cellStyle name="SAPBEXformats 6 2 3 6" xfId="32411" xr:uid="{00000000-0005-0000-0000-0000917E0000}"/>
    <cellStyle name="SAPBEXformats 6 2 3 6 2" xfId="32412" xr:uid="{00000000-0005-0000-0000-0000927E0000}"/>
    <cellStyle name="SAPBEXformats 6 2 3 7" xfId="32413" xr:uid="{00000000-0005-0000-0000-0000937E0000}"/>
    <cellStyle name="SAPBEXformats 6 2 4" xfId="32414" xr:uid="{00000000-0005-0000-0000-0000947E0000}"/>
    <cellStyle name="SAPBEXformats 6 2 4 2" xfId="32415" xr:uid="{00000000-0005-0000-0000-0000957E0000}"/>
    <cellStyle name="SAPBEXformats 6 2 5" xfId="32416" xr:uid="{00000000-0005-0000-0000-0000967E0000}"/>
    <cellStyle name="SAPBEXformats 6 2 5 2" xfId="32417" xr:uid="{00000000-0005-0000-0000-0000977E0000}"/>
    <cellStyle name="SAPBEXformats 6 2 6" xfId="32418" xr:uid="{00000000-0005-0000-0000-0000987E0000}"/>
    <cellStyle name="SAPBEXformats 6 2 6 2" xfId="32419" xr:uid="{00000000-0005-0000-0000-0000997E0000}"/>
    <cellStyle name="SAPBEXformats 6 2 7" xfId="32420" xr:uid="{00000000-0005-0000-0000-00009A7E0000}"/>
    <cellStyle name="SAPBEXformats 6 2 7 2" xfId="32421" xr:uid="{00000000-0005-0000-0000-00009B7E0000}"/>
    <cellStyle name="SAPBEXformats 6 2 8" xfId="32422" xr:uid="{00000000-0005-0000-0000-00009C7E0000}"/>
    <cellStyle name="SAPBEXformats 6 2 8 2" xfId="32423" xr:uid="{00000000-0005-0000-0000-00009D7E0000}"/>
    <cellStyle name="SAPBEXformats 6 2 9" xfId="32424" xr:uid="{00000000-0005-0000-0000-00009E7E0000}"/>
    <cellStyle name="SAPBEXformats 6 3" xfId="32425" xr:uid="{00000000-0005-0000-0000-00009F7E0000}"/>
    <cellStyle name="SAPBEXformats 6 3 2" xfId="32426" xr:uid="{00000000-0005-0000-0000-0000A07E0000}"/>
    <cellStyle name="SAPBEXformats 6 3 2 2" xfId="32427" xr:uid="{00000000-0005-0000-0000-0000A17E0000}"/>
    <cellStyle name="SAPBEXformats 6 3 2 2 2" xfId="32428" xr:uid="{00000000-0005-0000-0000-0000A27E0000}"/>
    <cellStyle name="SAPBEXformats 6 3 2 3" xfId="32429" xr:uid="{00000000-0005-0000-0000-0000A37E0000}"/>
    <cellStyle name="SAPBEXformats 6 3 2 3 2" xfId="32430" xr:uid="{00000000-0005-0000-0000-0000A47E0000}"/>
    <cellStyle name="SAPBEXformats 6 3 2 4" xfId="32431" xr:uid="{00000000-0005-0000-0000-0000A57E0000}"/>
    <cellStyle name="SAPBEXformats 6 3 2 4 2" xfId="32432" xr:uid="{00000000-0005-0000-0000-0000A67E0000}"/>
    <cellStyle name="SAPBEXformats 6 3 2 5" xfId="32433" xr:uid="{00000000-0005-0000-0000-0000A77E0000}"/>
    <cellStyle name="SAPBEXformats 6 3 2 5 2" xfId="32434" xr:uid="{00000000-0005-0000-0000-0000A87E0000}"/>
    <cellStyle name="SAPBEXformats 6 3 2 6" xfId="32435" xr:uid="{00000000-0005-0000-0000-0000A97E0000}"/>
    <cellStyle name="SAPBEXformats 6 3 2 6 2" xfId="32436" xr:uid="{00000000-0005-0000-0000-0000AA7E0000}"/>
    <cellStyle name="SAPBEXformats 6 3 2 7" xfId="32437" xr:uid="{00000000-0005-0000-0000-0000AB7E0000}"/>
    <cellStyle name="SAPBEXformats 6 3 3" xfId="32438" xr:uid="{00000000-0005-0000-0000-0000AC7E0000}"/>
    <cellStyle name="SAPBEXformats 6 3 3 2" xfId="32439" xr:uid="{00000000-0005-0000-0000-0000AD7E0000}"/>
    <cellStyle name="SAPBEXformats 6 3 4" xfId="32440" xr:uid="{00000000-0005-0000-0000-0000AE7E0000}"/>
    <cellStyle name="SAPBEXformats 6 3 4 2" xfId="32441" xr:uid="{00000000-0005-0000-0000-0000AF7E0000}"/>
    <cellStyle name="SAPBEXformats 6 3 5" xfId="32442" xr:uid="{00000000-0005-0000-0000-0000B07E0000}"/>
    <cellStyle name="SAPBEXformats 6 3 5 2" xfId="32443" xr:uid="{00000000-0005-0000-0000-0000B17E0000}"/>
    <cellStyle name="SAPBEXformats 6 3 6" xfId="32444" xr:uid="{00000000-0005-0000-0000-0000B27E0000}"/>
    <cellStyle name="SAPBEXformats 6 3 6 2" xfId="32445" xr:uid="{00000000-0005-0000-0000-0000B37E0000}"/>
    <cellStyle name="SAPBEXformats 6 3 7" xfId="32446" xr:uid="{00000000-0005-0000-0000-0000B47E0000}"/>
    <cellStyle name="SAPBEXformats 6 3 7 2" xfId="32447" xr:uid="{00000000-0005-0000-0000-0000B57E0000}"/>
    <cellStyle name="SAPBEXformats 6 3 8" xfId="32448" xr:uid="{00000000-0005-0000-0000-0000B67E0000}"/>
    <cellStyle name="SAPBEXformats 6 4" xfId="32449" xr:uid="{00000000-0005-0000-0000-0000B77E0000}"/>
    <cellStyle name="SAPBEXformats 6 4 2" xfId="32450" xr:uid="{00000000-0005-0000-0000-0000B87E0000}"/>
    <cellStyle name="SAPBEXformats 6 4 2 2" xfId="32451" xr:uid="{00000000-0005-0000-0000-0000B97E0000}"/>
    <cellStyle name="SAPBEXformats 6 4 3" xfId="32452" xr:uid="{00000000-0005-0000-0000-0000BA7E0000}"/>
    <cellStyle name="SAPBEXformats 6 4 3 2" xfId="32453" xr:uid="{00000000-0005-0000-0000-0000BB7E0000}"/>
    <cellStyle name="SAPBEXformats 6 4 4" xfId="32454" xr:uid="{00000000-0005-0000-0000-0000BC7E0000}"/>
    <cellStyle name="SAPBEXformats 6 4 4 2" xfId="32455" xr:uid="{00000000-0005-0000-0000-0000BD7E0000}"/>
    <cellStyle name="SAPBEXformats 6 4 5" xfId="32456" xr:uid="{00000000-0005-0000-0000-0000BE7E0000}"/>
    <cellStyle name="SAPBEXformats 6 4 5 2" xfId="32457" xr:uid="{00000000-0005-0000-0000-0000BF7E0000}"/>
    <cellStyle name="SAPBEXformats 6 4 6" xfId="32458" xr:uid="{00000000-0005-0000-0000-0000C07E0000}"/>
    <cellStyle name="SAPBEXformats 6 4 6 2" xfId="32459" xr:uid="{00000000-0005-0000-0000-0000C17E0000}"/>
    <cellStyle name="SAPBEXformats 6 4 7" xfId="32460" xr:uid="{00000000-0005-0000-0000-0000C27E0000}"/>
    <cellStyle name="SAPBEXformats 6 5" xfId="32461" xr:uid="{00000000-0005-0000-0000-0000C37E0000}"/>
    <cellStyle name="SAPBEXformats 6 5 2" xfId="32462" xr:uid="{00000000-0005-0000-0000-0000C47E0000}"/>
    <cellStyle name="SAPBEXformats 6 6" xfId="32463" xr:uid="{00000000-0005-0000-0000-0000C57E0000}"/>
    <cellStyle name="SAPBEXformats 6 6 2" xfId="32464" xr:uid="{00000000-0005-0000-0000-0000C67E0000}"/>
    <cellStyle name="SAPBEXformats 6 7" xfId="32465" xr:uid="{00000000-0005-0000-0000-0000C77E0000}"/>
    <cellStyle name="SAPBEXformats 6 7 2" xfId="32466" xr:uid="{00000000-0005-0000-0000-0000C87E0000}"/>
    <cellStyle name="SAPBEXformats 6 8" xfId="32467" xr:uid="{00000000-0005-0000-0000-0000C97E0000}"/>
    <cellStyle name="SAPBEXformats 6 8 2" xfId="32468" xr:uid="{00000000-0005-0000-0000-0000CA7E0000}"/>
    <cellStyle name="SAPBEXformats 6 9" xfId="32469" xr:uid="{00000000-0005-0000-0000-0000CB7E0000}"/>
    <cellStyle name="SAPBEXformats 6 9 2" xfId="32470" xr:uid="{00000000-0005-0000-0000-0000CC7E0000}"/>
    <cellStyle name="SAPBEXformats 7" xfId="32471" xr:uid="{00000000-0005-0000-0000-0000CD7E0000}"/>
    <cellStyle name="SAPBEXformats 7 10" xfId="32472" xr:uid="{00000000-0005-0000-0000-0000CE7E0000}"/>
    <cellStyle name="SAPBEXformats 7 2" xfId="32473" xr:uid="{00000000-0005-0000-0000-0000CF7E0000}"/>
    <cellStyle name="SAPBEXformats 7 2 2" xfId="32474" xr:uid="{00000000-0005-0000-0000-0000D07E0000}"/>
    <cellStyle name="SAPBEXformats 7 2 2 2" xfId="32475" xr:uid="{00000000-0005-0000-0000-0000D17E0000}"/>
    <cellStyle name="SAPBEXformats 7 2 2 2 2" xfId="32476" xr:uid="{00000000-0005-0000-0000-0000D27E0000}"/>
    <cellStyle name="SAPBEXformats 7 2 2 2 2 2" xfId="32477" xr:uid="{00000000-0005-0000-0000-0000D37E0000}"/>
    <cellStyle name="SAPBEXformats 7 2 2 2 3" xfId="32478" xr:uid="{00000000-0005-0000-0000-0000D47E0000}"/>
    <cellStyle name="SAPBEXformats 7 2 2 2 3 2" xfId="32479" xr:uid="{00000000-0005-0000-0000-0000D57E0000}"/>
    <cellStyle name="SAPBEXformats 7 2 2 2 4" xfId="32480" xr:uid="{00000000-0005-0000-0000-0000D67E0000}"/>
    <cellStyle name="SAPBEXformats 7 2 2 2 4 2" xfId="32481" xr:uid="{00000000-0005-0000-0000-0000D77E0000}"/>
    <cellStyle name="SAPBEXformats 7 2 2 2 5" xfId="32482" xr:uid="{00000000-0005-0000-0000-0000D87E0000}"/>
    <cellStyle name="SAPBEXformats 7 2 2 2 5 2" xfId="32483" xr:uid="{00000000-0005-0000-0000-0000D97E0000}"/>
    <cellStyle name="SAPBEXformats 7 2 2 2 6" xfId="32484" xr:uid="{00000000-0005-0000-0000-0000DA7E0000}"/>
    <cellStyle name="SAPBEXformats 7 2 2 2 6 2" xfId="32485" xr:uid="{00000000-0005-0000-0000-0000DB7E0000}"/>
    <cellStyle name="SAPBEXformats 7 2 2 2 7" xfId="32486" xr:uid="{00000000-0005-0000-0000-0000DC7E0000}"/>
    <cellStyle name="SAPBEXformats 7 2 2 3" xfId="32487" xr:uid="{00000000-0005-0000-0000-0000DD7E0000}"/>
    <cellStyle name="SAPBEXformats 7 2 2 3 2" xfId="32488" xr:uid="{00000000-0005-0000-0000-0000DE7E0000}"/>
    <cellStyle name="SAPBEXformats 7 2 2 4" xfId="32489" xr:uid="{00000000-0005-0000-0000-0000DF7E0000}"/>
    <cellStyle name="SAPBEXformats 7 2 2 4 2" xfId="32490" xr:uid="{00000000-0005-0000-0000-0000E07E0000}"/>
    <cellStyle name="SAPBEXformats 7 2 2 5" xfId="32491" xr:uid="{00000000-0005-0000-0000-0000E17E0000}"/>
    <cellStyle name="SAPBEXformats 7 2 2 5 2" xfId="32492" xr:uid="{00000000-0005-0000-0000-0000E27E0000}"/>
    <cellStyle name="SAPBEXformats 7 2 2 6" xfId="32493" xr:uid="{00000000-0005-0000-0000-0000E37E0000}"/>
    <cellStyle name="SAPBEXformats 7 2 2 6 2" xfId="32494" xr:uid="{00000000-0005-0000-0000-0000E47E0000}"/>
    <cellStyle name="SAPBEXformats 7 2 2 7" xfId="32495" xr:uid="{00000000-0005-0000-0000-0000E57E0000}"/>
    <cellStyle name="SAPBEXformats 7 2 2 7 2" xfId="32496" xr:uid="{00000000-0005-0000-0000-0000E67E0000}"/>
    <cellStyle name="SAPBEXformats 7 2 2 8" xfId="32497" xr:uid="{00000000-0005-0000-0000-0000E77E0000}"/>
    <cellStyle name="SAPBEXformats 7 2 3" xfId="32498" xr:uid="{00000000-0005-0000-0000-0000E87E0000}"/>
    <cellStyle name="SAPBEXformats 7 2 3 2" xfId="32499" xr:uid="{00000000-0005-0000-0000-0000E97E0000}"/>
    <cellStyle name="SAPBEXformats 7 2 3 2 2" xfId="32500" xr:uid="{00000000-0005-0000-0000-0000EA7E0000}"/>
    <cellStyle name="SAPBEXformats 7 2 3 3" xfId="32501" xr:uid="{00000000-0005-0000-0000-0000EB7E0000}"/>
    <cellStyle name="SAPBEXformats 7 2 3 3 2" xfId="32502" xr:uid="{00000000-0005-0000-0000-0000EC7E0000}"/>
    <cellStyle name="SAPBEXformats 7 2 3 4" xfId="32503" xr:uid="{00000000-0005-0000-0000-0000ED7E0000}"/>
    <cellStyle name="SAPBEXformats 7 2 3 4 2" xfId="32504" xr:uid="{00000000-0005-0000-0000-0000EE7E0000}"/>
    <cellStyle name="SAPBEXformats 7 2 3 5" xfId="32505" xr:uid="{00000000-0005-0000-0000-0000EF7E0000}"/>
    <cellStyle name="SAPBEXformats 7 2 3 5 2" xfId="32506" xr:uid="{00000000-0005-0000-0000-0000F07E0000}"/>
    <cellStyle name="SAPBEXformats 7 2 3 6" xfId="32507" xr:uid="{00000000-0005-0000-0000-0000F17E0000}"/>
    <cellStyle name="SAPBEXformats 7 2 3 6 2" xfId="32508" xr:uid="{00000000-0005-0000-0000-0000F27E0000}"/>
    <cellStyle name="SAPBEXformats 7 2 3 7" xfId="32509" xr:uid="{00000000-0005-0000-0000-0000F37E0000}"/>
    <cellStyle name="SAPBEXformats 7 2 4" xfId="32510" xr:uid="{00000000-0005-0000-0000-0000F47E0000}"/>
    <cellStyle name="SAPBEXformats 7 2 4 2" xfId="32511" xr:uid="{00000000-0005-0000-0000-0000F57E0000}"/>
    <cellStyle name="SAPBEXformats 7 2 5" xfId="32512" xr:uid="{00000000-0005-0000-0000-0000F67E0000}"/>
    <cellStyle name="SAPBEXformats 7 2 5 2" xfId="32513" xr:uid="{00000000-0005-0000-0000-0000F77E0000}"/>
    <cellStyle name="SAPBEXformats 7 2 6" xfId="32514" xr:uid="{00000000-0005-0000-0000-0000F87E0000}"/>
    <cellStyle name="SAPBEXformats 7 2 6 2" xfId="32515" xr:uid="{00000000-0005-0000-0000-0000F97E0000}"/>
    <cellStyle name="SAPBEXformats 7 2 7" xfId="32516" xr:uid="{00000000-0005-0000-0000-0000FA7E0000}"/>
    <cellStyle name="SAPBEXformats 7 2 7 2" xfId="32517" xr:uid="{00000000-0005-0000-0000-0000FB7E0000}"/>
    <cellStyle name="SAPBEXformats 7 2 8" xfId="32518" xr:uid="{00000000-0005-0000-0000-0000FC7E0000}"/>
    <cellStyle name="SAPBEXformats 7 2 8 2" xfId="32519" xr:uid="{00000000-0005-0000-0000-0000FD7E0000}"/>
    <cellStyle name="SAPBEXformats 7 2 9" xfId="32520" xr:uid="{00000000-0005-0000-0000-0000FE7E0000}"/>
    <cellStyle name="SAPBEXformats 7 3" xfId="32521" xr:uid="{00000000-0005-0000-0000-0000FF7E0000}"/>
    <cellStyle name="SAPBEXformats 7 3 2" xfId="32522" xr:uid="{00000000-0005-0000-0000-0000007F0000}"/>
    <cellStyle name="SAPBEXformats 7 3 2 2" xfId="32523" xr:uid="{00000000-0005-0000-0000-0000017F0000}"/>
    <cellStyle name="SAPBEXformats 7 3 2 2 2" xfId="32524" xr:uid="{00000000-0005-0000-0000-0000027F0000}"/>
    <cellStyle name="SAPBEXformats 7 3 2 3" xfId="32525" xr:uid="{00000000-0005-0000-0000-0000037F0000}"/>
    <cellStyle name="SAPBEXformats 7 3 2 3 2" xfId="32526" xr:uid="{00000000-0005-0000-0000-0000047F0000}"/>
    <cellStyle name="SAPBEXformats 7 3 2 4" xfId="32527" xr:uid="{00000000-0005-0000-0000-0000057F0000}"/>
    <cellStyle name="SAPBEXformats 7 3 2 4 2" xfId="32528" xr:uid="{00000000-0005-0000-0000-0000067F0000}"/>
    <cellStyle name="SAPBEXformats 7 3 2 5" xfId="32529" xr:uid="{00000000-0005-0000-0000-0000077F0000}"/>
    <cellStyle name="SAPBEXformats 7 3 2 5 2" xfId="32530" xr:uid="{00000000-0005-0000-0000-0000087F0000}"/>
    <cellStyle name="SAPBEXformats 7 3 2 6" xfId="32531" xr:uid="{00000000-0005-0000-0000-0000097F0000}"/>
    <cellStyle name="SAPBEXformats 7 3 2 6 2" xfId="32532" xr:uid="{00000000-0005-0000-0000-00000A7F0000}"/>
    <cellStyle name="SAPBEXformats 7 3 2 7" xfId="32533" xr:uid="{00000000-0005-0000-0000-00000B7F0000}"/>
    <cellStyle name="SAPBEXformats 7 3 3" xfId="32534" xr:uid="{00000000-0005-0000-0000-00000C7F0000}"/>
    <cellStyle name="SAPBEXformats 7 3 3 2" xfId="32535" xr:uid="{00000000-0005-0000-0000-00000D7F0000}"/>
    <cellStyle name="SAPBEXformats 7 3 4" xfId="32536" xr:uid="{00000000-0005-0000-0000-00000E7F0000}"/>
    <cellStyle name="SAPBEXformats 7 3 4 2" xfId="32537" xr:uid="{00000000-0005-0000-0000-00000F7F0000}"/>
    <cellStyle name="SAPBEXformats 7 3 5" xfId="32538" xr:uid="{00000000-0005-0000-0000-0000107F0000}"/>
    <cellStyle name="SAPBEXformats 7 3 5 2" xfId="32539" xr:uid="{00000000-0005-0000-0000-0000117F0000}"/>
    <cellStyle name="SAPBEXformats 7 3 6" xfId="32540" xr:uid="{00000000-0005-0000-0000-0000127F0000}"/>
    <cellStyle name="SAPBEXformats 7 3 6 2" xfId="32541" xr:uid="{00000000-0005-0000-0000-0000137F0000}"/>
    <cellStyle name="SAPBEXformats 7 3 7" xfId="32542" xr:uid="{00000000-0005-0000-0000-0000147F0000}"/>
    <cellStyle name="SAPBEXformats 7 3 7 2" xfId="32543" xr:uid="{00000000-0005-0000-0000-0000157F0000}"/>
    <cellStyle name="SAPBEXformats 7 3 8" xfId="32544" xr:uid="{00000000-0005-0000-0000-0000167F0000}"/>
    <cellStyle name="SAPBEXformats 7 4" xfId="32545" xr:uid="{00000000-0005-0000-0000-0000177F0000}"/>
    <cellStyle name="SAPBEXformats 7 4 2" xfId="32546" xr:uid="{00000000-0005-0000-0000-0000187F0000}"/>
    <cellStyle name="SAPBEXformats 7 4 2 2" xfId="32547" xr:uid="{00000000-0005-0000-0000-0000197F0000}"/>
    <cellStyle name="SAPBEXformats 7 4 3" xfId="32548" xr:uid="{00000000-0005-0000-0000-00001A7F0000}"/>
    <cellStyle name="SAPBEXformats 7 4 3 2" xfId="32549" xr:uid="{00000000-0005-0000-0000-00001B7F0000}"/>
    <cellStyle name="SAPBEXformats 7 4 4" xfId="32550" xr:uid="{00000000-0005-0000-0000-00001C7F0000}"/>
    <cellStyle name="SAPBEXformats 7 4 4 2" xfId="32551" xr:uid="{00000000-0005-0000-0000-00001D7F0000}"/>
    <cellStyle name="SAPBEXformats 7 4 5" xfId="32552" xr:uid="{00000000-0005-0000-0000-00001E7F0000}"/>
    <cellStyle name="SAPBEXformats 7 4 5 2" xfId="32553" xr:uid="{00000000-0005-0000-0000-00001F7F0000}"/>
    <cellStyle name="SAPBEXformats 7 4 6" xfId="32554" xr:uid="{00000000-0005-0000-0000-0000207F0000}"/>
    <cellStyle name="SAPBEXformats 7 4 6 2" xfId="32555" xr:uid="{00000000-0005-0000-0000-0000217F0000}"/>
    <cellStyle name="SAPBEXformats 7 4 7" xfId="32556" xr:uid="{00000000-0005-0000-0000-0000227F0000}"/>
    <cellStyle name="SAPBEXformats 7 5" xfId="32557" xr:uid="{00000000-0005-0000-0000-0000237F0000}"/>
    <cellStyle name="SAPBEXformats 7 5 2" xfId="32558" xr:uid="{00000000-0005-0000-0000-0000247F0000}"/>
    <cellStyle name="SAPBEXformats 7 6" xfId="32559" xr:uid="{00000000-0005-0000-0000-0000257F0000}"/>
    <cellStyle name="SAPBEXformats 7 6 2" xfId="32560" xr:uid="{00000000-0005-0000-0000-0000267F0000}"/>
    <cellStyle name="SAPBEXformats 7 7" xfId="32561" xr:uid="{00000000-0005-0000-0000-0000277F0000}"/>
    <cellStyle name="SAPBEXformats 7 7 2" xfId="32562" xr:uid="{00000000-0005-0000-0000-0000287F0000}"/>
    <cellStyle name="SAPBEXformats 7 8" xfId="32563" xr:uid="{00000000-0005-0000-0000-0000297F0000}"/>
    <cellStyle name="SAPBEXformats 7 8 2" xfId="32564" xr:uid="{00000000-0005-0000-0000-00002A7F0000}"/>
    <cellStyle name="SAPBEXformats 7 9" xfId="32565" xr:uid="{00000000-0005-0000-0000-00002B7F0000}"/>
    <cellStyle name="SAPBEXformats 7 9 2" xfId="32566" xr:uid="{00000000-0005-0000-0000-00002C7F0000}"/>
    <cellStyle name="SAPBEXformats 8" xfId="32567" xr:uid="{00000000-0005-0000-0000-00002D7F0000}"/>
    <cellStyle name="SAPBEXformats 8 2" xfId="32568" xr:uid="{00000000-0005-0000-0000-00002E7F0000}"/>
    <cellStyle name="SAPBEXformats 8 2 2" xfId="32569" xr:uid="{00000000-0005-0000-0000-00002F7F0000}"/>
    <cellStyle name="SAPBEXformats 8 2 2 2" xfId="32570" xr:uid="{00000000-0005-0000-0000-0000307F0000}"/>
    <cellStyle name="SAPBEXformats 8 2 2 2 2" xfId="32571" xr:uid="{00000000-0005-0000-0000-0000317F0000}"/>
    <cellStyle name="SAPBEXformats 8 2 2 3" xfId="32572" xr:uid="{00000000-0005-0000-0000-0000327F0000}"/>
    <cellStyle name="SAPBEXformats 8 2 2 3 2" xfId="32573" xr:uid="{00000000-0005-0000-0000-0000337F0000}"/>
    <cellStyle name="SAPBEXformats 8 2 2 4" xfId="32574" xr:uid="{00000000-0005-0000-0000-0000347F0000}"/>
    <cellStyle name="SAPBEXformats 8 2 2 4 2" xfId="32575" xr:uid="{00000000-0005-0000-0000-0000357F0000}"/>
    <cellStyle name="SAPBEXformats 8 2 2 5" xfId="32576" xr:uid="{00000000-0005-0000-0000-0000367F0000}"/>
    <cellStyle name="SAPBEXformats 8 2 2 5 2" xfId="32577" xr:uid="{00000000-0005-0000-0000-0000377F0000}"/>
    <cellStyle name="SAPBEXformats 8 2 2 6" xfId="32578" xr:uid="{00000000-0005-0000-0000-0000387F0000}"/>
    <cellStyle name="SAPBEXformats 8 2 2 6 2" xfId="32579" xr:uid="{00000000-0005-0000-0000-0000397F0000}"/>
    <cellStyle name="SAPBEXformats 8 2 2 7" xfId="32580" xr:uid="{00000000-0005-0000-0000-00003A7F0000}"/>
    <cellStyle name="SAPBEXformats 8 2 3" xfId="32581" xr:uid="{00000000-0005-0000-0000-00003B7F0000}"/>
    <cellStyle name="SAPBEXformats 8 2 3 2" xfId="32582" xr:uid="{00000000-0005-0000-0000-00003C7F0000}"/>
    <cellStyle name="SAPBEXformats 8 2 4" xfId="32583" xr:uid="{00000000-0005-0000-0000-00003D7F0000}"/>
    <cellStyle name="SAPBEXformats 8 2 4 2" xfId="32584" xr:uid="{00000000-0005-0000-0000-00003E7F0000}"/>
    <cellStyle name="SAPBEXformats 8 2 5" xfId="32585" xr:uid="{00000000-0005-0000-0000-00003F7F0000}"/>
    <cellStyle name="SAPBEXformats 8 2 5 2" xfId="32586" xr:uid="{00000000-0005-0000-0000-0000407F0000}"/>
    <cellStyle name="SAPBEXformats 8 2 6" xfId="32587" xr:uid="{00000000-0005-0000-0000-0000417F0000}"/>
    <cellStyle name="SAPBEXformats 8 2 6 2" xfId="32588" xr:uid="{00000000-0005-0000-0000-0000427F0000}"/>
    <cellStyle name="SAPBEXformats 8 2 7" xfId="32589" xr:uid="{00000000-0005-0000-0000-0000437F0000}"/>
    <cellStyle name="SAPBEXformats 8 2 7 2" xfId="32590" xr:uid="{00000000-0005-0000-0000-0000447F0000}"/>
    <cellStyle name="SAPBEXformats 8 2 8" xfId="32591" xr:uid="{00000000-0005-0000-0000-0000457F0000}"/>
    <cellStyle name="SAPBEXformats 8 3" xfId="32592" xr:uid="{00000000-0005-0000-0000-0000467F0000}"/>
    <cellStyle name="SAPBEXformats 8 3 2" xfId="32593" xr:uid="{00000000-0005-0000-0000-0000477F0000}"/>
    <cellStyle name="SAPBEXformats 8 3 2 2" xfId="32594" xr:uid="{00000000-0005-0000-0000-0000487F0000}"/>
    <cellStyle name="SAPBEXformats 8 3 3" xfId="32595" xr:uid="{00000000-0005-0000-0000-0000497F0000}"/>
    <cellStyle name="SAPBEXformats 8 3 3 2" xfId="32596" xr:uid="{00000000-0005-0000-0000-00004A7F0000}"/>
    <cellStyle name="SAPBEXformats 8 3 4" xfId="32597" xr:uid="{00000000-0005-0000-0000-00004B7F0000}"/>
    <cellStyle name="SAPBEXformats 8 3 4 2" xfId="32598" xr:uid="{00000000-0005-0000-0000-00004C7F0000}"/>
    <cellStyle name="SAPBEXformats 8 3 5" xfId="32599" xr:uid="{00000000-0005-0000-0000-00004D7F0000}"/>
    <cellStyle name="SAPBEXformats 8 3 5 2" xfId="32600" xr:uid="{00000000-0005-0000-0000-00004E7F0000}"/>
    <cellStyle name="SAPBEXformats 8 3 6" xfId="32601" xr:uid="{00000000-0005-0000-0000-00004F7F0000}"/>
    <cellStyle name="SAPBEXformats 8 3 6 2" xfId="32602" xr:uid="{00000000-0005-0000-0000-0000507F0000}"/>
    <cellStyle name="SAPBEXformats 8 3 7" xfId="32603" xr:uid="{00000000-0005-0000-0000-0000517F0000}"/>
    <cellStyle name="SAPBEXformats 8 4" xfId="32604" xr:uid="{00000000-0005-0000-0000-0000527F0000}"/>
    <cellStyle name="SAPBEXformats 8 4 2" xfId="32605" xr:uid="{00000000-0005-0000-0000-0000537F0000}"/>
    <cellStyle name="SAPBEXformats 8 5" xfId="32606" xr:uid="{00000000-0005-0000-0000-0000547F0000}"/>
    <cellStyle name="SAPBEXformats 8 5 2" xfId="32607" xr:uid="{00000000-0005-0000-0000-0000557F0000}"/>
    <cellStyle name="SAPBEXformats 8 6" xfId="32608" xr:uid="{00000000-0005-0000-0000-0000567F0000}"/>
    <cellStyle name="SAPBEXformats 8 6 2" xfId="32609" xr:uid="{00000000-0005-0000-0000-0000577F0000}"/>
    <cellStyle name="SAPBEXformats 8 7" xfId="32610" xr:uid="{00000000-0005-0000-0000-0000587F0000}"/>
    <cellStyle name="SAPBEXformats 8 7 2" xfId="32611" xr:uid="{00000000-0005-0000-0000-0000597F0000}"/>
    <cellStyle name="SAPBEXformats 8 8" xfId="32612" xr:uid="{00000000-0005-0000-0000-00005A7F0000}"/>
    <cellStyle name="SAPBEXformats 8 8 2" xfId="32613" xr:uid="{00000000-0005-0000-0000-00005B7F0000}"/>
    <cellStyle name="SAPBEXformats 8 9" xfId="32614" xr:uid="{00000000-0005-0000-0000-00005C7F0000}"/>
    <cellStyle name="SAPBEXformats 9" xfId="32615" xr:uid="{00000000-0005-0000-0000-00005D7F0000}"/>
    <cellStyle name="SAPBEXformats 9 2" xfId="32616" xr:uid="{00000000-0005-0000-0000-00005E7F0000}"/>
    <cellStyle name="SAPBEXformats 9 2 2" xfId="32617" xr:uid="{00000000-0005-0000-0000-00005F7F0000}"/>
    <cellStyle name="SAPBEXformats 9 2 2 2" xfId="32618" xr:uid="{00000000-0005-0000-0000-0000607F0000}"/>
    <cellStyle name="SAPBEXformats 9 2 3" xfId="32619" xr:uid="{00000000-0005-0000-0000-0000617F0000}"/>
    <cellStyle name="SAPBEXformats 9 2 3 2" xfId="32620" xr:uid="{00000000-0005-0000-0000-0000627F0000}"/>
    <cellStyle name="SAPBEXformats 9 2 4" xfId="32621" xr:uid="{00000000-0005-0000-0000-0000637F0000}"/>
    <cellStyle name="SAPBEXformats 9 2 4 2" xfId="32622" xr:uid="{00000000-0005-0000-0000-0000647F0000}"/>
    <cellStyle name="SAPBEXformats 9 2 5" xfId="32623" xr:uid="{00000000-0005-0000-0000-0000657F0000}"/>
    <cellStyle name="SAPBEXformats 9 2 5 2" xfId="32624" xr:uid="{00000000-0005-0000-0000-0000667F0000}"/>
    <cellStyle name="SAPBEXformats 9 2 6" xfId="32625" xr:uid="{00000000-0005-0000-0000-0000677F0000}"/>
    <cellStyle name="SAPBEXformats 9 2 6 2" xfId="32626" xr:uid="{00000000-0005-0000-0000-0000687F0000}"/>
    <cellStyle name="SAPBEXformats 9 2 7" xfId="32627" xr:uid="{00000000-0005-0000-0000-0000697F0000}"/>
    <cellStyle name="SAPBEXformats 9 3" xfId="32628" xr:uid="{00000000-0005-0000-0000-00006A7F0000}"/>
    <cellStyle name="SAPBEXformats 9 3 2" xfId="32629" xr:uid="{00000000-0005-0000-0000-00006B7F0000}"/>
    <cellStyle name="SAPBEXformats 9 4" xfId="32630" xr:uid="{00000000-0005-0000-0000-00006C7F0000}"/>
    <cellStyle name="SAPBEXformats 9 4 2" xfId="32631" xr:uid="{00000000-0005-0000-0000-00006D7F0000}"/>
    <cellStyle name="SAPBEXformats 9 5" xfId="32632" xr:uid="{00000000-0005-0000-0000-00006E7F0000}"/>
    <cellStyle name="SAPBEXformats 9 5 2" xfId="32633" xr:uid="{00000000-0005-0000-0000-00006F7F0000}"/>
    <cellStyle name="SAPBEXformats 9 6" xfId="32634" xr:uid="{00000000-0005-0000-0000-0000707F0000}"/>
    <cellStyle name="SAPBEXformats 9 6 2" xfId="32635" xr:uid="{00000000-0005-0000-0000-0000717F0000}"/>
    <cellStyle name="SAPBEXformats 9 7" xfId="32636" xr:uid="{00000000-0005-0000-0000-0000727F0000}"/>
    <cellStyle name="SAPBEXformats 9 7 2" xfId="32637" xr:uid="{00000000-0005-0000-0000-0000737F0000}"/>
    <cellStyle name="SAPBEXformats 9 8" xfId="32638" xr:uid="{00000000-0005-0000-0000-0000747F0000}"/>
    <cellStyle name="SAPBEXheaderItem" xfId="32639" xr:uid="{00000000-0005-0000-0000-0000757F0000}"/>
    <cellStyle name="SAPBEXheaderItem 10" xfId="32640" xr:uid="{00000000-0005-0000-0000-0000767F0000}"/>
    <cellStyle name="SAPBEXheaderItem 10 2" xfId="32641" xr:uid="{00000000-0005-0000-0000-0000777F0000}"/>
    <cellStyle name="SAPBEXheaderItem 11" xfId="32642" xr:uid="{00000000-0005-0000-0000-0000787F0000}"/>
    <cellStyle name="SAPBEXheaderItem 11 2" xfId="32643" xr:uid="{00000000-0005-0000-0000-0000797F0000}"/>
    <cellStyle name="SAPBEXheaderItem 12" xfId="32644" xr:uid="{00000000-0005-0000-0000-00007A7F0000}"/>
    <cellStyle name="SAPBEXheaderItem 12 2" xfId="32645" xr:uid="{00000000-0005-0000-0000-00007B7F0000}"/>
    <cellStyle name="SAPBEXheaderItem 13" xfId="32646" xr:uid="{00000000-0005-0000-0000-00007C7F0000}"/>
    <cellStyle name="SAPBEXheaderItem 13 2" xfId="32647" xr:uid="{00000000-0005-0000-0000-00007D7F0000}"/>
    <cellStyle name="SAPBEXheaderItem 14" xfId="32648" xr:uid="{00000000-0005-0000-0000-00007E7F0000}"/>
    <cellStyle name="SAPBEXheaderItem 14 2" xfId="32649" xr:uid="{00000000-0005-0000-0000-00007F7F0000}"/>
    <cellStyle name="SAPBEXheaderItem 15" xfId="32650" xr:uid="{00000000-0005-0000-0000-0000807F0000}"/>
    <cellStyle name="SAPBEXheaderItem 2" xfId="32651" xr:uid="{00000000-0005-0000-0000-0000817F0000}"/>
    <cellStyle name="SAPBEXheaderItem 2 10" xfId="32652" xr:uid="{00000000-0005-0000-0000-0000827F0000}"/>
    <cellStyle name="SAPBEXheaderItem 2 10 2" xfId="32653" xr:uid="{00000000-0005-0000-0000-0000837F0000}"/>
    <cellStyle name="SAPBEXheaderItem 2 11" xfId="32654" xr:uid="{00000000-0005-0000-0000-0000847F0000}"/>
    <cellStyle name="SAPBEXheaderItem 2 2" xfId="32655" xr:uid="{00000000-0005-0000-0000-0000857F0000}"/>
    <cellStyle name="SAPBEXheaderItem 2 2 10" xfId="32656" xr:uid="{00000000-0005-0000-0000-0000867F0000}"/>
    <cellStyle name="SAPBEXheaderItem 2 2 2" xfId="32657" xr:uid="{00000000-0005-0000-0000-0000877F0000}"/>
    <cellStyle name="SAPBEXheaderItem 2 2 2 2" xfId="32658" xr:uid="{00000000-0005-0000-0000-0000887F0000}"/>
    <cellStyle name="SAPBEXheaderItem 2 2 2 2 2" xfId="32659" xr:uid="{00000000-0005-0000-0000-0000897F0000}"/>
    <cellStyle name="SAPBEXheaderItem 2 2 2 2 2 2" xfId="32660" xr:uid="{00000000-0005-0000-0000-00008A7F0000}"/>
    <cellStyle name="SAPBEXheaderItem 2 2 2 2 2 2 2" xfId="32661" xr:uid="{00000000-0005-0000-0000-00008B7F0000}"/>
    <cellStyle name="SAPBEXheaderItem 2 2 2 2 2 3" xfId="32662" xr:uid="{00000000-0005-0000-0000-00008C7F0000}"/>
    <cellStyle name="SAPBEXheaderItem 2 2 2 2 2 3 2" xfId="32663" xr:uid="{00000000-0005-0000-0000-00008D7F0000}"/>
    <cellStyle name="SAPBEXheaderItem 2 2 2 2 2 4" xfId="32664" xr:uid="{00000000-0005-0000-0000-00008E7F0000}"/>
    <cellStyle name="SAPBEXheaderItem 2 2 2 2 2 4 2" xfId="32665" xr:uid="{00000000-0005-0000-0000-00008F7F0000}"/>
    <cellStyle name="SAPBEXheaderItem 2 2 2 2 2 5" xfId="32666" xr:uid="{00000000-0005-0000-0000-0000907F0000}"/>
    <cellStyle name="SAPBEXheaderItem 2 2 2 2 2 5 2" xfId="32667" xr:uid="{00000000-0005-0000-0000-0000917F0000}"/>
    <cellStyle name="SAPBEXheaderItem 2 2 2 2 2 6" xfId="32668" xr:uid="{00000000-0005-0000-0000-0000927F0000}"/>
    <cellStyle name="SAPBEXheaderItem 2 2 2 2 2 6 2" xfId="32669" xr:uid="{00000000-0005-0000-0000-0000937F0000}"/>
    <cellStyle name="SAPBEXheaderItem 2 2 2 2 2 7" xfId="32670" xr:uid="{00000000-0005-0000-0000-0000947F0000}"/>
    <cellStyle name="SAPBEXheaderItem 2 2 2 2 3" xfId="32671" xr:uid="{00000000-0005-0000-0000-0000957F0000}"/>
    <cellStyle name="SAPBEXheaderItem 2 2 2 2 3 2" xfId="32672" xr:uid="{00000000-0005-0000-0000-0000967F0000}"/>
    <cellStyle name="SAPBEXheaderItem 2 2 2 2 4" xfId="32673" xr:uid="{00000000-0005-0000-0000-0000977F0000}"/>
    <cellStyle name="SAPBEXheaderItem 2 2 2 2 4 2" xfId="32674" xr:uid="{00000000-0005-0000-0000-0000987F0000}"/>
    <cellStyle name="SAPBEXheaderItem 2 2 2 2 5" xfId="32675" xr:uid="{00000000-0005-0000-0000-0000997F0000}"/>
    <cellStyle name="SAPBEXheaderItem 2 2 2 2 5 2" xfId="32676" xr:uid="{00000000-0005-0000-0000-00009A7F0000}"/>
    <cellStyle name="SAPBEXheaderItem 2 2 2 2 6" xfId="32677" xr:uid="{00000000-0005-0000-0000-00009B7F0000}"/>
    <cellStyle name="SAPBEXheaderItem 2 2 2 2 6 2" xfId="32678" xr:uid="{00000000-0005-0000-0000-00009C7F0000}"/>
    <cellStyle name="SAPBEXheaderItem 2 2 2 2 7" xfId="32679" xr:uid="{00000000-0005-0000-0000-00009D7F0000}"/>
    <cellStyle name="SAPBEXheaderItem 2 2 2 2 7 2" xfId="32680" xr:uid="{00000000-0005-0000-0000-00009E7F0000}"/>
    <cellStyle name="SAPBEXheaderItem 2 2 2 2 8" xfId="32681" xr:uid="{00000000-0005-0000-0000-00009F7F0000}"/>
    <cellStyle name="SAPBEXheaderItem 2 2 2 3" xfId="32682" xr:uid="{00000000-0005-0000-0000-0000A07F0000}"/>
    <cellStyle name="SAPBEXheaderItem 2 2 2 3 2" xfId="32683" xr:uid="{00000000-0005-0000-0000-0000A17F0000}"/>
    <cellStyle name="SAPBEXheaderItem 2 2 2 3 2 2" xfId="32684" xr:uid="{00000000-0005-0000-0000-0000A27F0000}"/>
    <cellStyle name="SAPBEXheaderItem 2 2 2 3 3" xfId="32685" xr:uid="{00000000-0005-0000-0000-0000A37F0000}"/>
    <cellStyle name="SAPBEXheaderItem 2 2 2 3 3 2" xfId="32686" xr:uid="{00000000-0005-0000-0000-0000A47F0000}"/>
    <cellStyle name="SAPBEXheaderItem 2 2 2 3 4" xfId="32687" xr:uid="{00000000-0005-0000-0000-0000A57F0000}"/>
    <cellStyle name="SAPBEXheaderItem 2 2 2 3 4 2" xfId="32688" xr:uid="{00000000-0005-0000-0000-0000A67F0000}"/>
    <cellStyle name="SAPBEXheaderItem 2 2 2 3 5" xfId="32689" xr:uid="{00000000-0005-0000-0000-0000A77F0000}"/>
    <cellStyle name="SAPBEXheaderItem 2 2 2 3 5 2" xfId="32690" xr:uid="{00000000-0005-0000-0000-0000A87F0000}"/>
    <cellStyle name="SAPBEXheaderItem 2 2 2 3 6" xfId="32691" xr:uid="{00000000-0005-0000-0000-0000A97F0000}"/>
    <cellStyle name="SAPBEXheaderItem 2 2 2 3 6 2" xfId="32692" xr:uid="{00000000-0005-0000-0000-0000AA7F0000}"/>
    <cellStyle name="SAPBEXheaderItem 2 2 2 3 7" xfId="32693" xr:uid="{00000000-0005-0000-0000-0000AB7F0000}"/>
    <cellStyle name="SAPBEXheaderItem 2 2 2 4" xfId="32694" xr:uid="{00000000-0005-0000-0000-0000AC7F0000}"/>
    <cellStyle name="SAPBEXheaderItem 2 2 2 4 2" xfId="32695" xr:uid="{00000000-0005-0000-0000-0000AD7F0000}"/>
    <cellStyle name="SAPBEXheaderItem 2 2 2 5" xfId="32696" xr:uid="{00000000-0005-0000-0000-0000AE7F0000}"/>
    <cellStyle name="SAPBEXheaderItem 2 2 2 5 2" xfId="32697" xr:uid="{00000000-0005-0000-0000-0000AF7F0000}"/>
    <cellStyle name="SAPBEXheaderItem 2 2 2 6" xfId="32698" xr:uid="{00000000-0005-0000-0000-0000B07F0000}"/>
    <cellStyle name="SAPBEXheaderItem 2 2 2 6 2" xfId="32699" xr:uid="{00000000-0005-0000-0000-0000B17F0000}"/>
    <cellStyle name="SAPBEXheaderItem 2 2 2 7" xfId="32700" xr:uid="{00000000-0005-0000-0000-0000B27F0000}"/>
    <cellStyle name="SAPBEXheaderItem 2 2 2 7 2" xfId="32701" xr:uid="{00000000-0005-0000-0000-0000B37F0000}"/>
    <cellStyle name="SAPBEXheaderItem 2 2 2 8" xfId="32702" xr:uid="{00000000-0005-0000-0000-0000B47F0000}"/>
    <cellStyle name="SAPBEXheaderItem 2 2 2 8 2" xfId="32703" xr:uid="{00000000-0005-0000-0000-0000B57F0000}"/>
    <cellStyle name="SAPBEXheaderItem 2 2 2 9" xfId="32704" xr:uid="{00000000-0005-0000-0000-0000B67F0000}"/>
    <cellStyle name="SAPBEXheaderItem 2 2 3" xfId="32705" xr:uid="{00000000-0005-0000-0000-0000B77F0000}"/>
    <cellStyle name="SAPBEXheaderItem 2 2 3 2" xfId="32706" xr:uid="{00000000-0005-0000-0000-0000B87F0000}"/>
    <cellStyle name="SAPBEXheaderItem 2 2 3 2 2" xfId="32707" xr:uid="{00000000-0005-0000-0000-0000B97F0000}"/>
    <cellStyle name="SAPBEXheaderItem 2 2 3 2 2 2" xfId="32708" xr:uid="{00000000-0005-0000-0000-0000BA7F0000}"/>
    <cellStyle name="SAPBEXheaderItem 2 2 3 2 3" xfId="32709" xr:uid="{00000000-0005-0000-0000-0000BB7F0000}"/>
    <cellStyle name="SAPBEXheaderItem 2 2 3 2 3 2" xfId="32710" xr:uid="{00000000-0005-0000-0000-0000BC7F0000}"/>
    <cellStyle name="SAPBEXheaderItem 2 2 3 2 4" xfId="32711" xr:uid="{00000000-0005-0000-0000-0000BD7F0000}"/>
    <cellStyle name="SAPBEXheaderItem 2 2 3 2 4 2" xfId="32712" xr:uid="{00000000-0005-0000-0000-0000BE7F0000}"/>
    <cellStyle name="SAPBEXheaderItem 2 2 3 2 5" xfId="32713" xr:uid="{00000000-0005-0000-0000-0000BF7F0000}"/>
    <cellStyle name="SAPBEXheaderItem 2 2 3 2 5 2" xfId="32714" xr:uid="{00000000-0005-0000-0000-0000C07F0000}"/>
    <cellStyle name="SAPBEXheaderItem 2 2 3 2 6" xfId="32715" xr:uid="{00000000-0005-0000-0000-0000C17F0000}"/>
    <cellStyle name="SAPBEXheaderItem 2 2 3 2 6 2" xfId="32716" xr:uid="{00000000-0005-0000-0000-0000C27F0000}"/>
    <cellStyle name="SAPBEXheaderItem 2 2 3 2 7" xfId="32717" xr:uid="{00000000-0005-0000-0000-0000C37F0000}"/>
    <cellStyle name="SAPBEXheaderItem 2 2 3 3" xfId="32718" xr:uid="{00000000-0005-0000-0000-0000C47F0000}"/>
    <cellStyle name="SAPBEXheaderItem 2 2 3 3 2" xfId="32719" xr:uid="{00000000-0005-0000-0000-0000C57F0000}"/>
    <cellStyle name="SAPBEXheaderItem 2 2 3 4" xfId="32720" xr:uid="{00000000-0005-0000-0000-0000C67F0000}"/>
    <cellStyle name="SAPBEXheaderItem 2 2 3 4 2" xfId="32721" xr:uid="{00000000-0005-0000-0000-0000C77F0000}"/>
    <cellStyle name="SAPBEXheaderItem 2 2 3 5" xfId="32722" xr:uid="{00000000-0005-0000-0000-0000C87F0000}"/>
    <cellStyle name="SAPBEXheaderItem 2 2 3 5 2" xfId="32723" xr:uid="{00000000-0005-0000-0000-0000C97F0000}"/>
    <cellStyle name="SAPBEXheaderItem 2 2 3 6" xfId="32724" xr:uid="{00000000-0005-0000-0000-0000CA7F0000}"/>
    <cellStyle name="SAPBEXheaderItem 2 2 3 6 2" xfId="32725" xr:uid="{00000000-0005-0000-0000-0000CB7F0000}"/>
    <cellStyle name="SAPBEXheaderItem 2 2 3 7" xfId="32726" xr:uid="{00000000-0005-0000-0000-0000CC7F0000}"/>
    <cellStyle name="SAPBEXheaderItem 2 2 3 7 2" xfId="32727" xr:uid="{00000000-0005-0000-0000-0000CD7F0000}"/>
    <cellStyle name="SAPBEXheaderItem 2 2 3 8" xfId="32728" xr:uid="{00000000-0005-0000-0000-0000CE7F0000}"/>
    <cellStyle name="SAPBEXheaderItem 2 2 4" xfId="32729" xr:uid="{00000000-0005-0000-0000-0000CF7F0000}"/>
    <cellStyle name="SAPBEXheaderItem 2 2 4 2" xfId="32730" xr:uid="{00000000-0005-0000-0000-0000D07F0000}"/>
    <cellStyle name="SAPBEXheaderItem 2 2 4 2 2" xfId="32731" xr:uid="{00000000-0005-0000-0000-0000D17F0000}"/>
    <cellStyle name="SAPBEXheaderItem 2 2 4 3" xfId="32732" xr:uid="{00000000-0005-0000-0000-0000D27F0000}"/>
    <cellStyle name="SAPBEXheaderItem 2 2 4 3 2" xfId="32733" xr:uid="{00000000-0005-0000-0000-0000D37F0000}"/>
    <cellStyle name="SAPBEXheaderItem 2 2 4 4" xfId="32734" xr:uid="{00000000-0005-0000-0000-0000D47F0000}"/>
    <cellStyle name="SAPBEXheaderItem 2 2 4 4 2" xfId="32735" xr:uid="{00000000-0005-0000-0000-0000D57F0000}"/>
    <cellStyle name="SAPBEXheaderItem 2 2 4 5" xfId="32736" xr:uid="{00000000-0005-0000-0000-0000D67F0000}"/>
    <cellStyle name="SAPBEXheaderItem 2 2 4 5 2" xfId="32737" xr:uid="{00000000-0005-0000-0000-0000D77F0000}"/>
    <cellStyle name="SAPBEXheaderItem 2 2 4 6" xfId="32738" xr:uid="{00000000-0005-0000-0000-0000D87F0000}"/>
    <cellStyle name="SAPBEXheaderItem 2 2 4 6 2" xfId="32739" xr:uid="{00000000-0005-0000-0000-0000D97F0000}"/>
    <cellStyle name="SAPBEXheaderItem 2 2 4 7" xfId="32740" xr:uid="{00000000-0005-0000-0000-0000DA7F0000}"/>
    <cellStyle name="SAPBEXheaderItem 2 2 5" xfId="32741" xr:uid="{00000000-0005-0000-0000-0000DB7F0000}"/>
    <cellStyle name="SAPBEXheaderItem 2 2 5 2" xfId="32742" xr:uid="{00000000-0005-0000-0000-0000DC7F0000}"/>
    <cellStyle name="SAPBEXheaderItem 2 2 6" xfId="32743" xr:uid="{00000000-0005-0000-0000-0000DD7F0000}"/>
    <cellStyle name="SAPBEXheaderItem 2 2 6 2" xfId="32744" xr:uid="{00000000-0005-0000-0000-0000DE7F0000}"/>
    <cellStyle name="SAPBEXheaderItem 2 2 7" xfId="32745" xr:uid="{00000000-0005-0000-0000-0000DF7F0000}"/>
    <cellStyle name="SAPBEXheaderItem 2 2 7 2" xfId="32746" xr:uid="{00000000-0005-0000-0000-0000E07F0000}"/>
    <cellStyle name="SAPBEXheaderItem 2 2 8" xfId="32747" xr:uid="{00000000-0005-0000-0000-0000E17F0000}"/>
    <cellStyle name="SAPBEXheaderItem 2 2 8 2" xfId="32748" xr:uid="{00000000-0005-0000-0000-0000E27F0000}"/>
    <cellStyle name="SAPBEXheaderItem 2 2 9" xfId="32749" xr:uid="{00000000-0005-0000-0000-0000E37F0000}"/>
    <cellStyle name="SAPBEXheaderItem 2 2 9 2" xfId="32750" xr:uid="{00000000-0005-0000-0000-0000E47F0000}"/>
    <cellStyle name="SAPBEXheaderItem 2 3" xfId="32751" xr:uid="{00000000-0005-0000-0000-0000E57F0000}"/>
    <cellStyle name="SAPBEXheaderItem 2 3 2" xfId="32752" xr:uid="{00000000-0005-0000-0000-0000E67F0000}"/>
    <cellStyle name="SAPBEXheaderItem 2 3 2 2" xfId="32753" xr:uid="{00000000-0005-0000-0000-0000E77F0000}"/>
    <cellStyle name="SAPBEXheaderItem 2 3 2 2 2" xfId="32754" xr:uid="{00000000-0005-0000-0000-0000E87F0000}"/>
    <cellStyle name="SAPBEXheaderItem 2 3 2 2 2 2" xfId="32755" xr:uid="{00000000-0005-0000-0000-0000E97F0000}"/>
    <cellStyle name="SAPBEXheaderItem 2 3 2 2 3" xfId="32756" xr:uid="{00000000-0005-0000-0000-0000EA7F0000}"/>
    <cellStyle name="SAPBEXheaderItem 2 3 2 2 3 2" xfId="32757" xr:uid="{00000000-0005-0000-0000-0000EB7F0000}"/>
    <cellStyle name="SAPBEXheaderItem 2 3 2 2 4" xfId="32758" xr:uid="{00000000-0005-0000-0000-0000EC7F0000}"/>
    <cellStyle name="SAPBEXheaderItem 2 3 2 2 4 2" xfId="32759" xr:uid="{00000000-0005-0000-0000-0000ED7F0000}"/>
    <cellStyle name="SAPBEXheaderItem 2 3 2 2 5" xfId="32760" xr:uid="{00000000-0005-0000-0000-0000EE7F0000}"/>
    <cellStyle name="SAPBEXheaderItem 2 3 2 2 5 2" xfId="32761" xr:uid="{00000000-0005-0000-0000-0000EF7F0000}"/>
    <cellStyle name="SAPBEXheaderItem 2 3 2 2 6" xfId="32762" xr:uid="{00000000-0005-0000-0000-0000F07F0000}"/>
    <cellStyle name="SAPBEXheaderItem 2 3 2 2 6 2" xfId="32763" xr:uid="{00000000-0005-0000-0000-0000F17F0000}"/>
    <cellStyle name="SAPBEXheaderItem 2 3 2 2 7" xfId="32764" xr:uid="{00000000-0005-0000-0000-0000F27F0000}"/>
    <cellStyle name="SAPBEXheaderItem 2 3 2 3" xfId="32765" xr:uid="{00000000-0005-0000-0000-0000F37F0000}"/>
    <cellStyle name="SAPBEXheaderItem 2 3 2 3 2" xfId="32766" xr:uid="{00000000-0005-0000-0000-0000F47F0000}"/>
    <cellStyle name="SAPBEXheaderItem 2 3 2 4" xfId="32767" xr:uid="{00000000-0005-0000-0000-0000F57F0000}"/>
    <cellStyle name="SAPBEXheaderItem 2 3 2 4 2" xfId="32768" xr:uid="{00000000-0005-0000-0000-0000F67F0000}"/>
    <cellStyle name="SAPBEXheaderItem 2 3 2 5" xfId="32769" xr:uid="{00000000-0005-0000-0000-0000F77F0000}"/>
    <cellStyle name="SAPBEXheaderItem 2 3 2 5 2" xfId="32770" xr:uid="{00000000-0005-0000-0000-0000F87F0000}"/>
    <cellStyle name="SAPBEXheaderItem 2 3 2 6" xfId="32771" xr:uid="{00000000-0005-0000-0000-0000F97F0000}"/>
    <cellStyle name="SAPBEXheaderItem 2 3 2 6 2" xfId="32772" xr:uid="{00000000-0005-0000-0000-0000FA7F0000}"/>
    <cellStyle name="SAPBEXheaderItem 2 3 2 7" xfId="32773" xr:uid="{00000000-0005-0000-0000-0000FB7F0000}"/>
    <cellStyle name="SAPBEXheaderItem 2 3 2 7 2" xfId="32774" xr:uid="{00000000-0005-0000-0000-0000FC7F0000}"/>
    <cellStyle name="SAPBEXheaderItem 2 3 2 8" xfId="32775" xr:uid="{00000000-0005-0000-0000-0000FD7F0000}"/>
    <cellStyle name="SAPBEXheaderItem 2 3 3" xfId="32776" xr:uid="{00000000-0005-0000-0000-0000FE7F0000}"/>
    <cellStyle name="SAPBEXheaderItem 2 3 3 2" xfId="32777" xr:uid="{00000000-0005-0000-0000-0000FF7F0000}"/>
    <cellStyle name="SAPBEXheaderItem 2 3 3 2 2" xfId="32778" xr:uid="{00000000-0005-0000-0000-000000800000}"/>
    <cellStyle name="SAPBEXheaderItem 2 3 3 3" xfId="32779" xr:uid="{00000000-0005-0000-0000-000001800000}"/>
    <cellStyle name="SAPBEXheaderItem 2 3 3 3 2" xfId="32780" xr:uid="{00000000-0005-0000-0000-000002800000}"/>
    <cellStyle name="SAPBEXheaderItem 2 3 3 4" xfId="32781" xr:uid="{00000000-0005-0000-0000-000003800000}"/>
    <cellStyle name="SAPBEXheaderItem 2 3 3 4 2" xfId="32782" xr:uid="{00000000-0005-0000-0000-000004800000}"/>
    <cellStyle name="SAPBEXheaderItem 2 3 3 5" xfId="32783" xr:uid="{00000000-0005-0000-0000-000005800000}"/>
    <cellStyle name="SAPBEXheaderItem 2 3 3 5 2" xfId="32784" xr:uid="{00000000-0005-0000-0000-000006800000}"/>
    <cellStyle name="SAPBEXheaderItem 2 3 3 6" xfId="32785" xr:uid="{00000000-0005-0000-0000-000007800000}"/>
    <cellStyle name="SAPBEXheaderItem 2 3 3 6 2" xfId="32786" xr:uid="{00000000-0005-0000-0000-000008800000}"/>
    <cellStyle name="SAPBEXheaderItem 2 3 3 7" xfId="32787" xr:uid="{00000000-0005-0000-0000-000009800000}"/>
    <cellStyle name="SAPBEXheaderItem 2 3 4" xfId="32788" xr:uid="{00000000-0005-0000-0000-00000A800000}"/>
    <cellStyle name="SAPBEXheaderItem 2 3 4 2" xfId="32789" xr:uid="{00000000-0005-0000-0000-00000B800000}"/>
    <cellStyle name="SAPBEXheaderItem 2 3 5" xfId="32790" xr:uid="{00000000-0005-0000-0000-00000C800000}"/>
    <cellStyle name="SAPBEXheaderItem 2 3 5 2" xfId="32791" xr:uid="{00000000-0005-0000-0000-00000D800000}"/>
    <cellStyle name="SAPBEXheaderItem 2 3 6" xfId="32792" xr:uid="{00000000-0005-0000-0000-00000E800000}"/>
    <cellStyle name="SAPBEXheaderItem 2 3 6 2" xfId="32793" xr:uid="{00000000-0005-0000-0000-00000F800000}"/>
    <cellStyle name="SAPBEXheaderItem 2 3 7" xfId="32794" xr:uid="{00000000-0005-0000-0000-000010800000}"/>
    <cellStyle name="SAPBEXheaderItem 2 3 7 2" xfId="32795" xr:uid="{00000000-0005-0000-0000-000011800000}"/>
    <cellStyle name="SAPBEXheaderItem 2 3 8" xfId="32796" xr:uid="{00000000-0005-0000-0000-000012800000}"/>
    <cellStyle name="SAPBEXheaderItem 2 3 8 2" xfId="32797" xr:uid="{00000000-0005-0000-0000-000013800000}"/>
    <cellStyle name="SAPBEXheaderItem 2 3 9" xfId="32798" xr:uid="{00000000-0005-0000-0000-000014800000}"/>
    <cellStyle name="SAPBEXheaderItem 2 4" xfId="32799" xr:uid="{00000000-0005-0000-0000-000015800000}"/>
    <cellStyle name="SAPBEXheaderItem 2 4 2" xfId="32800" xr:uid="{00000000-0005-0000-0000-000016800000}"/>
    <cellStyle name="SAPBEXheaderItem 2 4 2 2" xfId="32801" xr:uid="{00000000-0005-0000-0000-000017800000}"/>
    <cellStyle name="SAPBEXheaderItem 2 4 2 2 2" xfId="32802" xr:uid="{00000000-0005-0000-0000-000018800000}"/>
    <cellStyle name="SAPBEXheaderItem 2 4 2 3" xfId="32803" xr:uid="{00000000-0005-0000-0000-000019800000}"/>
    <cellStyle name="SAPBEXheaderItem 2 4 2 3 2" xfId="32804" xr:uid="{00000000-0005-0000-0000-00001A800000}"/>
    <cellStyle name="SAPBEXheaderItem 2 4 2 4" xfId="32805" xr:uid="{00000000-0005-0000-0000-00001B800000}"/>
    <cellStyle name="SAPBEXheaderItem 2 4 2 4 2" xfId="32806" xr:uid="{00000000-0005-0000-0000-00001C800000}"/>
    <cellStyle name="SAPBEXheaderItem 2 4 2 5" xfId="32807" xr:uid="{00000000-0005-0000-0000-00001D800000}"/>
    <cellStyle name="SAPBEXheaderItem 2 4 2 5 2" xfId="32808" xr:uid="{00000000-0005-0000-0000-00001E800000}"/>
    <cellStyle name="SAPBEXheaderItem 2 4 2 6" xfId="32809" xr:uid="{00000000-0005-0000-0000-00001F800000}"/>
    <cellStyle name="SAPBEXheaderItem 2 4 2 6 2" xfId="32810" xr:uid="{00000000-0005-0000-0000-000020800000}"/>
    <cellStyle name="SAPBEXheaderItem 2 4 2 7" xfId="32811" xr:uid="{00000000-0005-0000-0000-000021800000}"/>
    <cellStyle name="SAPBEXheaderItem 2 4 3" xfId="32812" xr:uid="{00000000-0005-0000-0000-000022800000}"/>
    <cellStyle name="SAPBEXheaderItem 2 4 3 2" xfId="32813" xr:uid="{00000000-0005-0000-0000-000023800000}"/>
    <cellStyle name="SAPBEXheaderItem 2 4 4" xfId="32814" xr:uid="{00000000-0005-0000-0000-000024800000}"/>
    <cellStyle name="SAPBEXheaderItem 2 4 4 2" xfId="32815" xr:uid="{00000000-0005-0000-0000-000025800000}"/>
    <cellStyle name="SAPBEXheaderItem 2 4 5" xfId="32816" xr:uid="{00000000-0005-0000-0000-000026800000}"/>
    <cellStyle name="SAPBEXheaderItem 2 4 5 2" xfId="32817" xr:uid="{00000000-0005-0000-0000-000027800000}"/>
    <cellStyle name="SAPBEXheaderItem 2 4 6" xfId="32818" xr:uid="{00000000-0005-0000-0000-000028800000}"/>
    <cellStyle name="SAPBEXheaderItem 2 4 6 2" xfId="32819" xr:uid="{00000000-0005-0000-0000-000029800000}"/>
    <cellStyle name="SAPBEXheaderItem 2 4 7" xfId="32820" xr:uid="{00000000-0005-0000-0000-00002A800000}"/>
    <cellStyle name="SAPBEXheaderItem 2 4 7 2" xfId="32821" xr:uid="{00000000-0005-0000-0000-00002B800000}"/>
    <cellStyle name="SAPBEXheaderItem 2 4 8" xfId="32822" xr:uid="{00000000-0005-0000-0000-00002C800000}"/>
    <cellStyle name="SAPBEXheaderItem 2 5" xfId="32823" xr:uid="{00000000-0005-0000-0000-00002D800000}"/>
    <cellStyle name="SAPBEXheaderItem 2 5 2" xfId="32824" xr:uid="{00000000-0005-0000-0000-00002E800000}"/>
    <cellStyle name="SAPBEXheaderItem 2 5 2 2" xfId="32825" xr:uid="{00000000-0005-0000-0000-00002F800000}"/>
    <cellStyle name="SAPBEXheaderItem 2 5 3" xfId="32826" xr:uid="{00000000-0005-0000-0000-000030800000}"/>
    <cellStyle name="SAPBEXheaderItem 2 5 3 2" xfId="32827" xr:uid="{00000000-0005-0000-0000-000031800000}"/>
    <cellStyle name="SAPBEXheaderItem 2 5 4" xfId="32828" xr:uid="{00000000-0005-0000-0000-000032800000}"/>
    <cellStyle name="SAPBEXheaderItem 2 5 4 2" xfId="32829" xr:uid="{00000000-0005-0000-0000-000033800000}"/>
    <cellStyle name="SAPBEXheaderItem 2 5 5" xfId="32830" xr:uid="{00000000-0005-0000-0000-000034800000}"/>
    <cellStyle name="SAPBEXheaderItem 2 5 5 2" xfId="32831" xr:uid="{00000000-0005-0000-0000-000035800000}"/>
    <cellStyle name="SAPBEXheaderItem 2 5 6" xfId="32832" xr:uid="{00000000-0005-0000-0000-000036800000}"/>
    <cellStyle name="SAPBEXheaderItem 2 5 6 2" xfId="32833" xr:uid="{00000000-0005-0000-0000-000037800000}"/>
    <cellStyle name="SAPBEXheaderItem 2 5 7" xfId="32834" xr:uid="{00000000-0005-0000-0000-000038800000}"/>
    <cellStyle name="SAPBEXheaderItem 2 6" xfId="32835" xr:uid="{00000000-0005-0000-0000-000039800000}"/>
    <cellStyle name="SAPBEXheaderItem 2 6 2" xfId="32836" xr:uid="{00000000-0005-0000-0000-00003A800000}"/>
    <cellStyle name="SAPBEXheaderItem 2 7" xfId="32837" xr:uid="{00000000-0005-0000-0000-00003B800000}"/>
    <cellStyle name="SAPBEXheaderItem 2 7 2" xfId="32838" xr:uid="{00000000-0005-0000-0000-00003C800000}"/>
    <cellStyle name="SAPBEXheaderItem 2 8" xfId="32839" xr:uid="{00000000-0005-0000-0000-00003D800000}"/>
    <cellStyle name="SAPBEXheaderItem 2 8 2" xfId="32840" xr:uid="{00000000-0005-0000-0000-00003E800000}"/>
    <cellStyle name="SAPBEXheaderItem 2 9" xfId="32841" xr:uid="{00000000-0005-0000-0000-00003F800000}"/>
    <cellStyle name="SAPBEXheaderItem 2 9 2" xfId="32842" xr:uid="{00000000-0005-0000-0000-000040800000}"/>
    <cellStyle name="SAPBEXheaderItem 3" xfId="32843" xr:uid="{00000000-0005-0000-0000-000041800000}"/>
    <cellStyle name="SAPBEXheaderItem 3 10" xfId="32844" xr:uid="{00000000-0005-0000-0000-000042800000}"/>
    <cellStyle name="SAPBEXheaderItem 3 10 2" xfId="32845" xr:uid="{00000000-0005-0000-0000-000043800000}"/>
    <cellStyle name="SAPBEXheaderItem 3 11" xfId="32846" xr:uid="{00000000-0005-0000-0000-000044800000}"/>
    <cellStyle name="SAPBEXheaderItem 3 2" xfId="32847" xr:uid="{00000000-0005-0000-0000-000045800000}"/>
    <cellStyle name="SAPBEXheaderItem 3 2 10" xfId="32848" xr:uid="{00000000-0005-0000-0000-000046800000}"/>
    <cellStyle name="SAPBEXheaderItem 3 2 2" xfId="32849" xr:uid="{00000000-0005-0000-0000-000047800000}"/>
    <cellStyle name="SAPBEXheaderItem 3 2 2 2" xfId="32850" xr:uid="{00000000-0005-0000-0000-000048800000}"/>
    <cellStyle name="SAPBEXheaderItem 3 2 2 2 2" xfId="32851" xr:uid="{00000000-0005-0000-0000-000049800000}"/>
    <cellStyle name="SAPBEXheaderItem 3 2 2 2 2 2" xfId="32852" xr:uid="{00000000-0005-0000-0000-00004A800000}"/>
    <cellStyle name="SAPBEXheaderItem 3 2 2 2 2 2 2" xfId="32853" xr:uid="{00000000-0005-0000-0000-00004B800000}"/>
    <cellStyle name="SAPBEXheaderItem 3 2 2 2 2 3" xfId="32854" xr:uid="{00000000-0005-0000-0000-00004C800000}"/>
    <cellStyle name="SAPBEXheaderItem 3 2 2 2 2 3 2" xfId="32855" xr:uid="{00000000-0005-0000-0000-00004D800000}"/>
    <cellStyle name="SAPBEXheaderItem 3 2 2 2 2 4" xfId="32856" xr:uid="{00000000-0005-0000-0000-00004E800000}"/>
    <cellStyle name="SAPBEXheaderItem 3 2 2 2 2 4 2" xfId="32857" xr:uid="{00000000-0005-0000-0000-00004F800000}"/>
    <cellStyle name="SAPBEXheaderItem 3 2 2 2 2 5" xfId="32858" xr:uid="{00000000-0005-0000-0000-000050800000}"/>
    <cellStyle name="SAPBEXheaderItem 3 2 2 2 2 5 2" xfId="32859" xr:uid="{00000000-0005-0000-0000-000051800000}"/>
    <cellStyle name="SAPBEXheaderItem 3 2 2 2 2 6" xfId="32860" xr:uid="{00000000-0005-0000-0000-000052800000}"/>
    <cellStyle name="SAPBEXheaderItem 3 2 2 2 2 6 2" xfId="32861" xr:uid="{00000000-0005-0000-0000-000053800000}"/>
    <cellStyle name="SAPBEXheaderItem 3 2 2 2 2 7" xfId="32862" xr:uid="{00000000-0005-0000-0000-000054800000}"/>
    <cellStyle name="SAPBEXheaderItem 3 2 2 2 3" xfId="32863" xr:uid="{00000000-0005-0000-0000-000055800000}"/>
    <cellStyle name="SAPBEXheaderItem 3 2 2 2 3 2" xfId="32864" xr:uid="{00000000-0005-0000-0000-000056800000}"/>
    <cellStyle name="SAPBEXheaderItem 3 2 2 2 4" xfId="32865" xr:uid="{00000000-0005-0000-0000-000057800000}"/>
    <cellStyle name="SAPBEXheaderItem 3 2 2 2 4 2" xfId="32866" xr:uid="{00000000-0005-0000-0000-000058800000}"/>
    <cellStyle name="SAPBEXheaderItem 3 2 2 2 5" xfId="32867" xr:uid="{00000000-0005-0000-0000-000059800000}"/>
    <cellStyle name="SAPBEXheaderItem 3 2 2 2 5 2" xfId="32868" xr:uid="{00000000-0005-0000-0000-00005A800000}"/>
    <cellStyle name="SAPBEXheaderItem 3 2 2 2 6" xfId="32869" xr:uid="{00000000-0005-0000-0000-00005B800000}"/>
    <cellStyle name="SAPBEXheaderItem 3 2 2 2 6 2" xfId="32870" xr:uid="{00000000-0005-0000-0000-00005C800000}"/>
    <cellStyle name="SAPBEXheaderItem 3 2 2 2 7" xfId="32871" xr:uid="{00000000-0005-0000-0000-00005D800000}"/>
    <cellStyle name="SAPBEXheaderItem 3 2 2 2 7 2" xfId="32872" xr:uid="{00000000-0005-0000-0000-00005E800000}"/>
    <cellStyle name="SAPBEXheaderItem 3 2 2 2 8" xfId="32873" xr:uid="{00000000-0005-0000-0000-00005F800000}"/>
    <cellStyle name="SAPBEXheaderItem 3 2 2 3" xfId="32874" xr:uid="{00000000-0005-0000-0000-000060800000}"/>
    <cellStyle name="SAPBEXheaderItem 3 2 2 3 2" xfId="32875" xr:uid="{00000000-0005-0000-0000-000061800000}"/>
    <cellStyle name="SAPBEXheaderItem 3 2 2 3 2 2" xfId="32876" xr:uid="{00000000-0005-0000-0000-000062800000}"/>
    <cellStyle name="SAPBEXheaderItem 3 2 2 3 3" xfId="32877" xr:uid="{00000000-0005-0000-0000-000063800000}"/>
    <cellStyle name="SAPBEXheaderItem 3 2 2 3 3 2" xfId="32878" xr:uid="{00000000-0005-0000-0000-000064800000}"/>
    <cellStyle name="SAPBEXheaderItem 3 2 2 3 4" xfId="32879" xr:uid="{00000000-0005-0000-0000-000065800000}"/>
    <cellStyle name="SAPBEXheaderItem 3 2 2 3 4 2" xfId="32880" xr:uid="{00000000-0005-0000-0000-000066800000}"/>
    <cellStyle name="SAPBEXheaderItem 3 2 2 3 5" xfId="32881" xr:uid="{00000000-0005-0000-0000-000067800000}"/>
    <cellStyle name="SAPBEXheaderItem 3 2 2 3 5 2" xfId="32882" xr:uid="{00000000-0005-0000-0000-000068800000}"/>
    <cellStyle name="SAPBEXheaderItem 3 2 2 3 6" xfId="32883" xr:uid="{00000000-0005-0000-0000-000069800000}"/>
    <cellStyle name="SAPBEXheaderItem 3 2 2 3 6 2" xfId="32884" xr:uid="{00000000-0005-0000-0000-00006A800000}"/>
    <cellStyle name="SAPBEXheaderItem 3 2 2 3 7" xfId="32885" xr:uid="{00000000-0005-0000-0000-00006B800000}"/>
    <cellStyle name="SAPBEXheaderItem 3 2 2 4" xfId="32886" xr:uid="{00000000-0005-0000-0000-00006C800000}"/>
    <cellStyle name="SAPBEXheaderItem 3 2 2 4 2" xfId="32887" xr:uid="{00000000-0005-0000-0000-00006D800000}"/>
    <cellStyle name="SAPBEXheaderItem 3 2 2 5" xfId="32888" xr:uid="{00000000-0005-0000-0000-00006E800000}"/>
    <cellStyle name="SAPBEXheaderItem 3 2 2 5 2" xfId="32889" xr:uid="{00000000-0005-0000-0000-00006F800000}"/>
    <cellStyle name="SAPBEXheaderItem 3 2 2 6" xfId="32890" xr:uid="{00000000-0005-0000-0000-000070800000}"/>
    <cellStyle name="SAPBEXheaderItem 3 2 2 6 2" xfId="32891" xr:uid="{00000000-0005-0000-0000-000071800000}"/>
    <cellStyle name="SAPBEXheaderItem 3 2 2 7" xfId="32892" xr:uid="{00000000-0005-0000-0000-000072800000}"/>
    <cellStyle name="SAPBEXheaderItem 3 2 2 7 2" xfId="32893" xr:uid="{00000000-0005-0000-0000-000073800000}"/>
    <cellStyle name="SAPBEXheaderItem 3 2 2 8" xfId="32894" xr:uid="{00000000-0005-0000-0000-000074800000}"/>
    <cellStyle name="SAPBEXheaderItem 3 2 2 8 2" xfId="32895" xr:uid="{00000000-0005-0000-0000-000075800000}"/>
    <cellStyle name="SAPBEXheaderItem 3 2 2 9" xfId="32896" xr:uid="{00000000-0005-0000-0000-000076800000}"/>
    <cellStyle name="SAPBEXheaderItem 3 2 3" xfId="32897" xr:uid="{00000000-0005-0000-0000-000077800000}"/>
    <cellStyle name="SAPBEXheaderItem 3 2 3 2" xfId="32898" xr:uid="{00000000-0005-0000-0000-000078800000}"/>
    <cellStyle name="SAPBEXheaderItem 3 2 3 2 2" xfId="32899" xr:uid="{00000000-0005-0000-0000-000079800000}"/>
    <cellStyle name="SAPBEXheaderItem 3 2 3 2 2 2" xfId="32900" xr:uid="{00000000-0005-0000-0000-00007A800000}"/>
    <cellStyle name="SAPBEXheaderItem 3 2 3 2 3" xfId="32901" xr:uid="{00000000-0005-0000-0000-00007B800000}"/>
    <cellStyle name="SAPBEXheaderItem 3 2 3 2 3 2" xfId="32902" xr:uid="{00000000-0005-0000-0000-00007C800000}"/>
    <cellStyle name="SAPBEXheaderItem 3 2 3 2 4" xfId="32903" xr:uid="{00000000-0005-0000-0000-00007D800000}"/>
    <cellStyle name="SAPBEXheaderItem 3 2 3 2 4 2" xfId="32904" xr:uid="{00000000-0005-0000-0000-00007E800000}"/>
    <cellStyle name="SAPBEXheaderItem 3 2 3 2 5" xfId="32905" xr:uid="{00000000-0005-0000-0000-00007F800000}"/>
    <cellStyle name="SAPBEXheaderItem 3 2 3 2 5 2" xfId="32906" xr:uid="{00000000-0005-0000-0000-000080800000}"/>
    <cellStyle name="SAPBEXheaderItem 3 2 3 2 6" xfId="32907" xr:uid="{00000000-0005-0000-0000-000081800000}"/>
    <cellStyle name="SAPBEXheaderItem 3 2 3 2 6 2" xfId="32908" xr:uid="{00000000-0005-0000-0000-000082800000}"/>
    <cellStyle name="SAPBEXheaderItem 3 2 3 2 7" xfId="32909" xr:uid="{00000000-0005-0000-0000-000083800000}"/>
    <cellStyle name="SAPBEXheaderItem 3 2 3 3" xfId="32910" xr:uid="{00000000-0005-0000-0000-000084800000}"/>
    <cellStyle name="SAPBEXheaderItem 3 2 3 3 2" xfId="32911" xr:uid="{00000000-0005-0000-0000-000085800000}"/>
    <cellStyle name="SAPBEXheaderItem 3 2 3 4" xfId="32912" xr:uid="{00000000-0005-0000-0000-000086800000}"/>
    <cellStyle name="SAPBEXheaderItem 3 2 3 4 2" xfId="32913" xr:uid="{00000000-0005-0000-0000-000087800000}"/>
    <cellStyle name="SAPBEXheaderItem 3 2 3 5" xfId="32914" xr:uid="{00000000-0005-0000-0000-000088800000}"/>
    <cellStyle name="SAPBEXheaderItem 3 2 3 5 2" xfId="32915" xr:uid="{00000000-0005-0000-0000-000089800000}"/>
    <cellStyle name="SAPBEXheaderItem 3 2 3 6" xfId="32916" xr:uid="{00000000-0005-0000-0000-00008A800000}"/>
    <cellStyle name="SAPBEXheaderItem 3 2 3 6 2" xfId="32917" xr:uid="{00000000-0005-0000-0000-00008B800000}"/>
    <cellStyle name="SAPBEXheaderItem 3 2 3 7" xfId="32918" xr:uid="{00000000-0005-0000-0000-00008C800000}"/>
    <cellStyle name="SAPBEXheaderItem 3 2 3 7 2" xfId="32919" xr:uid="{00000000-0005-0000-0000-00008D800000}"/>
    <cellStyle name="SAPBEXheaderItem 3 2 3 8" xfId="32920" xr:uid="{00000000-0005-0000-0000-00008E800000}"/>
    <cellStyle name="SAPBEXheaderItem 3 2 4" xfId="32921" xr:uid="{00000000-0005-0000-0000-00008F800000}"/>
    <cellStyle name="SAPBEXheaderItem 3 2 4 2" xfId="32922" xr:uid="{00000000-0005-0000-0000-000090800000}"/>
    <cellStyle name="SAPBEXheaderItem 3 2 4 2 2" xfId="32923" xr:uid="{00000000-0005-0000-0000-000091800000}"/>
    <cellStyle name="SAPBEXheaderItem 3 2 4 3" xfId="32924" xr:uid="{00000000-0005-0000-0000-000092800000}"/>
    <cellStyle name="SAPBEXheaderItem 3 2 4 3 2" xfId="32925" xr:uid="{00000000-0005-0000-0000-000093800000}"/>
    <cellStyle name="SAPBEXheaderItem 3 2 4 4" xfId="32926" xr:uid="{00000000-0005-0000-0000-000094800000}"/>
    <cellStyle name="SAPBEXheaderItem 3 2 4 4 2" xfId="32927" xr:uid="{00000000-0005-0000-0000-000095800000}"/>
    <cellStyle name="SAPBEXheaderItem 3 2 4 5" xfId="32928" xr:uid="{00000000-0005-0000-0000-000096800000}"/>
    <cellStyle name="SAPBEXheaderItem 3 2 4 5 2" xfId="32929" xr:uid="{00000000-0005-0000-0000-000097800000}"/>
    <cellStyle name="SAPBEXheaderItem 3 2 4 6" xfId="32930" xr:uid="{00000000-0005-0000-0000-000098800000}"/>
    <cellStyle name="SAPBEXheaderItem 3 2 4 6 2" xfId="32931" xr:uid="{00000000-0005-0000-0000-000099800000}"/>
    <cellStyle name="SAPBEXheaderItem 3 2 4 7" xfId="32932" xr:uid="{00000000-0005-0000-0000-00009A800000}"/>
    <cellStyle name="SAPBEXheaderItem 3 2 5" xfId="32933" xr:uid="{00000000-0005-0000-0000-00009B800000}"/>
    <cellStyle name="SAPBEXheaderItem 3 2 5 2" xfId="32934" xr:uid="{00000000-0005-0000-0000-00009C800000}"/>
    <cellStyle name="SAPBEXheaderItem 3 2 6" xfId="32935" xr:uid="{00000000-0005-0000-0000-00009D800000}"/>
    <cellStyle name="SAPBEXheaderItem 3 2 6 2" xfId="32936" xr:uid="{00000000-0005-0000-0000-00009E800000}"/>
    <cellStyle name="SAPBEXheaderItem 3 2 7" xfId="32937" xr:uid="{00000000-0005-0000-0000-00009F800000}"/>
    <cellStyle name="SAPBEXheaderItem 3 2 7 2" xfId="32938" xr:uid="{00000000-0005-0000-0000-0000A0800000}"/>
    <cellStyle name="SAPBEXheaderItem 3 2 8" xfId="32939" xr:uid="{00000000-0005-0000-0000-0000A1800000}"/>
    <cellStyle name="SAPBEXheaderItem 3 2 8 2" xfId="32940" xr:uid="{00000000-0005-0000-0000-0000A2800000}"/>
    <cellStyle name="SAPBEXheaderItem 3 2 9" xfId="32941" xr:uid="{00000000-0005-0000-0000-0000A3800000}"/>
    <cellStyle name="SAPBEXheaderItem 3 2 9 2" xfId="32942" xr:uid="{00000000-0005-0000-0000-0000A4800000}"/>
    <cellStyle name="SAPBEXheaderItem 3 3" xfId="32943" xr:uid="{00000000-0005-0000-0000-0000A5800000}"/>
    <cellStyle name="SAPBEXheaderItem 3 3 2" xfId="32944" xr:uid="{00000000-0005-0000-0000-0000A6800000}"/>
    <cellStyle name="SAPBEXheaderItem 3 3 2 2" xfId="32945" xr:uid="{00000000-0005-0000-0000-0000A7800000}"/>
    <cellStyle name="SAPBEXheaderItem 3 3 2 2 2" xfId="32946" xr:uid="{00000000-0005-0000-0000-0000A8800000}"/>
    <cellStyle name="SAPBEXheaderItem 3 3 2 2 2 2" xfId="32947" xr:uid="{00000000-0005-0000-0000-0000A9800000}"/>
    <cellStyle name="SAPBEXheaderItem 3 3 2 2 3" xfId="32948" xr:uid="{00000000-0005-0000-0000-0000AA800000}"/>
    <cellStyle name="SAPBEXheaderItem 3 3 2 2 3 2" xfId="32949" xr:uid="{00000000-0005-0000-0000-0000AB800000}"/>
    <cellStyle name="SAPBEXheaderItem 3 3 2 2 4" xfId="32950" xr:uid="{00000000-0005-0000-0000-0000AC800000}"/>
    <cellStyle name="SAPBEXheaderItem 3 3 2 2 4 2" xfId="32951" xr:uid="{00000000-0005-0000-0000-0000AD800000}"/>
    <cellStyle name="SAPBEXheaderItem 3 3 2 2 5" xfId="32952" xr:uid="{00000000-0005-0000-0000-0000AE800000}"/>
    <cellStyle name="SAPBEXheaderItem 3 3 2 2 5 2" xfId="32953" xr:uid="{00000000-0005-0000-0000-0000AF800000}"/>
    <cellStyle name="SAPBEXheaderItem 3 3 2 2 6" xfId="32954" xr:uid="{00000000-0005-0000-0000-0000B0800000}"/>
    <cellStyle name="SAPBEXheaderItem 3 3 2 2 6 2" xfId="32955" xr:uid="{00000000-0005-0000-0000-0000B1800000}"/>
    <cellStyle name="SAPBEXheaderItem 3 3 2 2 7" xfId="32956" xr:uid="{00000000-0005-0000-0000-0000B2800000}"/>
    <cellStyle name="SAPBEXheaderItem 3 3 2 3" xfId="32957" xr:uid="{00000000-0005-0000-0000-0000B3800000}"/>
    <cellStyle name="SAPBEXheaderItem 3 3 2 3 2" xfId="32958" xr:uid="{00000000-0005-0000-0000-0000B4800000}"/>
    <cellStyle name="SAPBEXheaderItem 3 3 2 4" xfId="32959" xr:uid="{00000000-0005-0000-0000-0000B5800000}"/>
    <cellStyle name="SAPBEXheaderItem 3 3 2 4 2" xfId="32960" xr:uid="{00000000-0005-0000-0000-0000B6800000}"/>
    <cellStyle name="SAPBEXheaderItem 3 3 2 5" xfId="32961" xr:uid="{00000000-0005-0000-0000-0000B7800000}"/>
    <cellStyle name="SAPBEXheaderItem 3 3 2 5 2" xfId="32962" xr:uid="{00000000-0005-0000-0000-0000B8800000}"/>
    <cellStyle name="SAPBEXheaderItem 3 3 2 6" xfId="32963" xr:uid="{00000000-0005-0000-0000-0000B9800000}"/>
    <cellStyle name="SAPBEXheaderItem 3 3 2 6 2" xfId="32964" xr:uid="{00000000-0005-0000-0000-0000BA800000}"/>
    <cellStyle name="SAPBEXheaderItem 3 3 2 7" xfId="32965" xr:uid="{00000000-0005-0000-0000-0000BB800000}"/>
    <cellStyle name="SAPBEXheaderItem 3 3 2 7 2" xfId="32966" xr:uid="{00000000-0005-0000-0000-0000BC800000}"/>
    <cellStyle name="SAPBEXheaderItem 3 3 2 8" xfId="32967" xr:uid="{00000000-0005-0000-0000-0000BD800000}"/>
    <cellStyle name="SAPBEXheaderItem 3 3 3" xfId="32968" xr:uid="{00000000-0005-0000-0000-0000BE800000}"/>
    <cellStyle name="SAPBEXheaderItem 3 3 3 2" xfId="32969" xr:uid="{00000000-0005-0000-0000-0000BF800000}"/>
    <cellStyle name="SAPBEXheaderItem 3 3 3 2 2" xfId="32970" xr:uid="{00000000-0005-0000-0000-0000C0800000}"/>
    <cellStyle name="SAPBEXheaderItem 3 3 3 3" xfId="32971" xr:uid="{00000000-0005-0000-0000-0000C1800000}"/>
    <cellStyle name="SAPBEXheaderItem 3 3 3 3 2" xfId="32972" xr:uid="{00000000-0005-0000-0000-0000C2800000}"/>
    <cellStyle name="SAPBEXheaderItem 3 3 3 4" xfId="32973" xr:uid="{00000000-0005-0000-0000-0000C3800000}"/>
    <cellStyle name="SAPBEXheaderItem 3 3 3 4 2" xfId="32974" xr:uid="{00000000-0005-0000-0000-0000C4800000}"/>
    <cellStyle name="SAPBEXheaderItem 3 3 3 5" xfId="32975" xr:uid="{00000000-0005-0000-0000-0000C5800000}"/>
    <cellStyle name="SAPBEXheaderItem 3 3 3 5 2" xfId="32976" xr:uid="{00000000-0005-0000-0000-0000C6800000}"/>
    <cellStyle name="SAPBEXheaderItem 3 3 3 6" xfId="32977" xr:uid="{00000000-0005-0000-0000-0000C7800000}"/>
    <cellStyle name="SAPBEXheaderItem 3 3 3 6 2" xfId="32978" xr:uid="{00000000-0005-0000-0000-0000C8800000}"/>
    <cellStyle name="SAPBEXheaderItem 3 3 3 7" xfId="32979" xr:uid="{00000000-0005-0000-0000-0000C9800000}"/>
    <cellStyle name="SAPBEXheaderItem 3 3 4" xfId="32980" xr:uid="{00000000-0005-0000-0000-0000CA800000}"/>
    <cellStyle name="SAPBEXheaderItem 3 3 4 2" xfId="32981" xr:uid="{00000000-0005-0000-0000-0000CB800000}"/>
    <cellStyle name="SAPBEXheaderItem 3 3 5" xfId="32982" xr:uid="{00000000-0005-0000-0000-0000CC800000}"/>
    <cellStyle name="SAPBEXheaderItem 3 3 5 2" xfId="32983" xr:uid="{00000000-0005-0000-0000-0000CD800000}"/>
    <cellStyle name="SAPBEXheaderItem 3 3 6" xfId="32984" xr:uid="{00000000-0005-0000-0000-0000CE800000}"/>
    <cellStyle name="SAPBEXheaderItem 3 3 6 2" xfId="32985" xr:uid="{00000000-0005-0000-0000-0000CF800000}"/>
    <cellStyle name="SAPBEXheaderItem 3 3 7" xfId="32986" xr:uid="{00000000-0005-0000-0000-0000D0800000}"/>
    <cellStyle name="SAPBEXheaderItem 3 3 7 2" xfId="32987" xr:uid="{00000000-0005-0000-0000-0000D1800000}"/>
    <cellStyle name="SAPBEXheaderItem 3 3 8" xfId="32988" xr:uid="{00000000-0005-0000-0000-0000D2800000}"/>
    <cellStyle name="SAPBEXheaderItem 3 3 8 2" xfId="32989" xr:uid="{00000000-0005-0000-0000-0000D3800000}"/>
    <cellStyle name="SAPBEXheaderItem 3 3 9" xfId="32990" xr:uid="{00000000-0005-0000-0000-0000D4800000}"/>
    <cellStyle name="SAPBEXheaderItem 3 4" xfId="32991" xr:uid="{00000000-0005-0000-0000-0000D5800000}"/>
    <cellStyle name="SAPBEXheaderItem 3 4 2" xfId="32992" xr:uid="{00000000-0005-0000-0000-0000D6800000}"/>
    <cellStyle name="SAPBEXheaderItem 3 4 2 2" xfId="32993" xr:uid="{00000000-0005-0000-0000-0000D7800000}"/>
    <cellStyle name="SAPBEXheaderItem 3 4 2 2 2" xfId="32994" xr:uid="{00000000-0005-0000-0000-0000D8800000}"/>
    <cellStyle name="SAPBEXheaderItem 3 4 2 3" xfId="32995" xr:uid="{00000000-0005-0000-0000-0000D9800000}"/>
    <cellStyle name="SAPBEXheaderItem 3 4 2 3 2" xfId="32996" xr:uid="{00000000-0005-0000-0000-0000DA800000}"/>
    <cellStyle name="SAPBEXheaderItem 3 4 2 4" xfId="32997" xr:uid="{00000000-0005-0000-0000-0000DB800000}"/>
    <cellStyle name="SAPBEXheaderItem 3 4 2 4 2" xfId="32998" xr:uid="{00000000-0005-0000-0000-0000DC800000}"/>
    <cellStyle name="SAPBEXheaderItem 3 4 2 5" xfId="32999" xr:uid="{00000000-0005-0000-0000-0000DD800000}"/>
    <cellStyle name="SAPBEXheaderItem 3 4 2 5 2" xfId="33000" xr:uid="{00000000-0005-0000-0000-0000DE800000}"/>
    <cellStyle name="SAPBEXheaderItem 3 4 2 6" xfId="33001" xr:uid="{00000000-0005-0000-0000-0000DF800000}"/>
    <cellStyle name="SAPBEXheaderItem 3 4 2 6 2" xfId="33002" xr:uid="{00000000-0005-0000-0000-0000E0800000}"/>
    <cellStyle name="SAPBEXheaderItem 3 4 2 7" xfId="33003" xr:uid="{00000000-0005-0000-0000-0000E1800000}"/>
    <cellStyle name="SAPBEXheaderItem 3 4 3" xfId="33004" xr:uid="{00000000-0005-0000-0000-0000E2800000}"/>
    <cellStyle name="SAPBEXheaderItem 3 4 3 2" xfId="33005" xr:uid="{00000000-0005-0000-0000-0000E3800000}"/>
    <cellStyle name="SAPBEXheaderItem 3 4 4" xfId="33006" xr:uid="{00000000-0005-0000-0000-0000E4800000}"/>
    <cellStyle name="SAPBEXheaderItem 3 4 4 2" xfId="33007" xr:uid="{00000000-0005-0000-0000-0000E5800000}"/>
    <cellStyle name="SAPBEXheaderItem 3 4 5" xfId="33008" xr:uid="{00000000-0005-0000-0000-0000E6800000}"/>
    <cellStyle name="SAPBEXheaderItem 3 4 5 2" xfId="33009" xr:uid="{00000000-0005-0000-0000-0000E7800000}"/>
    <cellStyle name="SAPBEXheaderItem 3 4 6" xfId="33010" xr:uid="{00000000-0005-0000-0000-0000E8800000}"/>
    <cellStyle name="SAPBEXheaderItem 3 4 6 2" xfId="33011" xr:uid="{00000000-0005-0000-0000-0000E9800000}"/>
    <cellStyle name="SAPBEXheaderItem 3 4 7" xfId="33012" xr:uid="{00000000-0005-0000-0000-0000EA800000}"/>
    <cellStyle name="SAPBEXheaderItem 3 4 7 2" xfId="33013" xr:uid="{00000000-0005-0000-0000-0000EB800000}"/>
    <cellStyle name="SAPBEXheaderItem 3 4 8" xfId="33014" xr:uid="{00000000-0005-0000-0000-0000EC800000}"/>
    <cellStyle name="SAPBEXheaderItem 3 5" xfId="33015" xr:uid="{00000000-0005-0000-0000-0000ED800000}"/>
    <cellStyle name="SAPBEXheaderItem 3 5 2" xfId="33016" xr:uid="{00000000-0005-0000-0000-0000EE800000}"/>
    <cellStyle name="SAPBEXheaderItem 3 5 2 2" xfId="33017" xr:uid="{00000000-0005-0000-0000-0000EF800000}"/>
    <cellStyle name="SAPBEXheaderItem 3 5 3" xfId="33018" xr:uid="{00000000-0005-0000-0000-0000F0800000}"/>
    <cellStyle name="SAPBEXheaderItem 3 5 3 2" xfId="33019" xr:uid="{00000000-0005-0000-0000-0000F1800000}"/>
    <cellStyle name="SAPBEXheaderItem 3 5 4" xfId="33020" xr:uid="{00000000-0005-0000-0000-0000F2800000}"/>
    <cellStyle name="SAPBEXheaderItem 3 5 4 2" xfId="33021" xr:uid="{00000000-0005-0000-0000-0000F3800000}"/>
    <cellStyle name="SAPBEXheaderItem 3 5 5" xfId="33022" xr:uid="{00000000-0005-0000-0000-0000F4800000}"/>
    <cellStyle name="SAPBEXheaderItem 3 5 5 2" xfId="33023" xr:uid="{00000000-0005-0000-0000-0000F5800000}"/>
    <cellStyle name="SAPBEXheaderItem 3 5 6" xfId="33024" xr:uid="{00000000-0005-0000-0000-0000F6800000}"/>
    <cellStyle name="SAPBEXheaderItem 3 5 6 2" xfId="33025" xr:uid="{00000000-0005-0000-0000-0000F7800000}"/>
    <cellStyle name="SAPBEXheaderItem 3 5 7" xfId="33026" xr:uid="{00000000-0005-0000-0000-0000F8800000}"/>
    <cellStyle name="SAPBEXheaderItem 3 6" xfId="33027" xr:uid="{00000000-0005-0000-0000-0000F9800000}"/>
    <cellStyle name="SAPBEXheaderItem 3 6 2" xfId="33028" xr:uid="{00000000-0005-0000-0000-0000FA800000}"/>
    <cellStyle name="SAPBEXheaderItem 3 7" xfId="33029" xr:uid="{00000000-0005-0000-0000-0000FB800000}"/>
    <cellStyle name="SAPBEXheaderItem 3 7 2" xfId="33030" xr:uid="{00000000-0005-0000-0000-0000FC800000}"/>
    <cellStyle name="SAPBEXheaderItem 3 8" xfId="33031" xr:uid="{00000000-0005-0000-0000-0000FD800000}"/>
    <cellStyle name="SAPBEXheaderItem 3 8 2" xfId="33032" xr:uid="{00000000-0005-0000-0000-0000FE800000}"/>
    <cellStyle name="SAPBEXheaderItem 3 9" xfId="33033" xr:uid="{00000000-0005-0000-0000-0000FF800000}"/>
    <cellStyle name="SAPBEXheaderItem 3 9 2" xfId="33034" xr:uid="{00000000-0005-0000-0000-000000810000}"/>
    <cellStyle name="SAPBEXheaderItem 4" xfId="33035" xr:uid="{00000000-0005-0000-0000-000001810000}"/>
    <cellStyle name="SAPBEXheaderItem 4 10" xfId="33036" xr:uid="{00000000-0005-0000-0000-000002810000}"/>
    <cellStyle name="SAPBEXheaderItem 4 2" xfId="33037" xr:uid="{00000000-0005-0000-0000-000003810000}"/>
    <cellStyle name="SAPBEXheaderItem 4 2 2" xfId="33038" xr:uid="{00000000-0005-0000-0000-000004810000}"/>
    <cellStyle name="SAPBEXheaderItem 4 2 2 2" xfId="33039" xr:uid="{00000000-0005-0000-0000-000005810000}"/>
    <cellStyle name="SAPBEXheaderItem 4 2 2 2 2" xfId="33040" xr:uid="{00000000-0005-0000-0000-000006810000}"/>
    <cellStyle name="SAPBEXheaderItem 4 2 2 2 2 2" xfId="33041" xr:uid="{00000000-0005-0000-0000-000007810000}"/>
    <cellStyle name="SAPBEXheaderItem 4 2 2 2 3" xfId="33042" xr:uid="{00000000-0005-0000-0000-000008810000}"/>
    <cellStyle name="SAPBEXheaderItem 4 2 2 2 3 2" xfId="33043" xr:uid="{00000000-0005-0000-0000-000009810000}"/>
    <cellStyle name="SAPBEXheaderItem 4 2 2 2 4" xfId="33044" xr:uid="{00000000-0005-0000-0000-00000A810000}"/>
    <cellStyle name="SAPBEXheaderItem 4 2 2 2 4 2" xfId="33045" xr:uid="{00000000-0005-0000-0000-00000B810000}"/>
    <cellStyle name="SAPBEXheaderItem 4 2 2 2 5" xfId="33046" xr:uid="{00000000-0005-0000-0000-00000C810000}"/>
    <cellStyle name="SAPBEXheaderItem 4 2 2 2 5 2" xfId="33047" xr:uid="{00000000-0005-0000-0000-00000D810000}"/>
    <cellStyle name="SAPBEXheaderItem 4 2 2 2 6" xfId="33048" xr:uid="{00000000-0005-0000-0000-00000E810000}"/>
    <cellStyle name="SAPBEXheaderItem 4 2 2 2 6 2" xfId="33049" xr:uid="{00000000-0005-0000-0000-00000F810000}"/>
    <cellStyle name="SAPBEXheaderItem 4 2 2 2 7" xfId="33050" xr:uid="{00000000-0005-0000-0000-000010810000}"/>
    <cellStyle name="SAPBEXheaderItem 4 2 2 3" xfId="33051" xr:uid="{00000000-0005-0000-0000-000011810000}"/>
    <cellStyle name="SAPBEXheaderItem 4 2 2 3 2" xfId="33052" xr:uid="{00000000-0005-0000-0000-000012810000}"/>
    <cellStyle name="SAPBEXheaderItem 4 2 2 4" xfId="33053" xr:uid="{00000000-0005-0000-0000-000013810000}"/>
    <cellStyle name="SAPBEXheaderItem 4 2 2 4 2" xfId="33054" xr:uid="{00000000-0005-0000-0000-000014810000}"/>
    <cellStyle name="SAPBEXheaderItem 4 2 2 5" xfId="33055" xr:uid="{00000000-0005-0000-0000-000015810000}"/>
    <cellStyle name="SAPBEXheaderItem 4 2 2 5 2" xfId="33056" xr:uid="{00000000-0005-0000-0000-000016810000}"/>
    <cellStyle name="SAPBEXheaderItem 4 2 2 6" xfId="33057" xr:uid="{00000000-0005-0000-0000-000017810000}"/>
    <cellStyle name="SAPBEXheaderItem 4 2 2 6 2" xfId="33058" xr:uid="{00000000-0005-0000-0000-000018810000}"/>
    <cellStyle name="SAPBEXheaderItem 4 2 2 7" xfId="33059" xr:uid="{00000000-0005-0000-0000-000019810000}"/>
    <cellStyle name="SAPBEXheaderItem 4 2 2 7 2" xfId="33060" xr:uid="{00000000-0005-0000-0000-00001A810000}"/>
    <cellStyle name="SAPBEXheaderItem 4 2 2 8" xfId="33061" xr:uid="{00000000-0005-0000-0000-00001B810000}"/>
    <cellStyle name="SAPBEXheaderItem 4 2 3" xfId="33062" xr:uid="{00000000-0005-0000-0000-00001C810000}"/>
    <cellStyle name="SAPBEXheaderItem 4 2 3 2" xfId="33063" xr:uid="{00000000-0005-0000-0000-00001D810000}"/>
    <cellStyle name="SAPBEXheaderItem 4 2 3 2 2" xfId="33064" xr:uid="{00000000-0005-0000-0000-00001E810000}"/>
    <cellStyle name="SAPBEXheaderItem 4 2 3 3" xfId="33065" xr:uid="{00000000-0005-0000-0000-00001F810000}"/>
    <cellStyle name="SAPBEXheaderItem 4 2 3 3 2" xfId="33066" xr:uid="{00000000-0005-0000-0000-000020810000}"/>
    <cellStyle name="SAPBEXheaderItem 4 2 3 4" xfId="33067" xr:uid="{00000000-0005-0000-0000-000021810000}"/>
    <cellStyle name="SAPBEXheaderItem 4 2 3 4 2" xfId="33068" xr:uid="{00000000-0005-0000-0000-000022810000}"/>
    <cellStyle name="SAPBEXheaderItem 4 2 3 5" xfId="33069" xr:uid="{00000000-0005-0000-0000-000023810000}"/>
    <cellStyle name="SAPBEXheaderItem 4 2 3 5 2" xfId="33070" xr:uid="{00000000-0005-0000-0000-000024810000}"/>
    <cellStyle name="SAPBEXheaderItem 4 2 3 6" xfId="33071" xr:uid="{00000000-0005-0000-0000-000025810000}"/>
    <cellStyle name="SAPBEXheaderItem 4 2 3 6 2" xfId="33072" xr:uid="{00000000-0005-0000-0000-000026810000}"/>
    <cellStyle name="SAPBEXheaderItem 4 2 3 7" xfId="33073" xr:uid="{00000000-0005-0000-0000-000027810000}"/>
    <cellStyle name="SAPBEXheaderItem 4 2 4" xfId="33074" xr:uid="{00000000-0005-0000-0000-000028810000}"/>
    <cellStyle name="SAPBEXheaderItem 4 2 4 2" xfId="33075" xr:uid="{00000000-0005-0000-0000-000029810000}"/>
    <cellStyle name="SAPBEXheaderItem 4 2 5" xfId="33076" xr:uid="{00000000-0005-0000-0000-00002A810000}"/>
    <cellStyle name="SAPBEXheaderItem 4 2 5 2" xfId="33077" xr:uid="{00000000-0005-0000-0000-00002B810000}"/>
    <cellStyle name="SAPBEXheaderItem 4 2 6" xfId="33078" xr:uid="{00000000-0005-0000-0000-00002C810000}"/>
    <cellStyle name="SAPBEXheaderItem 4 2 6 2" xfId="33079" xr:uid="{00000000-0005-0000-0000-00002D810000}"/>
    <cellStyle name="SAPBEXheaderItem 4 2 7" xfId="33080" xr:uid="{00000000-0005-0000-0000-00002E810000}"/>
    <cellStyle name="SAPBEXheaderItem 4 2 7 2" xfId="33081" xr:uid="{00000000-0005-0000-0000-00002F810000}"/>
    <cellStyle name="SAPBEXheaderItem 4 2 8" xfId="33082" xr:uid="{00000000-0005-0000-0000-000030810000}"/>
    <cellStyle name="SAPBEXheaderItem 4 2 8 2" xfId="33083" xr:uid="{00000000-0005-0000-0000-000031810000}"/>
    <cellStyle name="SAPBEXheaderItem 4 2 9" xfId="33084" xr:uid="{00000000-0005-0000-0000-000032810000}"/>
    <cellStyle name="SAPBEXheaderItem 4 3" xfId="33085" xr:uid="{00000000-0005-0000-0000-000033810000}"/>
    <cellStyle name="SAPBEXheaderItem 4 3 2" xfId="33086" xr:uid="{00000000-0005-0000-0000-000034810000}"/>
    <cellStyle name="SAPBEXheaderItem 4 3 2 2" xfId="33087" xr:uid="{00000000-0005-0000-0000-000035810000}"/>
    <cellStyle name="SAPBEXheaderItem 4 3 2 2 2" xfId="33088" xr:uid="{00000000-0005-0000-0000-000036810000}"/>
    <cellStyle name="SAPBEXheaderItem 4 3 2 3" xfId="33089" xr:uid="{00000000-0005-0000-0000-000037810000}"/>
    <cellStyle name="SAPBEXheaderItem 4 3 2 3 2" xfId="33090" xr:uid="{00000000-0005-0000-0000-000038810000}"/>
    <cellStyle name="SAPBEXheaderItem 4 3 2 4" xfId="33091" xr:uid="{00000000-0005-0000-0000-000039810000}"/>
    <cellStyle name="SAPBEXheaderItem 4 3 2 4 2" xfId="33092" xr:uid="{00000000-0005-0000-0000-00003A810000}"/>
    <cellStyle name="SAPBEXheaderItem 4 3 2 5" xfId="33093" xr:uid="{00000000-0005-0000-0000-00003B810000}"/>
    <cellStyle name="SAPBEXheaderItem 4 3 2 5 2" xfId="33094" xr:uid="{00000000-0005-0000-0000-00003C810000}"/>
    <cellStyle name="SAPBEXheaderItem 4 3 2 6" xfId="33095" xr:uid="{00000000-0005-0000-0000-00003D810000}"/>
    <cellStyle name="SAPBEXheaderItem 4 3 2 6 2" xfId="33096" xr:uid="{00000000-0005-0000-0000-00003E810000}"/>
    <cellStyle name="SAPBEXheaderItem 4 3 2 7" xfId="33097" xr:uid="{00000000-0005-0000-0000-00003F810000}"/>
    <cellStyle name="SAPBEXheaderItem 4 3 3" xfId="33098" xr:uid="{00000000-0005-0000-0000-000040810000}"/>
    <cellStyle name="SAPBEXheaderItem 4 3 3 2" xfId="33099" xr:uid="{00000000-0005-0000-0000-000041810000}"/>
    <cellStyle name="SAPBEXheaderItem 4 3 4" xfId="33100" xr:uid="{00000000-0005-0000-0000-000042810000}"/>
    <cellStyle name="SAPBEXheaderItem 4 3 4 2" xfId="33101" xr:uid="{00000000-0005-0000-0000-000043810000}"/>
    <cellStyle name="SAPBEXheaderItem 4 3 5" xfId="33102" xr:uid="{00000000-0005-0000-0000-000044810000}"/>
    <cellStyle name="SAPBEXheaderItem 4 3 5 2" xfId="33103" xr:uid="{00000000-0005-0000-0000-000045810000}"/>
    <cellStyle name="SAPBEXheaderItem 4 3 6" xfId="33104" xr:uid="{00000000-0005-0000-0000-000046810000}"/>
    <cellStyle name="SAPBEXheaderItem 4 3 6 2" xfId="33105" xr:uid="{00000000-0005-0000-0000-000047810000}"/>
    <cellStyle name="SAPBEXheaderItem 4 3 7" xfId="33106" xr:uid="{00000000-0005-0000-0000-000048810000}"/>
    <cellStyle name="SAPBEXheaderItem 4 3 7 2" xfId="33107" xr:uid="{00000000-0005-0000-0000-000049810000}"/>
    <cellStyle name="SAPBEXheaderItem 4 3 8" xfId="33108" xr:uid="{00000000-0005-0000-0000-00004A810000}"/>
    <cellStyle name="SAPBEXheaderItem 4 4" xfId="33109" xr:uid="{00000000-0005-0000-0000-00004B810000}"/>
    <cellStyle name="SAPBEXheaderItem 4 4 2" xfId="33110" xr:uid="{00000000-0005-0000-0000-00004C810000}"/>
    <cellStyle name="SAPBEXheaderItem 4 4 2 2" xfId="33111" xr:uid="{00000000-0005-0000-0000-00004D810000}"/>
    <cellStyle name="SAPBEXheaderItem 4 4 3" xfId="33112" xr:uid="{00000000-0005-0000-0000-00004E810000}"/>
    <cellStyle name="SAPBEXheaderItem 4 4 3 2" xfId="33113" xr:uid="{00000000-0005-0000-0000-00004F810000}"/>
    <cellStyle name="SAPBEXheaderItem 4 4 4" xfId="33114" xr:uid="{00000000-0005-0000-0000-000050810000}"/>
    <cellStyle name="SAPBEXheaderItem 4 4 4 2" xfId="33115" xr:uid="{00000000-0005-0000-0000-000051810000}"/>
    <cellStyle name="SAPBEXheaderItem 4 4 5" xfId="33116" xr:uid="{00000000-0005-0000-0000-000052810000}"/>
    <cellStyle name="SAPBEXheaderItem 4 4 5 2" xfId="33117" xr:uid="{00000000-0005-0000-0000-000053810000}"/>
    <cellStyle name="SAPBEXheaderItem 4 4 6" xfId="33118" xr:uid="{00000000-0005-0000-0000-000054810000}"/>
    <cellStyle name="SAPBEXheaderItem 4 4 6 2" xfId="33119" xr:uid="{00000000-0005-0000-0000-000055810000}"/>
    <cellStyle name="SAPBEXheaderItem 4 4 7" xfId="33120" xr:uid="{00000000-0005-0000-0000-000056810000}"/>
    <cellStyle name="SAPBEXheaderItem 4 5" xfId="33121" xr:uid="{00000000-0005-0000-0000-000057810000}"/>
    <cellStyle name="SAPBEXheaderItem 4 5 2" xfId="33122" xr:uid="{00000000-0005-0000-0000-000058810000}"/>
    <cellStyle name="SAPBEXheaderItem 4 6" xfId="33123" xr:uid="{00000000-0005-0000-0000-000059810000}"/>
    <cellStyle name="SAPBEXheaderItem 4 6 2" xfId="33124" xr:uid="{00000000-0005-0000-0000-00005A810000}"/>
    <cellStyle name="SAPBEXheaderItem 4 7" xfId="33125" xr:uid="{00000000-0005-0000-0000-00005B810000}"/>
    <cellStyle name="SAPBEXheaderItem 4 7 2" xfId="33126" xr:uid="{00000000-0005-0000-0000-00005C810000}"/>
    <cellStyle name="SAPBEXheaderItem 4 8" xfId="33127" xr:uid="{00000000-0005-0000-0000-00005D810000}"/>
    <cellStyle name="SAPBEXheaderItem 4 8 2" xfId="33128" xr:uid="{00000000-0005-0000-0000-00005E810000}"/>
    <cellStyle name="SAPBEXheaderItem 4 9" xfId="33129" xr:uid="{00000000-0005-0000-0000-00005F810000}"/>
    <cellStyle name="SAPBEXheaderItem 4 9 2" xfId="33130" xr:uid="{00000000-0005-0000-0000-000060810000}"/>
    <cellStyle name="SAPBEXheaderItem 5" xfId="33131" xr:uid="{00000000-0005-0000-0000-000061810000}"/>
    <cellStyle name="SAPBEXheaderItem 5 2" xfId="33132" xr:uid="{00000000-0005-0000-0000-000062810000}"/>
    <cellStyle name="SAPBEXheaderItem 5 2 2" xfId="33133" xr:uid="{00000000-0005-0000-0000-000063810000}"/>
    <cellStyle name="SAPBEXheaderItem 5 2 2 2" xfId="33134" xr:uid="{00000000-0005-0000-0000-000064810000}"/>
    <cellStyle name="SAPBEXheaderItem 5 2 2 2 2" xfId="33135" xr:uid="{00000000-0005-0000-0000-000065810000}"/>
    <cellStyle name="SAPBEXheaderItem 5 2 2 3" xfId="33136" xr:uid="{00000000-0005-0000-0000-000066810000}"/>
    <cellStyle name="SAPBEXheaderItem 5 2 2 3 2" xfId="33137" xr:uid="{00000000-0005-0000-0000-000067810000}"/>
    <cellStyle name="SAPBEXheaderItem 5 2 2 4" xfId="33138" xr:uid="{00000000-0005-0000-0000-000068810000}"/>
    <cellStyle name="SAPBEXheaderItem 5 2 2 4 2" xfId="33139" xr:uid="{00000000-0005-0000-0000-000069810000}"/>
    <cellStyle name="SAPBEXheaderItem 5 2 2 5" xfId="33140" xr:uid="{00000000-0005-0000-0000-00006A810000}"/>
    <cellStyle name="SAPBEXheaderItem 5 2 2 5 2" xfId="33141" xr:uid="{00000000-0005-0000-0000-00006B810000}"/>
    <cellStyle name="SAPBEXheaderItem 5 2 2 6" xfId="33142" xr:uid="{00000000-0005-0000-0000-00006C810000}"/>
    <cellStyle name="SAPBEXheaderItem 5 2 2 6 2" xfId="33143" xr:uid="{00000000-0005-0000-0000-00006D810000}"/>
    <cellStyle name="SAPBEXheaderItem 5 2 2 7" xfId="33144" xr:uid="{00000000-0005-0000-0000-00006E810000}"/>
    <cellStyle name="SAPBEXheaderItem 5 2 3" xfId="33145" xr:uid="{00000000-0005-0000-0000-00006F810000}"/>
    <cellStyle name="SAPBEXheaderItem 5 2 3 2" xfId="33146" xr:uid="{00000000-0005-0000-0000-000070810000}"/>
    <cellStyle name="SAPBEXheaderItem 5 2 4" xfId="33147" xr:uid="{00000000-0005-0000-0000-000071810000}"/>
    <cellStyle name="SAPBEXheaderItem 5 2 4 2" xfId="33148" xr:uid="{00000000-0005-0000-0000-000072810000}"/>
    <cellStyle name="SAPBEXheaderItem 5 2 5" xfId="33149" xr:uid="{00000000-0005-0000-0000-000073810000}"/>
    <cellStyle name="SAPBEXheaderItem 5 2 5 2" xfId="33150" xr:uid="{00000000-0005-0000-0000-000074810000}"/>
    <cellStyle name="SAPBEXheaderItem 5 2 6" xfId="33151" xr:uid="{00000000-0005-0000-0000-000075810000}"/>
    <cellStyle name="SAPBEXheaderItem 5 2 6 2" xfId="33152" xr:uid="{00000000-0005-0000-0000-000076810000}"/>
    <cellStyle name="SAPBEXheaderItem 5 2 7" xfId="33153" xr:uid="{00000000-0005-0000-0000-000077810000}"/>
    <cellStyle name="SAPBEXheaderItem 5 2 7 2" xfId="33154" xr:uid="{00000000-0005-0000-0000-000078810000}"/>
    <cellStyle name="SAPBEXheaderItem 5 2 8" xfId="33155" xr:uid="{00000000-0005-0000-0000-000079810000}"/>
    <cellStyle name="SAPBEXheaderItem 5 3" xfId="33156" xr:uid="{00000000-0005-0000-0000-00007A810000}"/>
    <cellStyle name="SAPBEXheaderItem 5 3 2" xfId="33157" xr:uid="{00000000-0005-0000-0000-00007B810000}"/>
    <cellStyle name="SAPBEXheaderItem 5 3 2 2" xfId="33158" xr:uid="{00000000-0005-0000-0000-00007C810000}"/>
    <cellStyle name="SAPBEXheaderItem 5 3 3" xfId="33159" xr:uid="{00000000-0005-0000-0000-00007D810000}"/>
    <cellStyle name="SAPBEXheaderItem 5 3 3 2" xfId="33160" xr:uid="{00000000-0005-0000-0000-00007E810000}"/>
    <cellStyle name="SAPBEXheaderItem 5 3 4" xfId="33161" xr:uid="{00000000-0005-0000-0000-00007F810000}"/>
    <cellStyle name="SAPBEXheaderItem 5 3 4 2" xfId="33162" xr:uid="{00000000-0005-0000-0000-000080810000}"/>
    <cellStyle name="SAPBEXheaderItem 5 3 5" xfId="33163" xr:uid="{00000000-0005-0000-0000-000081810000}"/>
    <cellStyle name="SAPBEXheaderItem 5 3 5 2" xfId="33164" xr:uid="{00000000-0005-0000-0000-000082810000}"/>
    <cellStyle name="SAPBEXheaderItem 5 3 6" xfId="33165" xr:uid="{00000000-0005-0000-0000-000083810000}"/>
    <cellStyle name="SAPBEXheaderItem 5 3 6 2" xfId="33166" xr:uid="{00000000-0005-0000-0000-000084810000}"/>
    <cellStyle name="SAPBEXheaderItem 5 3 7" xfId="33167" xr:uid="{00000000-0005-0000-0000-000085810000}"/>
    <cellStyle name="SAPBEXheaderItem 5 4" xfId="33168" xr:uid="{00000000-0005-0000-0000-000086810000}"/>
    <cellStyle name="SAPBEXheaderItem 5 4 2" xfId="33169" xr:uid="{00000000-0005-0000-0000-000087810000}"/>
    <cellStyle name="SAPBEXheaderItem 5 5" xfId="33170" xr:uid="{00000000-0005-0000-0000-000088810000}"/>
    <cellStyle name="SAPBEXheaderItem 5 5 2" xfId="33171" xr:uid="{00000000-0005-0000-0000-000089810000}"/>
    <cellStyle name="SAPBEXheaderItem 5 6" xfId="33172" xr:uid="{00000000-0005-0000-0000-00008A810000}"/>
    <cellStyle name="SAPBEXheaderItem 5 6 2" xfId="33173" xr:uid="{00000000-0005-0000-0000-00008B810000}"/>
    <cellStyle name="SAPBEXheaderItem 5 7" xfId="33174" xr:uid="{00000000-0005-0000-0000-00008C810000}"/>
    <cellStyle name="SAPBEXheaderItem 5 7 2" xfId="33175" xr:uid="{00000000-0005-0000-0000-00008D810000}"/>
    <cellStyle name="SAPBEXheaderItem 5 8" xfId="33176" xr:uid="{00000000-0005-0000-0000-00008E810000}"/>
    <cellStyle name="SAPBEXheaderItem 5 8 2" xfId="33177" xr:uid="{00000000-0005-0000-0000-00008F810000}"/>
    <cellStyle name="SAPBEXheaderItem 5 9" xfId="33178" xr:uid="{00000000-0005-0000-0000-000090810000}"/>
    <cellStyle name="SAPBEXheaderItem 6" xfId="33179" xr:uid="{00000000-0005-0000-0000-000091810000}"/>
    <cellStyle name="SAPBEXheaderItem 6 2" xfId="33180" xr:uid="{00000000-0005-0000-0000-000092810000}"/>
    <cellStyle name="SAPBEXheaderItem 6 2 2" xfId="33181" xr:uid="{00000000-0005-0000-0000-000093810000}"/>
    <cellStyle name="SAPBEXheaderItem 6 2 2 2" xfId="33182" xr:uid="{00000000-0005-0000-0000-000094810000}"/>
    <cellStyle name="SAPBEXheaderItem 6 2 2 2 2" xfId="33183" xr:uid="{00000000-0005-0000-0000-000095810000}"/>
    <cellStyle name="SAPBEXheaderItem 6 2 2 3" xfId="33184" xr:uid="{00000000-0005-0000-0000-000096810000}"/>
    <cellStyle name="SAPBEXheaderItem 6 2 2 3 2" xfId="33185" xr:uid="{00000000-0005-0000-0000-000097810000}"/>
    <cellStyle name="SAPBEXheaderItem 6 2 2 4" xfId="33186" xr:uid="{00000000-0005-0000-0000-000098810000}"/>
    <cellStyle name="SAPBEXheaderItem 6 2 2 4 2" xfId="33187" xr:uid="{00000000-0005-0000-0000-000099810000}"/>
    <cellStyle name="SAPBEXheaderItem 6 2 2 5" xfId="33188" xr:uid="{00000000-0005-0000-0000-00009A810000}"/>
    <cellStyle name="SAPBEXheaderItem 6 2 2 5 2" xfId="33189" xr:uid="{00000000-0005-0000-0000-00009B810000}"/>
    <cellStyle name="SAPBEXheaderItem 6 2 2 6" xfId="33190" xr:uid="{00000000-0005-0000-0000-00009C810000}"/>
    <cellStyle name="SAPBEXheaderItem 6 2 2 6 2" xfId="33191" xr:uid="{00000000-0005-0000-0000-00009D810000}"/>
    <cellStyle name="SAPBEXheaderItem 6 2 2 7" xfId="33192" xr:uid="{00000000-0005-0000-0000-00009E810000}"/>
    <cellStyle name="SAPBEXheaderItem 6 2 3" xfId="33193" xr:uid="{00000000-0005-0000-0000-00009F810000}"/>
    <cellStyle name="SAPBEXheaderItem 6 2 3 2" xfId="33194" xr:uid="{00000000-0005-0000-0000-0000A0810000}"/>
    <cellStyle name="SAPBEXheaderItem 6 2 4" xfId="33195" xr:uid="{00000000-0005-0000-0000-0000A1810000}"/>
    <cellStyle name="SAPBEXheaderItem 6 2 4 2" xfId="33196" xr:uid="{00000000-0005-0000-0000-0000A2810000}"/>
    <cellStyle name="SAPBEXheaderItem 6 2 5" xfId="33197" xr:uid="{00000000-0005-0000-0000-0000A3810000}"/>
    <cellStyle name="SAPBEXheaderItem 6 2 5 2" xfId="33198" xr:uid="{00000000-0005-0000-0000-0000A4810000}"/>
    <cellStyle name="SAPBEXheaderItem 6 2 6" xfId="33199" xr:uid="{00000000-0005-0000-0000-0000A5810000}"/>
    <cellStyle name="SAPBEXheaderItem 6 2 6 2" xfId="33200" xr:uid="{00000000-0005-0000-0000-0000A6810000}"/>
    <cellStyle name="SAPBEXheaderItem 6 2 7" xfId="33201" xr:uid="{00000000-0005-0000-0000-0000A7810000}"/>
    <cellStyle name="SAPBEXheaderItem 6 2 7 2" xfId="33202" xr:uid="{00000000-0005-0000-0000-0000A8810000}"/>
    <cellStyle name="SAPBEXheaderItem 6 2 8" xfId="33203" xr:uid="{00000000-0005-0000-0000-0000A9810000}"/>
    <cellStyle name="SAPBEXheaderItem 6 3" xfId="33204" xr:uid="{00000000-0005-0000-0000-0000AA810000}"/>
    <cellStyle name="SAPBEXheaderItem 6 3 2" xfId="33205" xr:uid="{00000000-0005-0000-0000-0000AB810000}"/>
    <cellStyle name="SAPBEXheaderItem 6 3 2 2" xfId="33206" xr:uid="{00000000-0005-0000-0000-0000AC810000}"/>
    <cellStyle name="SAPBEXheaderItem 6 3 3" xfId="33207" xr:uid="{00000000-0005-0000-0000-0000AD810000}"/>
    <cellStyle name="SAPBEXheaderItem 6 3 3 2" xfId="33208" xr:uid="{00000000-0005-0000-0000-0000AE810000}"/>
    <cellStyle name="SAPBEXheaderItem 6 3 4" xfId="33209" xr:uid="{00000000-0005-0000-0000-0000AF810000}"/>
    <cellStyle name="SAPBEXheaderItem 6 3 4 2" xfId="33210" xr:uid="{00000000-0005-0000-0000-0000B0810000}"/>
    <cellStyle name="SAPBEXheaderItem 6 3 5" xfId="33211" xr:uid="{00000000-0005-0000-0000-0000B1810000}"/>
    <cellStyle name="SAPBEXheaderItem 6 3 5 2" xfId="33212" xr:uid="{00000000-0005-0000-0000-0000B2810000}"/>
    <cellStyle name="SAPBEXheaderItem 6 3 6" xfId="33213" xr:uid="{00000000-0005-0000-0000-0000B3810000}"/>
    <cellStyle name="SAPBEXheaderItem 6 3 6 2" xfId="33214" xr:uid="{00000000-0005-0000-0000-0000B4810000}"/>
    <cellStyle name="SAPBEXheaderItem 6 3 7" xfId="33215" xr:uid="{00000000-0005-0000-0000-0000B5810000}"/>
    <cellStyle name="SAPBEXheaderItem 6 4" xfId="33216" xr:uid="{00000000-0005-0000-0000-0000B6810000}"/>
    <cellStyle name="SAPBEXheaderItem 6 4 2" xfId="33217" xr:uid="{00000000-0005-0000-0000-0000B7810000}"/>
    <cellStyle name="SAPBEXheaderItem 6 5" xfId="33218" xr:uid="{00000000-0005-0000-0000-0000B8810000}"/>
    <cellStyle name="SAPBEXheaderItem 6 5 2" xfId="33219" xr:uid="{00000000-0005-0000-0000-0000B9810000}"/>
    <cellStyle name="SAPBEXheaderItem 6 6" xfId="33220" xr:uid="{00000000-0005-0000-0000-0000BA810000}"/>
    <cellStyle name="SAPBEXheaderItem 6 6 2" xfId="33221" xr:uid="{00000000-0005-0000-0000-0000BB810000}"/>
    <cellStyle name="SAPBEXheaderItem 6 7" xfId="33222" xr:uid="{00000000-0005-0000-0000-0000BC810000}"/>
    <cellStyle name="SAPBEXheaderItem 6 7 2" xfId="33223" xr:uid="{00000000-0005-0000-0000-0000BD810000}"/>
    <cellStyle name="SAPBEXheaderItem 6 8" xfId="33224" xr:uid="{00000000-0005-0000-0000-0000BE810000}"/>
    <cellStyle name="SAPBEXheaderItem 6 8 2" xfId="33225" xr:uid="{00000000-0005-0000-0000-0000BF810000}"/>
    <cellStyle name="SAPBEXheaderItem 6 9" xfId="33226" xr:uid="{00000000-0005-0000-0000-0000C0810000}"/>
    <cellStyle name="SAPBEXheaderItem 7" xfId="33227" xr:uid="{00000000-0005-0000-0000-0000C1810000}"/>
    <cellStyle name="SAPBEXheaderItem 7 2" xfId="33228" xr:uid="{00000000-0005-0000-0000-0000C2810000}"/>
    <cellStyle name="SAPBEXheaderItem 7 2 2" xfId="33229" xr:uid="{00000000-0005-0000-0000-0000C3810000}"/>
    <cellStyle name="SAPBEXheaderItem 7 2 2 2" xfId="33230" xr:uid="{00000000-0005-0000-0000-0000C4810000}"/>
    <cellStyle name="SAPBEXheaderItem 7 2 2 2 2" xfId="33231" xr:uid="{00000000-0005-0000-0000-0000C5810000}"/>
    <cellStyle name="SAPBEXheaderItem 7 2 2 3" xfId="33232" xr:uid="{00000000-0005-0000-0000-0000C6810000}"/>
    <cellStyle name="SAPBEXheaderItem 7 2 2 3 2" xfId="33233" xr:uid="{00000000-0005-0000-0000-0000C7810000}"/>
    <cellStyle name="SAPBEXheaderItem 7 2 2 4" xfId="33234" xr:uid="{00000000-0005-0000-0000-0000C8810000}"/>
    <cellStyle name="SAPBEXheaderItem 7 2 2 4 2" xfId="33235" xr:uid="{00000000-0005-0000-0000-0000C9810000}"/>
    <cellStyle name="SAPBEXheaderItem 7 2 2 5" xfId="33236" xr:uid="{00000000-0005-0000-0000-0000CA810000}"/>
    <cellStyle name="SAPBEXheaderItem 7 2 2 5 2" xfId="33237" xr:uid="{00000000-0005-0000-0000-0000CB810000}"/>
    <cellStyle name="SAPBEXheaderItem 7 2 2 6" xfId="33238" xr:uid="{00000000-0005-0000-0000-0000CC810000}"/>
    <cellStyle name="SAPBEXheaderItem 7 2 2 6 2" xfId="33239" xr:uid="{00000000-0005-0000-0000-0000CD810000}"/>
    <cellStyle name="SAPBEXheaderItem 7 2 2 7" xfId="33240" xr:uid="{00000000-0005-0000-0000-0000CE810000}"/>
    <cellStyle name="SAPBEXheaderItem 7 2 3" xfId="33241" xr:uid="{00000000-0005-0000-0000-0000CF810000}"/>
    <cellStyle name="SAPBEXheaderItem 7 2 3 2" xfId="33242" xr:uid="{00000000-0005-0000-0000-0000D0810000}"/>
    <cellStyle name="SAPBEXheaderItem 7 2 4" xfId="33243" xr:uid="{00000000-0005-0000-0000-0000D1810000}"/>
    <cellStyle name="SAPBEXheaderItem 7 2 4 2" xfId="33244" xr:uid="{00000000-0005-0000-0000-0000D2810000}"/>
    <cellStyle name="SAPBEXheaderItem 7 2 5" xfId="33245" xr:uid="{00000000-0005-0000-0000-0000D3810000}"/>
    <cellStyle name="SAPBEXheaderItem 7 2 5 2" xfId="33246" xr:uid="{00000000-0005-0000-0000-0000D4810000}"/>
    <cellStyle name="SAPBEXheaderItem 7 2 6" xfId="33247" xr:uid="{00000000-0005-0000-0000-0000D5810000}"/>
    <cellStyle name="SAPBEXheaderItem 7 2 6 2" xfId="33248" xr:uid="{00000000-0005-0000-0000-0000D6810000}"/>
    <cellStyle name="SAPBEXheaderItem 7 2 7" xfId="33249" xr:uid="{00000000-0005-0000-0000-0000D7810000}"/>
    <cellStyle name="SAPBEXheaderItem 7 2 7 2" xfId="33250" xr:uid="{00000000-0005-0000-0000-0000D8810000}"/>
    <cellStyle name="SAPBEXheaderItem 7 2 8" xfId="33251" xr:uid="{00000000-0005-0000-0000-0000D9810000}"/>
    <cellStyle name="SAPBEXheaderItem 7 3" xfId="33252" xr:uid="{00000000-0005-0000-0000-0000DA810000}"/>
    <cellStyle name="SAPBEXheaderItem 7 3 2" xfId="33253" xr:uid="{00000000-0005-0000-0000-0000DB810000}"/>
    <cellStyle name="SAPBEXheaderItem 7 3 2 2" xfId="33254" xr:uid="{00000000-0005-0000-0000-0000DC810000}"/>
    <cellStyle name="SAPBEXheaderItem 7 3 3" xfId="33255" xr:uid="{00000000-0005-0000-0000-0000DD810000}"/>
    <cellStyle name="SAPBEXheaderItem 7 3 3 2" xfId="33256" xr:uid="{00000000-0005-0000-0000-0000DE810000}"/>
    <cellStyle name="SAPBEXheaderItem 7 3 4" xfId="33257" xr:uid="{00000000-0005-0000-0000-0000DF810000}"/>
    <cellStyle name="SAPBEXheaderItem 7 3 4 2" xfId="33258" xr:uid="{00000000-0005-0000-0000-0000E0810000}"/>
    <cellStyle name="SAPBEXheaderItem 7 3 5" xfId="33259" xr:uid="{00000000-0005-0000-0000-0000E1810000}"/>
    <cellStyle name="SAPBEXheaderItem 7 3 5 2" xfId="33260" xr:uid="{00000000-0005-0000-0000-0000E2810000}"/>
    <cellStyle name="SAPBEXheaderItem 7 3 6" xfId="33261" xr:uid="{00000000-0005-0000-0000-0000E3810000}"/>
    <cellStyle name="SAPBEXheaderItem 7 3 6 2" xfId="33262" xr:uid="{00000000-0005-0000-0000-0000E4810000}"/>
    <cellStyle name="SAPBEXheaderItem 7 3 7" xfId="33263" xr:uid="{00000000-0005-0000-0000-0000E5810000}"/>
    <cellStyle name="SAPBEXheaderItem 7 4" xfId="33264" xr:uid="{00000000-0005-0000-0000-0000E6810000}"/>
    <cellStyle name="SAPBEXheaderItem 7 4 2" xfId="33265" xr:uid="{00000000-0005-0000-0000-0000E7810000}"/>
    <cellStyle name="SAPBEXheaderItem 7 5" xfId="33266" xr:uid="{00000000-0005-0000-0000-0000E8810000}"/>
    <cellStyle name="SAPBEXheaderItem 7 5 2" xfId="33267" xr:uid="{00000000-0005-0000-0000-0000E9810000}"/>
    <cellStyle name="SAPBEXheaderItem 7 6" xfId="33268" xr:uid="{00000000-0005-0000-0000-0000EA810000}"/>
    <cellStyle name="SAPBEXheaderItem 7 6 2" xfId="33269" xr:uid="{00000000-0005-0000-0000-0000EB810000}"/>
    <cellStyle name="SAPBEXheaderItem 7 7" xfId="33270" xr:uid="{00000000-0005-0000-0000-0000EC810000}"/>
    <cellStyle name="SAPBEXheaderItem 7 7 2" xfId="33271" xr:uid="{00000000-0005-0000-0000-0000ED810000}"/>
    <cellStyle name="SAPBEXheaderItem 7 8" xfId="33272" xr:uid="{00000000-0005-0000-0000-0000EE810000}"/>
    <cellStyle name="SAPBEXheaderItem 7 8 2" xfId="33273" xr:uid="{00000000-0005-0000-0000-0000EF810000}"/>
    <cellStyle name="SAPBEXheaderItem 7 9" xfId="33274" xr:uid="{00000000-0005-0000-0000-0000F0810000}"/>
    <cellStyle name="SAPBEXheaderItem 8" xfId="33275" xr:uid="{00000000-0005-0000-0000-0000F1810000}"/>
    <cellStyle name="SAPBEXheaderItem 8 2" xfId="33276" xr:uid="{00000000-0005-0000-0000-0000F2810000}"/>
    <cellStyle name="SAPBEXheaderItem 8 2 2" xfId="33277" xr:uid="{00000000-0005-0000-0000-0000F3810000}"/>
    <cellStyle name="SAPBEXheaderItem 8 2 2 2" xfId="33278" xr:uid="{00000000-0005-0000-0000-0000F4810000}"/>
    <cellStyle name="SAPBEXheaderItem 8 2 3" xfId="33279" xr:uid="{00000000-0005-0000-0000-0000F5810000}"/>
    <cellStyle name="SAPBEXheaderItem 8 2 3 2" xfId="33280" xr:uid="{00000000-0005-0000-0000-0000F6810000}"/>
    <cellStyle name="SAPBEXheaderItem 8 2 4" xfId="33281" xr:uid="{00000000-0005-0000-0000-0000F7810000}"/>
    <cellStyle name="SAPBEXheaderItem 8 2 4 2" xfId="33282" xr:uid="{00000000-0005-0000-0000-0000F8810000}"/>
    <cellStyle name="SAPBEXheaderItem 8 2 5" xfId="33283" xr:uid="{00000000-0005-0000-0000-0000F9810000}"/>
    <cellStyle name="SAPBEXheaderItem 8 2 5 2" xfId="33284" xr:uid="{00000000-0005-0000-0000-0000FA810000}"/>
    <cellStyle name="SAPBEXheaderItem 8 2 6" xfId="33285" xr:uid="{00000000-0005-0000-0000-0000FB810000}"/>
    <cellStyle name="SAPBEXheaderItem 8 2 6 2" xfId="33286" xr:uid="{00000000-0005-0000-0000-0000FC810000}"/>
    <cellStyle name="SAPBEXheaderItem 8 2 7" xfId="33287" xr:uid="{00000000-0005-0000-0000-0000FD810000}"/>
    <cellStyle name="SAPBEXheaderItem 8 3" xfId="33288" xr:uid="{00000000-0005-0000-0000-0000FE810000}"/>
    <cellStyle name="SAPBEXheaderItem 8 3 2" xfId="33289" xr:uid="{00000000-0005-0000-0000-0000FF810000}"/>
    <cellStyle name="SAPBEXheaderItem 8 4" xfId="33290" xr:uid="{00000000-0005-0000-0000-000000820000}"/>
    <cellStyle name="SAPBEXheaderItem 8 4 2" xfId="33291" xr:uid="{00000000-0005-0000-0000-000001820000}"/>
    <cellStyle name="SAPBEXheaderItem 8 5" xfId="33292" xr:uid="{00000000-0005-0000-0000-000002820000}"/>
    <cellStyle name="SAPBEXheaderItem 8 5 2" xfId="33293" xr:uid="{00000000-0005-0000-0000-000003820000}"/>
    <cellStyle name="SAPBEXheaderItem 8 6" xfId="33294" xr:uid="{00000000-0005-0000-0000-000004820000}"/>
    <cellStyle name="SAPBEXheaderItem 8 6 2" xfId="33295" xr:uid="{00000000-0005-0000-0000-000005820000}"/>
    <cellStyle name="SAPBEXheaderItem 8 7" xfId="33296" xr:uid="{00000000-0005-0000-0000-000006820000}"/>
    <cellStyle name="SAPBEXheaderItem 8 7 2" xfId="33297" xr:uid="{00000000-0005-0000-0000-000007820000}"/>
    <cellStyle name="SAPBEXheaderItem 8 8" xfId="33298" xr:uid="{00000000-0005-0000-0000-000008820000}"/>
    <cellStyle name="SAPBEXheaderItem 9" xfId="33299" xr:uid="{00000000-0005-0000-0000-000009820000}"/>
    <cellStyle name="SAPBEXheaderItem 9 2" xfId="33300" xr:uid="{00000000-0005-0000-0000-00000A820000}"/>
    <cellStyle name="SAPBEXheaderItem 9 2 2" xfId="33301" xr:uid="{00000000-0005-0000-0000-00000B820000}"/>
    <cellStyle name="SAPBEXheaderItem 9 3" xfId="33302" xr:uid="{00000000-0005-0000-0000-00000C820000}"/>
    <cellStyle name="SAPBEXheaderItem 9 3 2" xfId="33303" xr:uid="{00000000-0005-0000-0000-00000D820000}"/>
    <cellStyle name="SAPBEXheaderItem 9 4" xfId="33304" xr:uid="{00000000-0005-0000-0000-00000E820000}"/>
    <cellStyle name="SAPBEXheaderItem 9 4 2" xfId="33305" xr:uid="{00000000-0005-0000-0000-00000F820000}"/>
    <cellStyle name="SAPBEXheaderItem 9 5" xfId="33306" xr:uid="{00000000-0005-0000-0000-000010820000}"/>
    <cellStyle name="SAPBEXheaderItem 9 5 2" xfId="33307" xr:uid="{00000000-0005-0000-0000-000011820000}"/>
    <cellStyle name="SAPBEXheaderItem 9 6" xfId="33308" xr:uid="{00000000-0005-0000-0000-000012820000}"/>
    <cellStyle name="SAPBEXheaderItem 9 6 2" xfId="33309" xr:uid="{00000000-0005-0000-0000-000013820000}"/>
    <cellStyle name="SAPBEXheaderItem 9 7" xfId="33310" xr:uid="{00000000-0005-0000-0000-000014820000}"/>
    <cellStyle name="SAPBEXheaderText" xfId="33311" xr:uid="{00000000-0005-0000-0000-000015820000}"/>
    <cellStyle name="SAPBEXheaderText 10" xfId="33312" xr:uid="{00000000-0005-0000-0000-000016820000}"/>
    <cellStyle name="SAPBEXheaderText 10 2" xfId="33313" xr:uid="{00000000-0005-0000-0000-000017820000}"/>
    <cellStyle name="SAPBEXheaderText 11" xfId="33314" xr:uid="{00000000-0005-0000-0000-000018820000}"/>
    <cellStyle name="SAPBEXheaderText 11 2" xfId="33315" xr:uid="{00000000-0005-0000-0000-000019820000}"/>
    <cellStyle name="SAPBEXheaderText 12" xfId="33316" xr:uid="{00000000-0005-0000-0000-00001A820000}"/>
    <cellStyle name="SAPBEXheaderText 12 2" xfId="33317" xr:uid="{00000000-0005-0000-0000-00001B820000}"/>
    <cellStyle name="SAPBEXheaderText 13" xfId="33318" xr:uid="{00000000-0005-0000-0000-00001C820000}"/>
    <cellStyle name="SAPBEXheaderText 13 2" xfId="33319" xr:uid="{00000000-0005-0000-0000-00001D820000}"/>
    <cellStyle name="SAPBEXheaderText 14" xfId="33320" xr:uid="{00000000-0005-0000-0000-00001E820000}"/>
    <cellStyle name="SAPBEXheaderText 14 2" xfId="33321" xr:uid="{00000000-0005-0000-0000-00001F820000}"/>
    <cellStyle name="SAPBEXheaderText 15" xfId="33322" xr:uid="{00000000-0005-0000-0000-000020820000}"/>
    <cellStyle name="SAPBEXheaderText 2" xfId="33323" xr:uid="{00000000-0005-0000-0000-000021820000}"/>
    <cellStyle name="SAPBEXheaderText 2 10" xfId="33324" xr:uid="{00000000-0005-0000-0000-000022820000}"/>
    <cellStyle name="SAPBEXheaderText 2 10 2" xfId="33325" xr:uid="{00000000-0005-0000-0000-000023820000}"/>
    <cellStyle name="SAPBEXheaderText 2 11" xfId="33326" xr:uid="{00000000-0005-0000-0000-000024820000}"/>
    <cellStyle name="SAPBEXheaderText 2 2" xfId="33327" xr:uid="{00000000-0005-0000-0000-000025820000}"/>
    <cellStyle name="SAPBEXheaderText 2 2 10" xfId="33328" xr:uid="{00000000-0005-0000-0000-000026820000}"/>
    <cellStyle name="SAPBEXheaderText 2 2 2" xfId="33329" xr:uid="{00000000-0005-0000-0000-000027820000}"/>
    <cellStyle name="SAPBEXheaderText 2 2 2 2" xfId="33330" xr:uid="{00000000-0005-0000-0000-000028820000}"/>
    <cellStyle name="SAPBEXheaderText 2 2 2 2 2" xfId="33331" xr:uid="{00000000-0005-0000-0000-000029820000}"/>
    <cellStyle name="SAPBEXheaderText 2 2 2 2 2 2" xfId="33332" xr:uid="{00000000-0005-0000-0000-00002A820000}"/>
    <cellStyle name="SAPBEXheaderText 2 2 2 2 2 2 2" xfId="33333" xr:uid="{00000000-0005-0000-0000-00002B820000}"/>
    <cellStyle name="SAPBEXheaderText 2 2 2 2 2 3" xfId="33334" xr:uid="{00000000-0005-0000-0000-00002C820000}"/>
    <cellStyle name="SAPBEXheaderText 2 2 2 2 2 3 2" xfId="33335" xr:uid="{00000000-0005-0000-0000-00002D820000}"/>
    <cellStyle name="SAPBEXheaderText 2 2 2 2 2 4" xfId="33336" xr:uid="{00000000-0005-0000-0000-00002E820000}"/>
    <cellStyle name="SAPBEXheaderText 2 2 2 2 2 4 2" xfId="33337" xr:uid="{00000000-0005-0000-0000-00002F820000}"/>
    <cellStyle name="SAPBEXheaderText 2 2 2 2 2 5" xfId="33338" xr:uid="{00000000-0005-0000-0000-000030820000}"/>
    <cellStyle name="SAPBEXheaderText 2 2 2 2 2 5 2" xfId="33339" xr:uid="{00000000-0005-0000-0000-000031820000}"/>
    <cellStyle name="SAPBEXheaderText 2 2 2 2 2 6" xfId="33340" xr:uid="{00000000-0005-0000-0000-000032820000}"/>
    <cellStyle name="SAPBEXheaderText 2 2 2 2 2 6 2" xfId="33341" xr:uid="{00000000-0005-0000-0000-000033820000}"/>
    <cellStyle name="SAPBEXheaderText 2 2 2 2 2 7" xfId="33342" xr:uid="{00000000-0005-0000-0000-000034820000}"/>
    <cellStyle name="SAPBEXheaderText 2 2 2 2 3" xfId="33343" xr:uid="{00000000-0005-0000-0000-000035820000}"/>
    <cellStyle name="SAPBEXheaderText 2 2 2 2 3 2" xfId="33344" xr:uid="{00000000-0005-0000-0000-000036820000}"/>
    <cellStyle name="SAPBEXheaderText 2 2 2 2 4" xfId="33345" xr:uid="{00000000-0005-0000-0000-000037820000}"/>
    <cellStyle name="SAPBEXheaderText 2 2 2 2 4 2" xfId="33346" xr:uid="{00000000-0005-0000-0000-000038820000}"/>
    <cellStyle name="SAPBEXheaderText 2 2 2 2 5" xfId="33347" xr:uid="{00000000-0005-0000-0000-000039820000}"/>
    <cellStyle name="SAPBEXheaderText 2 2 2 2 5 2" xfId="33348" xr:uid="{00000000-0005-0000-0000-00003A820000}"/>
    <cellStyle name="SAPBEXheaderText 2 2 2 2 6" xfId="33349" xr:uid="{00000000-0005-0000-0000-00003B820000}"/>
    <cellStyle name="SAPBEXheaderText 2 2 2 2 6 2" xfId="33350" xr:uid="{00000000-0005-0000-0000-00003C820000}"/>
    <cellStyle name="SAPBEXheaderText 2 2 2 2 7" xfId="33351" xr:uid="{00000000-0005-0000-0000-00003D820000}"/>
    <cellStyle name="SAPBEXheaderText 2 2 2 2 7 2" xfId="33352" xr:uid="{00000000-0005-0000-0000-00003E820000}"/>
    <cellStyle name="SAPBEXheaderText 2 2 2 2 8" xfId="33353" xr:uid="{00000000-0005-0000-0000-00003F820000}"/>
    <cellStyle name="SAPBEXheaderText 2 2 2 3" xfId="33354" xr:uid="{00000000-0005-0000-0000-000040820000}"/>
    <cellStyle name="SAPBEXheaderText 2 2 2 3 2" xfId="33355" xr:uid="{00000000-0005-0000-0000-000041820000}"/>
    <cellStyle name="SAPBEXheaderText 2 2 2 3 2 2" xfId="33356" xr:uid="{00000000-0005-0000-0000-000042820000}"/>
    <cellStyle name="SAPBEXheaderText 2 2 2 3 3" xfId="33357" xr:uid="{00000000-0005-0000-0000-000043820000}"/>
    <cellStyle name="SAPBEXheaderText 2 2 2 3 3 2" xfId="33358" xr:uid="{00000000-0005-0000-0000-000044820000}"/>
    <cellStyle name="SAPBEXheaderText 2 2 2 3 4" xfId="33359" xr:uid="{00000000-0005-0000-0000-000045820000}"/>
    <cellStyle name="SAPBEXheaderText 2 2 2 3 4 2" xfId="33360" xr:uid="{00000000-0005-0000-0000-000046820000}"/>
    <cellStyle name="SAPBEXheaderText 2 2 2 3 5" xfId="33361" xr:uid="{00000000-0005-0000-0000-000047820000}"/>
    <cellStyle name="SAPBEXheaderText 2 2 2 3 5 2" xfId="33362" xr:uid="{00000000-0005-0000-0000-000048820000}"/>
    <cellStyle name="SAPBEXheaderText 2 2 2 3 6" xfId="33363" xr:uid="{00000000-0005-0000-0000-000049820000}"/>
    <cellStyle name="SAPBEXheaderText 2 2 2 3 6 2" xfId="33364" xr:uid="{00000000-0005-0000-0000-00004A820000}"/>
    <cellStyle name="SAPBEXheaderText 2 2 2 3 7" xfId="33365" xr:uid="{00000000-0005-0000-0000-00004B820000}"/>
    <cellStyle name="SAPBEXheaderText 2 2 2 4" xfId="33366" xr:uid="{00000000-0005-0000-0000-00004C820000}"/>
    <cellStyle name="SAPBEXheaderText 2 2 2 4 2" xfId="33367" xr:uid="{00000000-0005-0000-0000-00004D820000}"/>
    <cellStyle name="SAPBEXheaderText 2 2 2 5" xfId="33368" xr:uid="{00000000-0005-0000-0000-00004E820000}"/>
    <cellStyle name="SAPBEXheaderText 2 2 2 5 2" xfId="33369" xr:uid="{00000000-0005-0000-0000-00004F820000}"/>
    <cellStyle name="SAPBEXheaderText 2 2 2 6" xfId="33370" xr:uid="{00000000-0005-0000-0000-000050820000}"/>
    <cellStyle name="SAPBEXheaderText 2 2 2 6 2" xfId="33371" xr:uid="{00000000-0005-0000-0000-000051820000}"/>
    <cellStyle name="SAPBEXheaderText 2 2 2 7" xfId="33372" xr:uid="{00000000-0005-0000-0000-000052820000}"/>
    <cellStyle name="SAPBEXheaderText 2 2 2 7 2" xfId="33373" xr:uid="{00000000-0005-0000-0000-000053820000}"/>
    <cellStyle name="SAPBEXheaderText 2 2 2 8" xfId="33374" xr:uid="{00000000-0005-0000-0000-000054820000}"/>
    <cellStyle name="SAPBEXheaderText 2 2 2 8 2" xfId="33375" xr:uid="{00000000-0005-0000-0000-000055820000}"/>
    <cellStyle name="SAPBEXheaderText 2 2 2 9" xfId="33376" xr:uid="{00000000-0005-0000-0000-000056820000}"/>
    <cellStyle name="SAPBEXheaderText 2 2 3" xfId="33377" xr:uid="{00000000-0005-0000-0000-000057820000}"/>
    <cellStyle name="SAPBEXheaderText 2 2 3 2" xfId="33378" xr:uid="{00000000-0005-0000-0000-000058820000}"/>
    <cellStyle name="SAPBEXheaderText 2 2 3 2 2" xfId="33379" xr:uid="{00000000-0005-0000-0000-000059820000}"/>
    <cellStyle name="SAPBEXheaderText 2 2 3 2 2 2" xfId="33380" xr:uid="{00000000-0005-0000-0000-00005A820000}"/>
    <cellStyle name="SAPBEXheaderText 2 2 3 2 3" xfId="33381" xr:uid="{00000000-0005-0000-0000-00005B820000}"/>
    <cellStyle name="SAPBEXheaderText 2 2 3 2 3 2" xfId="33382" xr:uid="{00000000-0005-0000-0000-00005C820000}"/>
    <cellStyle name="SAPBEXheaderText 2 2 3 2 4" xfId="33383" xr:uid="{00000000-0005-0000-0000-00005D820000}"/>
    <cellStyle name="SAPBEXheaderText 2 2 3 2 4 2" xfId="33384" xr:uid="{00000000-0005-0000-0000-00005E820000}"/>
    <cellStyle name="SAPBEXheaderText 2 2 3 2 5" xfId="33385" xr:uid="{00000000-0005-0000-0000-00005F820000}"/>
    <cellStyle name="SAPBEXheaderText 2 2 3 2 5 2" xfId="33386" xr:uid="{00000000-0005-0000-0000-000060820000}"/>
    <cellStyle name="SAPBEXheaderText 2 2 3 2 6" xfId="33387" xr:uid="{00000000-0005-0000-0000-000061820000}"/>
    <cellStyle name="SAPBEXheaderText 2 2 3 2 6 2" xfId="33388" xr:uid="{00000000-0005-0000-0000-000062820000}"/>
    <cellStyle name="SAPBEXheaderText 2 2 3 2 7" xfId="33389" xr:uid="{00000000-0005-0000-0000-000063820000}"/>
    <cellStyle name="SAPBEXheaderText 2 2 3 3" xfId="33390" xr:uid="{00000000-0005-0000-0000-000064820000}"/>
    <cellStyle name="SAPBEXheaderText 2 2 3 3 2" xfId="33391" xr:uid="{00000000-0005-0000-0000-000065820000}"/>
    <cellStyle name="SAPBEXheaderText 2 2 3 4" xfId="33392" xr:uid="{00000000-0005-0000-0000-000066820000}"/>
    <cellStyle name="SAPBEXheaderText 2 2 3 4 2" xfId="33393" xr:uid="{00000000-0005-0000-0000-000067820000}"/>
    <cellStyle name="SAPBEXheaderText 2 2 3 5" xfId="33394" xr:uid="{00000000-0005-0000-0000-000068820000}"/>
    <cellStyle name="SAPBEXheaderText 2 2 3 5 2" xfId="33395" xr:uid="{00000000-0005-0000-0000-000069820000}"/>
    <cellStyle name="SAPBEXheaderText 2 2 3 6" xfId="33396" xr:uid="{00000000-0005-0000-0000-00006A820000}"/>
    <cellStyle name="SAPBEXheaderText 2 2 3 6 2" xfId="33397" xr:uid="{00000000-0005-0000-0000-00006B820000}"/>
    <cellStyle name="SAPBEXheaderText 2 2 3 7" xfId="33398" xr:uid="{00000000-0005-0000-0000-00006C820000}"/>
    <cellStyle name="SAPBEXheaderText 2 2 3 7 2" xfId="33399" xr:uid="{00000000-0005-0000-0000-00006D820000}"/>
    <cellStyle name="SAPBEXheaderText 2 2 3 8" xfId="33400" xr:uid="{00000000-0005-0000-0000-00006E820000}"/>
    <cellStyle name="SAPBEXheaderText 2 2 4" xfId="33401" xr:uid="{00000000-0005-0000-0000-00006F820000}"/>
    <cellStyle name="SAPBEXheaderText 2 2 4 2" xfId="33402" xr:uid="{00000000-0005-0000-0000-000070820000}"/>
    <cellStyle name="SAPBEXheaderText 2 2 4 2 2" xfId="33403" xr:uid="{00000000-0005-0000-0000-000071820000}"/>
    <cellStyle name="SAPBEXheaderText 2 2 4 3" xfId="33404" xr:uid="{00000000-0005-0000-0000-000072820000}"/>
    <cellStyle name="SAPBEXheaderText 2 2 4 3 2" xfId="33405" xr:uid="{00000000-0005-0000-0000-000073820000}"/>
    <cellStyle name="SAPBEXheaderText 2 2 4 4" xfId="33406" xr:uid="{00000000-0005-0000-0000-000074820000}"/>
    <cellStyle name="SAPBEXheaderText 2 2 4 4 2" xfId="33407" xr:uid="{00000000-0005-0000-0000-000075820000}"/>
    <cellStyle name="SAPBEXheaderText 2 2 4 5" xfId="33408" xr:uid="{00000000-0005-0000-0000-000076820000}"/>
    <cellStyle name="SAPBEXheaderText 2 2 4 5 2" xfId="33409" xr:uid="{00000000-0005-0000-0000-000077820000}"/>
    <cellStyle name="SAPBEXheaderText 2 2 4 6" xfId="33410" xr:uid="{00000000-0005-0000-0000-000078820000}"/>
    <cellStyle name="SAPBEXheaderText 2 2 4 6 2" xfId="33411" xr:uid="{00000000-0005-0000-0000-000079820000}"/>
    <cellStyle name="SAPBEXheaderText 2 2 4 7" xfId="33412" xr:uid="{00000000-0005-0000-0000-00007A820000}"/>
    <cellStyle name="SAPBEXheaderText 2 2 5" xfId="33413" xr:uid="{00000000-0005-0000-0000-00007B820000}"/>
    <cellStyle name="SAPBEXheaderText 2 2 5 2" xfId="33414" xr:uid="{00000000-0005-0000-0000-00007C820000}"/>
    <cellStyle name="SAPBEXheaderText 2 2 6" xfId="33415" xr:uid="{00000000-0005-0000-0000-00007D820000}"/>
    <cellStyle name="SAPBEXheaderText 2 2 6 2" xfId="33416" xr:uid="{00000000-0005-0000-0000-00007E820000}"/>
    <cellStyle name="SAPBEXheaderText 2 2 7" xfId="33417" xr:uid="{00000000-0005-0000-0000-00007F820000}"/>
    <cellStyle name="SAPBEXheaderText 2 2 7 2" xfId="33418" xr:uid="{00000000-0005-0000-0000-000080820000}"/>
    <cellStyle name="SAPBEXheaderText 2 2 8" xfId="33419" xr:uid="{00000000-0005-0000-0000-000081820000}"/>
    <cellStyle name="SAPBEXheaderText 2 2 8 2" xfId="33420" xr:uid="{00000000-0005-0000-0000-000082820000}"/>
    <cellStyle name="SAPBEXheaderText 2 2 9" xfId="33421" xr:uid="{00000000-0005-0000-0000-000083820000}"/>
    <cellStyle name="SAPBEXheaderText 2 2 9 2" xfId="33422" xr:uid="{00000000-0005-0000-0000-000084820000}"/>
    <cellStyle name="SAPBEXheaderText 2 3" xfId="33423" xr:uid="{00000000-0005-0000-0000-000085820000}"/>
    <cellStyle name="SAPBEXheaderText 2 3 2" xfId="33424" xr:uid="{00000000-0005-0000-0000-000086820000}"/>
    <cellStyle name="SAPBEXheaderText 2 3 2 2" xfId="33425" xr:uid="{00000000-0005-0000-0000-000087820000}"/>
    <cellStyle name="SAPBEXheaderText 2 3 2 2 2" xfId="33426" xr:uid="{00000000-0005-0000-0000-000088820000}"/>
    <cellStyle name="SAPBEXheaderText 2 3 2 2 2 2" xfId="33427" xr:uid="{00000000-0005-0000-0000-000089820000}"/>
    <cellStyle name="SAPBEXheaderText 2 3 2 2 3" xfId="33428" xr:uid="{00000000-0005-0000-0000-00008A820000}"/>
    <cellStyle name="SAPBEXheaderText 2 3 2 2 3 2" xfId="33429" xr:uid="{00000000-0005-0000-0000-00008B820000}"/>
    <cellStyle name="SAPBEXheaderText 2 3 2 2 4" xfId="33430" xr:uid="{00000000-0005-0000-0000-00008C820000}"/>
    <cellStyle name="SAPBEXheaderText 2 3 2 2 4 2" xfId="33431" xr:uid="{00000000-0005-0000-0000-00008D820000}"/>
    <cellStyle name="SAPBEXheaderText 2 3 2 2 5" xfId="33432" xr:uid="{00000000-0005-0000-0000-00008E820000}"/>
    <cellStyle name="SAPBEXheaderText 2 3 2 2 5 2" xfId="33433" xr:uid="{00000000-0005-0000-0000-00008F820000}"/>
    <cellStyle name="SAPBEXheaderText 2 3 2 2 6" xfId="33434" xr:uid="{00000000-0005-0000-0000-000090820000}"/>
    <cellStyle name="SAPBEXheaderText 2 3 2 2 6 2" xfId="33435" xr:uid="{00000000-0005-0000-0000-000091820000}"/>
    <cellStyle name="SAPBEXheaderText 2 3 2 2 7" xfId="33436" xr:uid="{00000000-0005-0000-0000-000092820000}"/>
    <cellStyle name="SAPBEXheaderText 2 3 2 3" xfId="33437" xr:uid="{00000000-0005-0000-0000-000093820000}"/>
    <cellStyle name="SAPBEXheaderText 2 3 2 3 2" xfId="33438" xr:uid="{00000000-0005-0000-0000-000094820000}"/>
    <cellStyle name="SAPBEXheaderText 2 3 2 4" xfId="33439" xr:uid="{00000000-0005-0000-0000-000095820000}"/>
    <cellStyle name="SAPBEXheaderText 2 3 2 4 2" xfId="33440" xr:uid="{00000000-0005-0000-0000-000096820000}"/>
    <cellStyle name="SAPBEXheaderText 2 3 2 5" xfId="33441" xr:uid="{00000000-0005-0000-0000-000097820000}"/>
    <cellStyle name="SAPBEXheaderText 2 3 2 5 2" xfId="33442" xr:uid="{00000000-0005-0000-0000-000098820000}"/>
    <cellStyle name="SAPBEXheaderText 2 3 2 6" xfId="33443" xr:uid="{00000000-0005-0000-0000-000099820000}"/>
    <cellStyle name="SAPBEXheaderText 2 3 2 6 2" xfId="33444" xr:uid="{00000000-0005-0000-0000-00009A820000}"/>
    <cellStyle name="SAPBEXheaderText 2 3 2 7" xfId="33445" xr:uid="{00000000-0005-0000-0000-00009B820000}"/>
    <cellStyle name="SAPBEXheaderText 2 3 2 7 2" xfId="33446" xr:uid="{00000000-0005-0000-0000-00009C820000}"/>
    <cellStyle name="SAPBEXheaderText 2 3 2 8" xfId="33447" xr:uid="{00000000-0005-0000-0000-00009D820000}"/>
    <cellStyle name="SAPBEXheaderText 2 3 3" xfId="33448" xr:uid="{00000000-0005-0000-0000-00009E820000}"/>
    <cellStyle name="SAPBEXheaderText 2 3 3 2" xfId="33449" xr:uid="{00000000-0005-0000-0000-00009F820000}"/>
    <cellStyle name="SAPBEXheaderText 2 3 3 2 2" xfId="33450" xr:uid="{00000000-0005-0000-0000-0000A0820000}"/>
    <cellStyle name="SAPBEXheaderText 2 3 3 3" xfId="33451" xr:uid="{00000000-0005-0000-0000-0000A1820000}"/>
    <cellStyle name="SAPBEXheaderText 2 3 3 3 2" xfId="33452" xr:uid="{00000000-0005-0000-0000-0000A2820000}"/>
    <cellStyle name="SAPBEXheaderText 2 3 3 4" xfId="33453" xr:uid="{00000000-0005-0000-0000-0000A3820000}"/>
    <cellStyle name="SAPBEXheaderText 2 3 3 4 2" xfId="33454" xr:uid="{00000000-0005-0000-0000-0000A4820000}"/>
    <cellStyle name="SAPBEXheaderText 2 3 3 5" xfId="33455" xr:uid="{00000000-0005-0000-0000-0000A5820000}"/>
    <cellStyle name="SAPBEXheaderText 2 3 3 5 2" xfId="33456" xr:uid="{00000000-0005-0000-0000-0000A6820000}"/>
    <cellStyle name="SAPBEXheaderText 2 3 3 6" xfId="33457" xr:uid="{00000000-0005-0000-0000-0000A7820000}"/>
    <cellStyle name="SAPBEXheaderText 2 3 3 6 2" xfId="33458" xr:uid="{00000000-0005-0000-0000-0000A8820000}"/>
    <cellStyle name="SAPBEXheaderText 2 3 3 7" xfId="33459" xr:uid="{00000000-0005-0000-0000-0000A9820000}"/>
    <cellStyle name="SAPBEXheaderText 2 3 4" xfId="33460" xr:uid="{00000000-0005-0000-0000-0000AA820000}"/>
    <cellStyle name="SAPBEXheaderText 2 3 4 2" xfId="33461" xr:uid="{00000000-0005-0000-0000-0000AB820000}"/>
    <cellStyle name="SAPBEXheaderText 2 3 5" xfId="33462" xr:uid="{00000000-0005-0000-0000-0000AC820000}"/>
    <cellStyle name="SAPBEXheaderText 2 3 5 2" xfId="33463" xr:uid="{00000000-0005-0000-0000-0000AD820000}"/>
    <cellStyle name="SAPBEXheaderText 2 3 6" xfId="33464" xr:uid="{00000000-0005-0000-0000-0000AE820000}"/>
    <cellStyle name="SAPBEXheaderText 2 3 6 2" xfId="33465" xr:uid="{00000000-0005-0000-0000-0000AF820000}"/>
    <cellStyle name="SAPBEXheaderText 2 3 7" xfId="33466" xr:uid="{00000000-0005-0000-0000-0000B0820000}"/>
    <cellStyle name="SAPBEXheaderText 2 3 7 2" xfId="33467" xr:uid="{00000000-0005-0000-0000-0000B1820000}"/>
    <cellStyle name="SAPBEXheaderText 2 3 8" xfId="33468" xr:uid="{00000000-0005-0000-0000-0000B2820000}"/>
    <cellStyle name="SAPBEXheaderText 2 3 8 2" xfId="33469" xr:uid="{00000000-0005-0000-0000-0000B3820000}"/>
    <cellStyle name="SAPBEXheaderText 2 3 9" xfId="33470" xr:uid="{00000000-0005-0000-0000-0000B4820000}"/>
    <cellStyle name="SAPBEXheaderText 2 4" xfId="33471" xr:uid="{00000000-0005-0000-0000-0000B5820000}"/>
    <cellStyle name="SAPBEXheaderText 2 4 2" xfId="33472" xr:uid="{00000000-0005-0000-0000-0000B6820000}"/>
    <cellStyle name="SAPBEXheaderText 2 4 2 2" xfId="33473" xr:uid="{00000000-0005-0000-0000-0000B7820000}"/>
    <cellStyle name="SAPBEXheaderText 2 4 2 2 2" xfId="33474" xr:uid="{00000000-0005-0000-0000-0000B8820000}"/>
    <cellStyle name="SAPBEXheaderText 2 4 2 3" xfId="33475" xr:uid="{00000000-0005-0000-0000-0000B9820000}"/>
    <cellStyle name="SAPBEXheaderText 2 4 2 3 2" xfId="33476" xr:uid="{00000000-0005-0000-0000-0000BA820000}"/>
    <cellStyle name="SAPBEXheaderText 2 4 2 4" xfId="33477" xr:uid="{00000000-0005-0000-0000-0000BB820000}"/>
    <cellStyle name="SAPBEXheaderText 2 4 2 4 2" xfId="33478" xr:uid="{00000000-0005-0000-0000-0000BC820000}"/>
    <cellStyle name="SAPBEXheaderText 2 4 2 5" xfId="33479" xr:uid="{00000000-0005-0000-0000-0000BD820000}"/>
    <cellStyle name="SAPBEXheaderText 2 4 2 5 2" xfId="33480" xr:uid="{00000000-0005-0000-0000-0000BE820000}"/>
    <cellStyle name="SAPBEXheaderText 2 4 2 6" xfId="33481" xr:uid="{00000000-0005-0000-0000-0000BF820000}"/>
    <cellStyle name="SAPBEXheaderText 2 4 2 6 2" xfId="33482" xr:uid="{00000000-0005-0000-0000-0000C0820000}"/>
    <cellStyle name="SAPBEXheaderText 2 4 2 7" xfId="33483" xr:uid="{00000000-0005-0000-0000-0000C1820000}"/>
    <cellStyle name="SAPBEXheaderText 2 4 3" xfId="33484" xr:uid="{00000000-0005-0000-0000-0000C2820000}"/>
    <cellStyle name="SAPBEXheaderText 2 4 3 2" xfId="33485" xr:uid="{00000000-0005-0000-0000-0000C3820000}"/>
    <cellStyle name="SAPBEXheaderText 2 4 4" xfId="33486" xr:uid="{00000000-0005-0000-0000-0000C4820000}"/>
    <cellStyle name="SAPBEXheaderText 2 4 4 2" xfId="33487" xr:uid="{00000000-0005-0000-0000-0000C5820000}"/>
    <cellStyle name="SAPBEXheaderText 2 4 5" xfId="33488" xr:uid="{00000000-0005-0000-0000-0000C6820000}"/>
    <cellStyle name="SAPBEXheaderText 2 4 5 2" xfId="33489" xr:uid="{00000000-0005-0000-0000-0000C7820000}"/>
    <cellStyle name="SAPBEXheaderText 2 4 6" xfId="33490" xr:uid="{00000000-0005-0000-0000-0000C8820000}"/>
    <cellStyle name="SAPBEXheaderText 2 4 6 2" xfId="33491" xr:uid="{00000000-0005-0000-0000-0000C9820000}"/>
    <cellStyle name="SAPBEXheaderText 2 4 7" xfId="33492" xr:uid="{00000000-0005-0000-0000-0000CA820000}"/>
    <cellStyle name="SAPBEXheaderText 2 4 7 2" xfId="33493" xr:uid="{00000000-0005-0000-0000-0000CB820000}"/>
    <cellStyle name="SAPBEXheaderText 2 4 8" xfId="33494" xr:uid="{00000000-0005-0000-0000-0000CC820000}"/>
    <cellStyle name="SAPBEXheaderText 2 5" xfId="33495" xr:uid="{00000000-0005-0000-0000-0000CD820000}"/>
    <cellStyle name="SAPBEXheaderText 2 5 2" xfId="33496" xr:uid="{00000000-0005-0000-0000-0000CE820000}"/>
    <cellStyle name="SAPBEXheaderText 2 5 2 2" xfId="33497" xr:uid="{00000000-0005-0000-0000-0000CF820000}"/>
    <cellStyle name="SAPBEXheaderText 2 5 3" xfId="33498" xr:uid="{00000000-0005-0000-0000-0000D0820000}"/>
    <cellStyle name="SAPBEXheaderText 2 5 3 2" xfId="33499" xr:uid="{00000000-0005-0000-0000-0000D1820000}"/>
    <cellStyle name="SAPBEXheaderText 2 5 4" xfId="33500" xr:uid="{00000000-0005-0000-0000-0000D2820000}"/>
    <cellStyle name="SAPBEXheaderText 2 5 4 2" xfId="33501" xr:uid="{00000000-0005-0000-0000-0000D3820000}"/>
    <cellStyle name="SAPBEXheaderText 2 5 5" xfId="33502" xr:uid="{00000000-0005-0000-0000-0000D4820000}"/>
    <cellStyle name="SAPBEXheaderText 2 5 5 2" xfId="33503" xr:uid="{00000000-0005-0000-0000-0000D5820000}"/>
    <cellStyle name="SAPBEXheaderText 2 5 6" xfId="33504" xr:uid="{00000000-0005-0000-0000-0000D6820000}"/>
    <cellStyle name="SAPBEXheaderText 2 5 6 2" xfId="33505" xr:uid="{00000000-0005-0000-0000-0000D7820000}"/>
    <cellStyle name="SAPBEXheaderText 2 5 7" xfId="33506" xr:uid="{00000000-0005-0000-0000-0000D8820000}"/>
    <cellStyle name="SAPBEXheaderText 2 6" xfId="33507" xr:uid="{00000000-0005-0000-0000-0000D9820000}"/>
    <cellStyle name="SAPBEXheaderText 2 6 2" xfId="33508" xr:uid="{00000000-0005-0000-0000-0000DA820000}"/>
    <cellStyle name="SAPBEXheaderText 2 7" xfId="33509" xr:uid="{00000000-0005-0000-0000-0000DB820000}"/>
    <cellStyle name="SAPBEXheaderText 2 7 2" xfId="33510" xr:uid="{00000000-0005-0000-0000-0000DC820000}"/>
    <cellStyle name="SAPBEXheaderText 2 8" xfId="33511" xr:uid="{00000000-0005-0000-0000-0000DD820000}"/>
    <cellStyle name="SAPBEXheaderText 2 8 2" xfId="33512" xr:uid="{00000000-0005-0000-0000-0000DE820000}"/>
    <cellStyle name="SAPBEXheaderText 2 9" xfId="33513" xr:uid="{00000000-0005-0000-0000-0000DF820000}"/>
    <cellStyle name="SAPBEXheaderText 2 9 2" xfId="33514" xr:uid="{00000000-0005-0000-0000-0000E0820000}"/>
    <cellStyle name="SAPBEXheaderText 3" xfId="33515" xr:uid="{00000000-0005-0000-0000-0000E1820000}"/>
    <cellStyle name="SAPBEXheaderText 3 10" xfId="33516" xr:uid="{00000000-0005-0000-0000-0000E2820000}"/>
    <cellStyle name="SAPBEXheaderText 3 10 2" xfId="33517" xr:uid="{00000000-0005-0000-0000-0000E3820000}"/>
    <cellStyle name="SAPBEXheaderText 3 11" xfId="33518" xr:uid="{00000000-0005-0000-0000-0000E4820000}"/>
    <cellStyle name="SAPBEXheaderText 3 2" xfId="33519" xr:uid="{00000000-0005-0000-0000-0000E5820000}"/>
    <cellStyle name="SAPBEXheaderText 3 2 10" xfId="33520" xr:uid="{00000000-0005-0000-0000-0000E6820000}"/>
    <cellStyle name="SAPBEXheaderText 3 2 2" xfId="33521" xr:uid="{00000000-0005-0000-0000-0000E7820000}"/>
    <cellStyle name="SAPBEXheaderText 3 2 2 2" xfId="33522" xr:uid="{00000000-0005-0000-0000-0000E8820000}"/>
    <cellStyle name="SAPBEXheaderText 3 2 2 2 2" xfId="33523" xr:uid="{00000000-0005-0000-0000-0000E9820000}"/>
    <cellStyle name="SAPBEXheaderText 3 2 2 2 2 2" xfId="33524" xr:uid="{00000000-0005-0000-0000-0000EA820000}"/>
    <cellStyle name="SAPBEXheaderText 3 2 2 2 2 2 2" xfId="33525" xr:uid="{00000000-0005-0000-0000-0000EB820000}"/>
    <cellStyle name="SAPBEXheaderText 3 2 2 2 2 3" xfId="33526" xr:uid="{00000000-0005-0000-0000-0000EC820000}"/>
    <cellStyle name="SAPBEXheaderText 3 2 2 2 2 3 2" xfId="33527" xr:uid="{00000000-0005-0000-0000-0000ED820000}"/>
    <cellStyle name="SAPBEXheaderText 3 2 2 2 2 4" xfId="33528" xr:uid="{00000000-0005-0000-0000-0000EE820000}"/>
    <cellStyle name="SAPBEXheaderText 3 2 2 2 2 4 2" xfId="33529" xr:uid="{00000000-0005-0000-0000-0000EF820000}"/>
    <cellStyle name="SAPBEXheaderText 3 2 2 2 2 5" xfId="33530" xr:uid="{00000000-0005-0000-0000-0000F0820000}"/>
    <cellStyle name="SAPBEXheaderText 3 2 2 2 2 5 2" xfId="33531" xr:uid="{00000000-0005-0000-0000-0000F1820000}"/>
    <cellStyle name="SAPBEXheaderText 3 2 2 2 2 6" xfId="33532" xr:uid="{00000000-0005-0000-0000-0000F2820000}"/>
    <cellStyle name="SAPBEXheaderText 3 2 2 2 2 6 2" xfId="33533" xr:uid="{00000000-0005-0000-0000-0000F3820000}"/>
    <cellStyle name="SAPBEXheaderText 3 2 2 2 2 7" xfId="33534" xr:uid="{00000000-0005-0000-0000-0000F4820000}"/>
    <cellStyle name="SAPBEXheaderText 3 2 2 2 3" xfId="33535" xr:uid="{00000000-0005-0000-0000-0000F5820000}"/>
    <cellStyle name="SAPBEXheaderText 3 2 2 2 3 2" xfId="33536" xr:uid="{00000000-0005-0000-0000-0000F6820000}"/>
    <cellStyle name="SAPBEXheaderText 3 2 2 2 4" xfId="33537" xr:uid="{00000000-0005-0000-0000-0000F7820000}"/>
    <cellStyle name="SAPBEXheaderText 3 2 2 2 4 2" xfId="33538" xr:uid="{00000000-0005-0000-0000-0000F8820000}"/>
    <cellStyle name="SAPBEXheaderText 3 2 2 2 5" xfId="33539" xr:uid="{00000000-0005-0000-0000-0000F9820000}"/>
    <cellStyle name="SAPBEXheaderText 3 2 2 2 5 2" xfId="33540" xr:uid="{00000000-0005-0000-0000-0000FA820000}"/>
    <cellStyle name="SAPBEXheaderText 3 2 2 2 6" xfId="33541" xr:uid="{00000000-0005-0000-0000-0000FB820000}"/>
    <cellStyle name="SAPBEXheaderText 3 2 2 2 6 2" xfId="33542" xr:uid="{00000000-0005-0000-0000-0000FC820000}"/>
    <cellStyle name="SAPBEXheaderText 3 2 2 2 7" xfId="33543" xr:uid="{00000000-0005-0000-0000-0000FD820000}"/>
    <cellStyle name="SAPBEXheaderText 3 2 2 2 7 2" xfId="33544" xr:uid="{00000000-0005-0000-0000-0000FE820000}"/>
    <cellStyle name="SAPBEXheaderText 3 2 2 2 8" xfId="33545" xr:uid="{00000000-0005-0000-0000-0000FF820000}"/>
    <cellStyle name="SAPBEXheaderText 3 2 2 3" xfId="33546" xr:uid="{00000000-0005-0000-0000-000000830000}"/>
    <cellStyle name="SAPBEXheaderText 3 2 2 3 2" xfId="33547" xr:uid="{00000000-0005-0000-0000-000001830000}"/>
    <cellStyle name="SAPBEXheaderText 3 2 2 3 2 2" xfId="33548" xr:uid="{00000000-0005-0000-0000-000002830000}"/>
    <cellStyle name="SAPBEXheaderText 3 2 2 3 3" xfId="33549" xr:uid="{00000000-0005-0000-0000-000003830000}"/>
    <cellStyle name="SAPBEXheaderText 3 2 2 3 3 2" xfId="33550" xr:uid="{00000000-0005-0000-0000-000004830000}"/>
    <cellStyle name="SAPBEXheaderText 3 2 2 3 4" xfId="33551" xr:uid="{00000000-0005-0000-0000-000005830000}"/>
    <cellStyle name="SAPBEXheaderText 3 2 2 3 4 2" xfId="33552" xr:uid="{00000000-0005-0000-0000-000006830000}"/>
    <cellStyle name="SAPBEXheaderText 3 2 2 3 5" xfId="33553" xr:uid="{00000000-0005-0000-0000-000007830000}"/>
    <cellStyle name="SAPBEXheaderText 3 2 2 3 5 2" xfId="33554" xr:uid="{00000000-0005-0000-0000-000008830000}"/>
    <cellStyle name="SAPBEXheaderText 3 2 2 3 6" xfId="33555" xr:uid="{00000000-0005-0000-0000-000009830000}"/>
    <cellStyle name="SAPBEXheaderText 3 2 2 3 6 2" xfId="33556" xr:uid="{00000000-0005-0000-0000-00000A830000}"/>
    <cellStyle name="SAPBEXheaderText 3 2 2 3 7" xfId="33557" xr:uid="{00000000-0005-0000-0000-00000B830000}"/>
    <cellStyle name="SAPBEXheaderText 3 2 2 4" xfId="33558" xr:uid="{00000000-0005-0000-0000-00000C830000}"/>
    <cellStyle name="SAPBEXheaderText 3 2 2 4 2" xfId="33559" xr:uid="{00000000-0005-0000-0000-00000D830000}"/>
    <cellStyle name="SAPBEXheaderText 3 2 2 5" xfId="33560" xr:uid="{00000000-0005-0000-0000-00000E830000}"/>
    <cellStyle name="SAPBEXheaderText 3 2 2 5 2" xfId="33561" xr:uid="{00000000-0005-0000-0000-00000F830000}"/>
    <cellStyle name="SAPBEXheaderText 3 2 2 6" xfId="33562" xr:uid="{00000000-0005-0000-0000-000010830000}"/>
    <cellStyle name="SAPBEXheaderText 3 2 2 6 2" xfId="33563" xr:uid="{00000000-0005-0000-0000-000011830000}"/>
    <cellStyle name="SAPBEXheaderText 3 2 2 7" xfId="33564" xr:uid="{00000000-0005-0000-0000-000012830000}"/>
    <cellStyle name="SAPBEXheaderText 3 2 2 7 2" xfId="33565" xr:uid="{00000000-0005-0000-0000-000013830000}"/>
    <cellStyle name="SAPBEXheaderText 3 2 2 8" xfId="33566" xr:uid="{00000000-0005-0000-0000-000014830000}"/>
    <cellStyle name="SAPBEXheaderText 3 2 2 8 2" xfId="33567" xr:uid="{00000000-0005-0000-0000-000015830000}"/>
    <cellStyle name="SAPBEXheaderText 3 2 2 9" xfId="33568" xr:uid="{00000000-0005-0000-0000-000016830000}"/>
    <cellStyle name="SAPBEXheaderText 3 2 3" xfId="33569" xr:uid="{00000000-0005-0000-0000-000017830000}"/>
    <cellStyle name="SAPBEXheaderText 3 2 3 2" xfId="33570" xr:uid="{00000000-0005-0000-0000-000018830000}"/>
    <cellStyle name="SAPBEXheaderText 3 2 3 2 2" xfId="33571" xr:uid="{00000000-0005-0000-0000-000019830000}"/>
    <cellStyle name="SAPBEXheaderText 3 2 3 2 2 2" xfId="33572" xr:uid="{00000000-0005-0000-0000-00001A830000}"/>
    <cellStyle name="SAPBEXheaderText 3 2 3 2 3" xfId="33573" xr:uid="{00000000-0005-0000-0000-00001B830000}"/>
    <cellStyle name="SAPBEXheaderText 3 2 3 2 3 2" xfId="33574" xr:uid="{00000000-0005-0000-0000-00001C830000}"/>
    <cellStyle name="SAPBEXheaderText 3 2 3 2 4" xfId="33575" xr:uid="{00000000-0005-0000-0000-00001D830000}"/>
    <cellStyle name="SAPBEXheaderText 3 2 3 2 4 2" xfId="33576" xr:uid="{00000000-0005-0000-0000-00001E830000}"/>
    <cellStyle name="SAPBEXheaderText 3 2 3 2 5" xfId="33577" xr:uid="{00000000-0005-0000-0000-00001F830000}"/>
    <cellStyle name="SAPBEXheaderText 3 2 3 2 5 2" xfId="33578" xr:uid="{00000000-0005-0000-0000-000020830000}"/>
    <cellStyle name="SAPBEXheaderText 3 2 3 2 6" xfId="33579" xr:uid="{00000000-0005-0000-0000-000021830000}"/>
    <cellStyle name="SAPBEXheaderText 3 2 3 2 6 2" xfId="33580" xr:uid="{00000000-0005-0000-0000-000022830000}"/>
    <cellStyle name="SAPBEXheaderText 3 2 3 2 7" xfId="33581" xr:uid="{00000000-0005-0000-0000-000023830000}"/>
    <cellStyle name="SAPBEXheaderText 3 2 3 3" xfId="33582" xr:uid="{00000000-0005-0000-0000-000024830000}"/>
    <cellStyle name="SAPBEXheaderText 3 2 3 3 2" xfId="33583" xr:uid="{00000000-0005-0000-0000-000025830000}"/>
    <cellStyle name="SAPBEXheaderText 3 2 3 4" xfId="33584" xr:uid="{00000000-0005-0000-0000-000026830000}"/>
    <cellStyle name="SAPBEXheaderText 3 2 3 4 2" xfId="33585" xr:uid="{00000000-0005-0000-0000-000027830000}"/>
    <cellStyle name="SAPBEXheaderText 3 2 3 5" xfId="33586" xr:uid="{00000000-0005-0000-0000-000028830000}"/>
    <cellStyle name="SAPBEXheaderText 3 2 3 5 2" xfId="33587" xr:uid="{00000000-0005-0000-0000-000029830000}"/>
    <cellStyle name="SAPBEXheaderText 3 2 3 6" xfId="33588" xr:uid="{00000000-0005-0000-0000-00002A830000}"/>
    <cellStyle name="SAPBEXheaderText 3 2 3 6 2" xfId="33589" xr:uid="{00000000-0005-0000-0000-00002B830000}"/>
    <cellStyle name="SAPBEXheaderText 3 2 3 7" xfId="33590" xr:uid="{00000000-0005-0000-0000-00002C830000}"/>
    <cellStyle name="SAPBEXheaderText 3 2 3 7 2" xfId="33591" xr:uid="{00000000-0005-0000-0000-00002D830000}"/>
    <cellStyle name="SAPBEXheaderText 3 2 3 8" xfId="33592" xr:uid="{00000000-0005-0000-0000-00002E830000}"/>
    <cellStyle name="SAPBEXheaderText 3 2 4" xfId="33593" xr:uid="{00000000-0005-0000-0000-00002F830000}"/>
    <cellStyle name="SAPBEXheaderText 3 2 4 2" xfId="33594" xr:uid="{00000000-0005-0000-0000-000030830000}"/>
    <cellStyle name="SAPBEXheaderText 3 2 4 2 2" xfId="33595" xr:uid="{00000000-0005-0000-0000-000031830000}"/>
    <cellStyle name="SAPBEXheaderText 3 2 4 3" xfId="33596" xr:uid="{00000000-0005-0000-0000-000032830000}"/>
    <cellStyle name="SAPBEXheaderText 3 2 4 3 2" xfId="33597" xr:uid="{00000000-0005-0000-0000-000033830000}"/>
    <cellStyle name="SAPBEXheaderText 3 2 4 4" xfId="33598" xr:uid="{00000000-0005-0000-0000-000034830000}"/>
    <cellStyle name="SAPBEXheaderText 3 2 4 4 2" xfId="33599" xr:uid="{00000000-0005-0000-0000-000035830000}"/>
    <cellStyle name="SAPBEXheaderText 3 2 4 5" xfId="33600" xr:uid="{00000000-0005-0000-0000-000036830000}"/>
    <cellStyle name="SAPBEXheaderText 3 2 4 5 2" xfId="33601" xr:uid="{00000000-0005-0000-0000-000037830000}"/>
    <cellStyle name="SAPBEXheaderText 3 2 4 6" xfId="33602" xr:uid="{00000000-0005-0000-0000-000038830000}"/>
    <cellStyle name="SAPBEXheaderText 3 2 4 6 2" xfId="33603" xr:uid="{00000000-0005-0000-0000-000039830000}"/>
    <cellStyle name="SAPBEXheaderText 3 2 4 7" xfId="33604" xr:uid="{00000000-0005-0000-0000-00003A830000}"/>
    <cellStyle name="SAPBEXheaderText 3 2 5" xfId="33605" xr:uid="{00000000-0005-0000-0000-00003B830000}"/>
    <cellStyle name="SAPBEXheaderText 3 2 5 2" xfId="33606" xr:uid="{00000000-0005-0000-0000-00003C830000}"/>
    <cellStyle name="SAPBEXheaderText 3 2 6" xfId="33607" xr:uid="{00000000-0005-0000-0000-00003D830000}"/>
    <cellStyle name="SAPBEXheaderText 3 2 6 2" xfId="33608" xr:uid="{00000000-0005-0000-0000-00003E830000}"/>
    <cellStyle name="SAPBEXheaderText 3 2 7" xfId="33609" xr:uid="{00000000-0005-0000-0000-00003F830000}"/>
    <cellStyle name="SAPBEXheaderText 3 2 7 2" xfId="33610" xr:uid="{00000000-0005-0000-0000-000040830000}"/>
    <cellStyle name="SAPBEXheaderText 3 2 8" xfId="33611" xr:uid="{00000000-0005-0000-0000-000041830000}"/>
    <cellStyle name="SAPBEXheaderText 3 2 8 2" xfId="33612" xr:uid="{00000000-0005-0000-0000-000042830000}"/>
    <cellStyle name="SAPBEXheaderText 3 2 9" xfId="33613" xr:uid="{00000000-0005-0000-0000-000043830000}"/>
    <cellStyle name="SAPBEXheaderText 3 2 9 2" xfId="33614" xr:uid="{00000000-0005-0000-0000-000044830000}"/>
    <cellStyle name="SAPBEXheaderText 3 3" xfId="33615" xr:uid="{00000000-0005-0000-0000-000045830000}"/>
    <cellStyle name="SAPBEXheaderText 3 3 2" xfId="33616" xr:uid="{00000000-0005-0000-0000-000046830000}"/>
    <cellStyle name="SAPBEXheaderText 3 3 2 2" xfId="33617" xr:uid="{00000000-0005-0000-0000-000047830000}"/>
    <cellStyle name="SAPBEXheaderText 3 3 2 2 2" xfId="33618" xr:uid="{00000000-0005-0000-0000-000048830000}"/>
    <cellStyle name="SAPBEXheaderText 3 3 2 2 2 2" xfId="33619" xr:uid="{00000000-0005-0000-0000-000049830000}"/>
    <cellStyle name="SAPBEXheaderText 3 3 2 2 3" xfId="33620" xr:uid="{00000000-0005-0000-0000-00004A830000}"/>
    <cellStyle name="SAPBEXheaderText 3 3 2 2 3 2" xfId="33621" xr:uid="{00000000-0005-0000-0000-00004B830000}"/>
    <cellStyle name="SAPBEXheaderText 3 3 2 2 4" xfId="33622" xr:uid="{00000000-0005-0000-0000-00004C830000}"/>
    <cellStyle name="SAPBEXheaderText 3 3 2 2 4 2" xfId="33623" xr:uid="{00000000-0005-0000-0000-00004D830000}"/>
    <cellStyle name="SAPBEXheaderText 3 3 2 2 5" xfId="33624" xr:uid="{00000000-0005-0000-0000-00004E830000}"/>
    <cellStyle name="SAPBEXheaderText 3 3 2 2 5 2" xfId="33625" xr:uid="{00000000-0005-0000-0000-00004F830000}"/>
    <cellStyle name="SAPBEXheaderText 3 3 2 2 6" xfId="33626" xr:uid="{00000000-0005-0000-0000-000050830000}"/>
    <cellStyle name="SAPBEXheaderText 3 3 2 2 6 2" xfId="33627" xr:uid="{00000000-0005-0000-0000-000051830000}"/>
    <cellStyle name="SAPBEXheaderText 3 3 2 2 7" xfId="33628" xr:uid="{00000000-0005-0000-0000-000052830000}"/>
    <cellStyle name="SAPBEXheaderText 3 3 2 3" xfId="33629" xr:uid="{00000000-0005-0000-0000-000053830000}"/>
    <cellStyle name="SAPBEXheaderText 3 3 2 3 2" xfId="33630" xr:uid="{00000000-0005-0000-0000-000054830000}"/>
    <cellStyle name="SAPBEXheaderText 3 3 2 4" xfId="33631" xr:uid="{00000000-0005-0000-0000-000055830000}"/>
    <cellStyle name="SAPBEXheaderText 3 3 2 4 2" xfId="33632" xr:uid="{00000000-0005-0000-0000-000056830000}"/>
    <cellStyle name="SAPBEXheaderText 3 3 2 5" xfId="33633" xr:uid="{00000000-0005-0000-0000-000057830000}"/>
    <cellStyle name="SAPBEXheaderText 3 3 2 5 2" xfId="33634" xr:uid="{00000000-0005-0000-0000-000058830000}"/>
    <cellStyle name="SAPBEXheaderText 3 3 2 6" xfId="33635" xr:uid="{00000000-0005-0000-0000-000059830000}"/>
    <cellStyle name="SAPBEXheaderText 3 3 2 6 2" xfId="33636" xr:uid="{00000000-0005-0000-0000-00005A830000}"/>
    <cellStyle name="SAPBEXheaderText 3 3 2 7" xfId="33637" xr:uid="{00000000-0005-0000-0000-00005B830000}"/>
    <cellStyle name="SAPBEXheaderText 3 3 2 7 2" xfId="33638" xr:uid="{00000000-0005-0000-0000-00005C830000}"/>
    <cellStyle name="SAPBEXheaderText 3 3 2 8" xfId="33639" xr:uid="{00000000-0005-0000-0000-00005D830000}"/>
    <cellStyle name="SAPBEXheaderText 3 3 3" xfId="33640" xr:uid="{00000000-0005-0000-0000-00005E830000}"/>
    <cellStyle name="SAPBEXheaderText 3 3 3 2" xfId="33641" xr:uid="{00000000-0005-0000-0000-00005F830000}"/>
    <cellStyle name="SAPBEXheaderText 3 3 3 2 2" xfId="33642" xr:uid="{00000000-0005-0000-0000-000060830000}"/>
    <cellStyle name="SAPBEXheaderText 3 3 3 3" xfId="33643" xr:uid="{00000000-0005-0000-0000-000061830000}"/>
    <cellStyle name="SAPBEXheaderText 3 3 3 3 2" xfId="33644" xr:uid="{00000000-0005-0000-0000-000062830000}"/>
    <cellStyle name="SAPBEXheaderText 3 3 3 4" xfId="33645" xr:uid="{00000000-0005-0000-0000-000063830000}"/>
    <cellStyle name="SAPBEXheaderText 3 3 3 4 2" xfId="33646" xr:uid="{00000000-0005-0000-0000-000064830000}"/>
    <cellStyle name="SAPBEXheaderText 3 3 3 5" xfId="33647" xr:uid="{00000000-0005-0000-0000-000065830000}"/>
    <cellStyle name="SAPBEXheaderText 3 3 3 5 2" xfId="33648" xr:uid="{00000000-0005-0000-0000-000066830000}"/>
    <cellStyle name="SAPBEXheaderText 3 3 3 6" xfId="33649" xr:uid="{00000000-0005-0000-0000-000067830000}"/>
    <cellStyle name="SAPBEXheaderText 3 3 3 6 2" xfId="33650" xr:uid="{00000000-0005-0000-0000-000068830000}"/>
    <cellStyle name="SAPBEXheaderText 3 3 3 7" xfId="33651" xr:uid="{00000000-0005-0000-0000-000069830000}"/>
    <cellStyle name="SAPBEXheaderText 3 3 4" xfId="33652" xr:uid="{00000000-0005-0000-0000-00006A830000}"/>
    <cellStyle name="SAPBEXheaderText 3 3 4 2" xfId="33653" xr:uid="{00000000-0005-0000-0000-00006B830000}"/>
    <cellStyle name="SAPBEXheaderText 3 3 5" xfId="33654" xr:uid="{00000000-0005-0000-0000-00006C830000}"/>
    <cellStyle name="SAPBEXheaderText 3 3 5 2" xfId="33655" xr:uid="{00000000-0005-0000-0000-00006D830000}"/>
    <cellStyle name="SAPBEXheaderText 3 3 6" xfId="33656" xr:uid="{00000000-0005-0000-0000-00006E830000}"/>
    <cellStyle name="SAPBEXheaderText 3 3 6 2" xfId="33657" xr:uid="{00000000-0005-0000-0000-00006F830000}"/>
    <cellStyle name="SAPBEXheaderText 3 3 7" xfId="33658" xr:uid="{00000000-0005-0000-0000-000070830000}"/>
    <cellStyle name="SAPBEXheaderText 3 3 7 2" xfId="33659" xr:uid="{00000000-0005-0000-0000-000071830000}"/>
    <cellStyle name="SAPBEXheaderText 3 3 8" xfId="33660" xr:uid="{00000000-0005-0000-0000-000072830000}"/>
    <cellStyle name="SAPBEXheaderText 3 3 8 2" xfId="33661" xr:uid="{00000000-0005-0000-0000-000073830000}"/>
    <cellStyle name="SAPBEXheaderText 3 3 9" xfId="33662" xr:uid="{00000000-0005-0000-0000-000074830000}"/>
    <cellStyle name="SAPBEXheaderText 3 4" xfId="33663" xr:uid="{00000000-0005-0000-0000-000075830000}"/>
    <cellStyle name="SAPBEXheaderText 3 4 2" xfId="33664" xr:uid="{00000000-0005-0000-0000-000076830000}"/>
    <cellStyle name="SAPBEXheaderText 3 4 2 2" xfId="33665" xr:uid="{00000000-0005-0000-0000-000077830000}"/>
    <cellStyle name="SAPBEXheaderText 3 4 2 2 2" xfId="33666" xr:uid="{00000000-0005-0000-0000-000078830000}"/>
    <cellStyle name="SAPBEXheaderText 3 4 2 3" xfId="33667" xr:uid="{00000000-0005-0000-0000-000079830000}"/>
    <cellStyle name="SAPBEXheaderText 3 4 2 3 2" xfId="33668" xr:uid="{00000000-0005-0000-0000-00007A830000}"/>
    <cellStyle name="SAPBEXheaderText 3 4 2 4" xfId="33669" xr:uid="{00000000-0005-0000-0000-00007B830000}"/>
    <cellStyle name="SAPBEXheaderText 3 4 2 4 2" xfId="33670" xr:uid="{00000000-0005-0000-0000-00007C830000}"/>
    <cellStyle name="SAPBEXheaderText 3 4 2 5" xfId="33671" xr:uid="{00000000-0005-0000-0000-00007D830000}"/>
    <cellStyle name="SAPBEXheaderText 3 4 2 5 2" xfId="33672" xr:uid="{00000000-0005-0000-0000-00007E830000}"/>
    <cellStyle name="SAPBEXheaderText 3 4 2 6" xfId="33673" xr:uid="{00000000-0005-0000-0000-00007F830000}"/>
    <cellStyle name="SAPBEXheaderText 3 4 2 6 2" xfId="33674" xr:uid="{00000000-0005-0000-0000-000080830000}"/>
    <cellStyle name="SAPBEXheaderText 3 4 2 7" xfId="33675" xr:uid="{00000000-0005-0000-0000-000081830000}"/>
    <cellStyle name="SAPBEXheaderText 3 4 3" xfId="33676" xr:uid="{00000000-0005-0000-0000-000082830000}"/>
    <cellStyle name="SAPBEXheaderText 3 4 3 2" xfId="33677" xr:uid="{00000000-0005-0000-0000-000083830000}"/>
    <cellStyle name="SAPBEXheaderText 3 4 4" xfId="33678" xr:uid="{00000000-0005-0000-0000-000084830000}"/>
    <cellStyle name="SAPBEXheaderText 3 4 4 2" xfId="33679" xr:uid="{00000000-0005-0000-0000-000085830000}"/>
    <cellStyle name="SAPBEXheaderText 3 4 5" xfId="33680" xr:uid="{00000000-0005-0000-0000-000086830000}"/>
    <cellStyle name="SAPBEXheaderText 3 4 5 2" xfId="33681" xr:uid="{00000000-0005-0000-0000-000087830000}"/>
    <cellStyle name="SAPBEXheaderText 3 4 6" xfId="33682" xr:uid="{00000000-0005-0000-0000-000088830000}"/>
    <cellStyle name="SAPBEXheaderText 3 4 6 2" xfId="33683" xr:uid="{00000000-0005-0000-0000-000089830000}"/>
    <cellStyle name="SAPBEXheaderText 3 4 7" xfId="33684" xr:uid="{00000000-0005-0000-0000-00008A830000}"/>
    <cellStyle name="SAPBEXheaderText 3 4 7 2" xfId="33685" xr:uid="{00000000-0005-0000-0000-00008B830000}"/>
    <cellStyle name="SAPBEXheaderText 3 4 8" xfId="33686" xr:uid="{00000000-0005-0000-0000-00008C830000}"/>
    <cellStyle name="SAPBEXheaderText 3 5" xfId="33687" xr:uid="{00000000-0005-0000-0000-00008D830000}"/>
    <cellStyle name="SAPBEXheaderText 3 5 2" xfId="33688" xr:uid="{00000000-0005-0000-0000-00008E830000}"/>
    <cellStyle name="SAPBEXheaderText 3 5 2 2" xfId="33689" xr:uid="{00000000-0005-0000-0000-00008F830000}"/>
    <cellStyle name="SAPBEXheaderText 3 5 3" xfId="33690" xr:uid="{00000000-0005-0000-0000-000090830000}"/>
    <cellStyle name="SAPBEXheaderText 3 5 3 2" xfId="33691" xr:uid="{00000000-0005-0000-0000-000091830000}"/>
    <cellStyle name="SAPBEXheaderText 3 5 4" xfId="33692" xr:uid="{00000000-0005-0000-0000-000092830000}"/>
    <cellStyle name="SAPBEXheaderText 3 5 4 2" xfId="33693" xr:uid="{00000000-0005-0000-0000-000093830000}"/>
    <cellStyle name="SAPBEXheaderText 3 5 5" xfId="33694" xr:uid="{00000000-0005-0000-0000-000094830000}"/>
    <cellStyle name="SAPBEXheaderText 3 5 5 2" xfId="33695" xr:uid="{00000000-0005-0000-0000-000095830000}"/>
    <cellStyle name="SAPBEXheaderText 3 5 6" xfId="33696" xr:uid="{00000000-0005-0000-0000-000096830000}"/>
    <cellStyle name="SAPBEXheaderText 3 5 6 2" xfId="33697" xr:uid="{00000000-0005-0000-0000-000097830000}"/>
    <cellStyle name="SAPBEXheaderText 3 5 7" xfId="33698" xr:uid="{00000000-0005-0000-0000-000098830000}"/>
    <cellStyle name="SAPBEXheaderText 3 6" xfId="33699" xr:uid="{00000000-0005-0000-0000-000099830000}"/>
    <cellStyle name="SAPBEXheaderText 3 6 2" xfId="33700" xr:uid="{00000000-0005-0000-0000-00009A830000}"/>
    <cellStyle name="SAPBEXheaderText 3 7" xfId="33701" xr:uid="{00000000-0005-0000-0000-00009B830000}"/>
    <cellStyle name="SAPBEXheaderText 3 7 2" xfId="33702" xr:uid="{00000000-0005-0000-0000-00009C830000}"/>
    <cellStyle name="SAPBEXheaderText 3 8" xfId="33703" xr:uid="{00000000-0005-0000-0000-00009D830000}"/>
    <cellStyle name="SAPBEXheaderText 3 8 2" xfId="33704" xr:uid="{00000000-0005-0000-0000-00009E830000}"/>
    <cellStyle name="SAPBEXheaderText 3 9" xfId="33705" xr:uid="{00000000-0005-0000-0000-00009F830000}"/>
    <cellStyle name="SAPBEXheaderText 3 9 2" xfId="33706" xr:uid="{00000000-0005-0000-0000-0000A0830000}"/>
    <cellStyle name="SAPBEXheaderText 4" xfId="33707" xr:uid="{00000000-0005-0000-0000-0000A1830000}"/>
    <cellStyle name="SAPBEXheaderText 4 10" xfId="33708" xr:uid="{00000000-0005-0000-0000-0000A2830000}"/>
    <cellStyle name="SAPBEXheaderText 4 2" xfId="33709" xr:uid="{00000000-0005-0000-0000-0000A3830000}"/>
    <cellStyle name="SAPBEXheaderText 4 2 2" xfId="33710" xr:uid="{00000000-0005-0000-0000-0000A4830000}"/>
    <cellStyle name="SAPBEXheaderText 4 2 2 2" xfId="33711" xr:uid="{00000000-0005-0000-0000-0000A5830000}"/>
    <cellStyle name="SAPBEXheaderText 4 2 2 2 2" xfId="33712" xr:uid="{00000000-0005-0000-0000-0000A6830000}"/>
    <cellStyle name="SAPBEXheaderText 4 2 2 2 2 2" xfId="33713" xr:uid="{00000000-0005-0000-0000-0000A7830000}"/>
    <cellStyle name="SAPBEXheaderText 4 2 2 2 3" xfId="33714" xr:uid="{00000000-0005-0000-0000-0000A8830000}"/>
    <cellStyle name="SAPBEXheaderText 4 2 2 2 3 2" xfId="33715" xr:uid="{00000000-0005-0000-0000-0000A9830000}"/>
    <cellStyle name="SAPBEXheaderText 4 2 2 2 4" xfId="33716" xr:uid="{00000000-0005-0000-0000-0000AA830000}"/>
    <cellStyle name="SAPBEXheaderText 4 2 2 2 4 2" xfId="33717" xr:uid="{00000000-0005-0000-0000-0000AB830000}"/>
    <cellStyle name="SAPBEXheaderText 4 2 2 2 5" xfId="33718" xr:uid="{00000000-0005-0000-0000-0000AC830000}"/>
    <cellStyle name="SAPBEXheaderText 4 2 2 2 5 2" xfId="33719" xr:uid="{00000000-0005-0000-0000-0000AD830000}"/>
    <cellStyle name="SAPBEXheaderText 4 2 2 2 6" xfId="33720" xr:uid="{00000000-0005-0000-0000-0000AE830000}"/>
    <cellStyle name="SAPBEXheaderText 4 2 2 2 6 2" xfId="33721" xr:uid="{00000000-0005-0000-0000-0000AF830000}"/>
    <cellStyle name="SAPBEXheaderText 4 2 2 2 7" xfId="33722" xr:uid="{00000000-0005-0000-0000-0000B0830000}"/>
    <cellStyle name="SAPBEXheaderText 4 2 2 3" xfId="33723" xr:uid="{00000000-0005-0000-0000-0000B1830000}"/>
    <cellStyle name="SAPBEXheaderText 4 2 2 3 2" xfId="33724" xr:uid="{00000000-0005-0000-0000-0000B2830000}"/>
    <cellStyle name="SAPBEXheaderText 4 2 2 4" xfId="33725" xr:uid="{00000000-0005-0000-0000-0000B3830000}"/>
    <cellStyle name="SAPBEXheaderText 4 2 2 4 2" xfId="33726" xr:uid="{00000000-0005-0000-0000-0000B4830000}"/>
    <cellStyle name="SAPBEXheaderText 4 2 2 5" xfId="33727" xr:uid="{00000000-0005-0000-0000-0000B5830000}"/>
    <cellStyle name="SAPBEXheaderText 4 2 2 5 2" xfId="33728" xr:uid="{00000000-0005-0000-0000-0000B6830000}"/>
    <cellStyle name="SAPBEXheaderText 4 2 2 6" xfId="33729" xr:uid="{00000000-0005-0000-0000-0000B7830000}"/>
    <cellStyle name="SAPBEXheaderText 4 2 2 6 2" xfId="33730" xr:uid="{00000000-0005-0000-0000-0000B8830000}"/>
    <cellStyle name="SAPBEXheaderText 4 2 2 7" xfId="33731" xr:uid="{00000000-0005-0000-0000-0000B9830000}"/>
    <cellStyle name="SAPBEXheaderText 4 2 2 7 2" xfId="33732" xr:uid="{00000000-0005-0000-0000-0000BA830000}"/>
    <cellStyle name="SAPBEXheaderText 4 2 2 8" xfId="33733" xr:uid="{00000000-0005-0000-0000-0000BB830000}"/>
    <cellStyle name="SAPBEXheaderText 4 2 3" xfId="33734" xr:uid="{00000000-0005-0000-0000-0000BC830000}"/>
    <cellStyle name="SAPBEXheaderText 4 2 3 2" xfId="33735" xr:uid="{00000000-0005-0000-0000-0000BD830000}"/>
    <cellStyle name="SAPBEXheaderText 4 2 3 2 2" xfId="33736" xr:uid="{00000000-0005-0000-0000-0000BE830000}"/>
    <cellStyle name="SAPBEXheaderText 4 2 3 3" xfId="33737" xr:uid="{00000000-0005-0000-0000-0000BF830000}"/>
    <cellStyle name="SAPBEXheaderText 4 2 3 3 2" xfId="33738" xr:uid="{00000000-0005-0000-0000-0000C0830000}"/>
    <cellStyle name="SAPBEXheaderText 4 2 3 4" xfId="33739" xr:uid="{00000000-0005-0000-0000-0000C1830000}"/>
    <cellStyle name="SAPBEXheaderText 4 2 3 4 2" xfId="33740" xr:uid="{00000000-0005-0000-0000-0000C2830000}"/>
    <cellStyle name="SAPBEXheaderText 4 2 3 5" xfId="33741" xr:uid="{00000000-0005-0000-0000-0000C3830000}"/>
    <cellStyle name="SAPBEXheaderText 4 2 3 5 2" xfId="33742" xr:uid="{00000000-0005-0000-0000-0000C4830000}"/>
    <cellStyle name="SAPBEXheaderText 4 2 3 6" xfId="33743" xr:uid="{00000000-0005-0000-0000-0000C5830000}"/>
    <cellStyle name="SAPBEXheaderText 4 2 3 6 2" xfId="33744" xr:uid="{00000000-0005-0000-0000-0000C6830000}"/>
    <cellStyle name="SAPBEXheaderText 4 2 3 7" xfId="33745" xr:uid="{00000000-0005-0000-0000-0000C7830000}"/>
    <cellStyle name="SAPBEXheaderText 4 2 4" xfId="33746" xr:uid="{00000000-0005-0000-0000-0000C8830000}"/>
    <cellStyle name="SAPBEXheaderText 4 2 4 2" xfId="33747" xr:uid="{00000000-0005-0000-0000-0000C9830000}"/>
    <cellStyle name="SAPBEXheaderText 4 2 5" xfId="33748" xr:uid="{00000000-0005-0000-0000-0000CA830000}"/>
    <cellStyle name="SAPBEXheaderText 4 2 5 2" xfId="33749" xr:uid="{00000000-0005-0000-0000-0000CB830000}"/>
    <cellStyle name="SAPBEXheaderText 4 2 6" xfId="33750" xr:uid="{00000000-0005-0000-0000-0000CC830000}"/>
    <cellStyle name="SAPBEXheaderText 4 2 6 2" xfId="33751" xr:uid="{00000000-0005-0000-0000-0000CD830000}"/>
    <cellStyle name="SAPBEXheaderText 4 2 7" xfId="33752" xr:uid="{00000000-0005-0000-0000-0000CE830000}"/>
    <cellStyle name="SAPBEXheaderText 4 2 7 2" xfId="33753" xr:uid="{00000000-0005-0000-0000-0000CF830000}"/>
    <cellStyle name="SAPBEXheaderText 4 2 8" xfId="33754" xr:uid="{00000000-0005-0000-0000-0000D0830000}"/>
    <cellStyle name="SAPBEXheaderText 4 2 8 2" xfId="33755" xr:uid="{00000000-0005-0000-0000-0000D1830000}"/>
    <cellStyle name="SAPBEXheaderText 4 2 9" xfId="33756" xr:uid="{00000000-0005-0000-0000-0000D2830000}"/>
    <cellStyle name="SAPBEXheaderText 4 3" xfId="33757" xr:uid="{00000000-0005-0000-0000-0000D3830000}"/>
    <cellStyle name="SAPBEXheaderText 4 3 2" xfId="33758" xr:uid="{00000000-0005-0000-0000-0000D4830000}"/>
    <cellStyle name="SAPBEXheaderText 4 3 2 2" xfId="33759" xr:uid="{00000000-0005-0000-0000-0000D5830000}"/>
    <cellStyle name="SAPBEXheaderText 4 3 2 2 2" xfId="33760" xr:uid="{00000000-0005-0000-0000-0000D6830000}"/>
    <cellStyle name="SAPBEXheaderText 4 3 2 3" xfId="33761" xr:uid="{00000000-0005-0000-0000-0000D7830000}"/>
    <cellStyle name="SAPBEXheaderText 4 3 2 3 2" xfId="33762" xr:uid="{00000000-0005-0000-0000-0000D8830000}"/>
    <cellStyle name="SAPBEXheaderText 4 3 2 4" xfId="33763" xr:uid="{00000000-0005-0000-0000-0000D9830000}"/>
    <cellStyle name="SAPBEXheaderText 4 3 2 4 2" xfId="33764" xr:uid="{00000000-0005-0000-0000-0000DA830000}"/>
    <cellStyle name="SAPBEXheaderText 4 3 2 5" xfId="33765" xr:uid="{00000000-0005-0000-0000-0000DB830000}"/>
    <cellStyle name="SAPBEXheaderText 4 3 2 5 2" xfId="33766" xr:uid="{00000000-0005-0000-0000-0000DC830000}"/>
    <cellStyle name="SAPBEXheaderText 4 3 2 6" xfId="33767" xr:uid="{00000000-0005-0000-0000-0000DD830000}"/>
    <cellStyle name="SAPBEXheaderText 4 3 2 6 2" xfId="33768" xr:uid="{00000000-0005-0000-0000-0000DE830000}"/>
    <cellStyle name="SAPBEXheaderText 4 3 2 7" xfId="33769" xr:uid="{00000000-0005-0000-0000-0000DF830000}"/>
    <cellStyle name="SAPBEXheaderText 4 3 3" xfId="33770" xr:uid="{00000000-0005-0000-0000-0000E0830000}"/>
    <cellStyle name="SAPBEXheaderText 4 3 3 2" xfId="33771" xr:uid="{00000000-0005-0000-0000-0000E1830000}"/>
    <cellStyle name="SAPBEXheaderText 4 3 4" xfId="33772" xr:uid="{00000000-0005-0000-0000-0000E2830000}"/>
    <cellStyle name="SAPBEXheaderText 4 3 4 2" xfId="33773" xr:uid="{00000000-0005-0000-0000-0000E3830000}"/>
    <cellStyle name="SAPBEXheaderText 4 3 5" xfId="33774" xr:uid="{00000000-0005-0000-0000-0000E4830000}"/>
    <cellStyle name="SAPBEXheaderText 4 3 5 2" xfId="33775" xr:uid="{00000000-0005-0000-0000-0000E5830000}"/>
    <cellStyle name="SAPBEXheaderText 4 3 6" xfId="33776" xr:uid="{00000000-0005-0000-0000-0000E6830000}"/>
    <cellStyle name="SAPBEXheaderText 4 3 6 2" xfId="33777" xr:uid="{00000000-0005-0000-0000-0000E7830000}"/>
    <cellStyle name="SAPBEXheaderText 4 3 7" xfId="33778" xr:uid="{00000000-0005-0000-0000-0000E8830000}"/>
    <cellStyle name="SAPBEXheaderText 4 3 7 2" xfId="33779" xr:uid="{00000000-0005-0000-0000-0000E9830000}"/>
    <cellStyle name="SAPBEXheaderText 4 3 8" xfId="33780" xr:uid="{00000000-0005-0000-0000-0000EA830000}"/>
    <cellStyle name="SAPBEXheaderText 4 4" xfId="33781" xr:uid="{00000000-0005-0000-0000-0000EB830000}"/>
    <cellStyle name="SAPBEXheaderText 4 4 2" xfId="33782" xr:uid="{00000000-0005-0000-0000-0000EC830000}"/>
    <cellStyle name="SAPBEXheaderText 4 4 2 2" xfId="33783" xr:uid="{00000000-0005-0000-0000-0000ED830000}"/>
    <cellStyle name="SAPBEXheaderText 4 4 3" xfId="33784" xr:uid="{00000000-0005-0000-0000-0000EE830000}"/>
    <cellStyle name="SAPBEXheaderText 4 4 3 2" xfId="33785" xr:uid="{00000000-0005-0000-0000-0000EF830000}"/>
    <cellStyle name="SAPBEXheaderText 4 4 4" xfId="33786" xr:uid="{00000000-0005-0000-0000-0000F0830000}"/>
    <cellStyle name="SAPBEXheaderText 4 4 4 2" xfId="33787" xr:uid="{00000000-0005-0000-0000-0000F1830000}"/>
    <cellStyle name="SAPBEXheaderText 4 4 5" xfId="33788" xr:uid="{00000000-0005-0000-0000-0000F2830000}"/>
    <cellStyle name="SAPBEXheaderText 4 4 5 2" xfId="33789" xr:uid="{00000000-0005-0000-0000-0000F3830000}"/>
    <cellStyle name="SAPBEXheaderText 4 4 6" xfId="33790" xr:uid="{00000000-0005-0000-0000-0000F4830000}"/>
    <cellStyle name="SAPBEXheaderText 4 4 6 2" xfId="33791" xr:uid="{00000000-0005-0000-0000-0000F5830000}"/>
    <cellStyle name="SAPBEXheaderText 4 4 7" xfId="33792" xr:uid="{00000000-0005-0000-0000-0000F6830000}"/>
    <cellStyle name="SAPBEXheaderText 4 5" xfId="33793" xr:uid="{00000000-0005-0000-0000-0000F7830000}"/>
    <cellStyle name="SAPBEXheaderText 4 5 2" xfId="33794" xr:uid="{00000000-0005-0000-0000-0000F8830000}"/>
    <cellStyle name="SAPBEXheaderText 4 6" xfId="33795" xr:uid="{00000000-0005-0000-0000-0000F9830000}"/>
    <cellStyle name="SAPBEXheaderText 4 6 2" xfId="33796" xr:uid="{00000000-0005-0000-0000-0000FA830000}"/>
    <cellStyle name="SAPBEXheaderText 4 7" xfId="33797" xr:uid="{00000000-0005-0000-0000-0000FB830000}"/>
    <cellStyle name="SAPBEXheaderText 4 7 2" xfId="33798" xr:uid="{00000000-0005-0000-0000-0000FC830000}"/>
    <cellStyle name="SAPBEXheaderText 4 8" xfId="33799" xr:uid="{00000000-0005-0000-0000-0000FD830000}"/>
    <cellStyle name="SAPBEXheaderText 4 8 2" xfId="33800" xr:uid="{00000000-0005-0000-0000-0000FE830000}"/>
    <cellStyle name="SAPBEXheaderText 4 9" xfId="33801" xr:uid="{00000000-0005-0000-0000-0000FF830000}"/>
    <cellStyle name="SAPBEXheaderText 4 9 2" xfId="33802" xr:uid="{00000000-0005-0000-0000-000000840000}"/>
    <cellStyle name="SAPBEXheaderText 5" xfId="33803" xr:uid="{00000000-0005-0000-0000-000001840000}"/>
    <cellStyle name="SAPBEXheaderText 5 2" xfId="33804" xr:uid="{00000000-0005-0000-0000-000002840000}"/>
    <cellStyle name="SAPBEXheaderText 5 2 2" xfId="33805" xr:uid="{00000000-0005-0000-0000-000003840000}"/>
    <cellStyle name="SAPBEXheaderText 5 2 2 2" xfId="33806" xr:uid="{00000000-0005-0000-0000-000004840000}"/>
    <cellStyle name="SAPBEXheaderText 5 2 2 2 2" xfId="33807" xr:uid="{00000000-0005-0000-0000-000005840000}"/>
    <cellStyle name="SAPBEXheaderText 5 2 2 3" xfId="33808" xr:uid="{00000000-0005-0000-0000-000006840000}"/>
    <cellStyle name="SAPBEXheaderText 5 2 2 3 2" xfId="33809" xr:uid="{00000000-0005-0000-0000-000007840000}"/>
    <cellStyle name="SAPBEXheaderText 5 2 2 4" xfId="33810" xr:uid="{00000000-0005-0000-0000-000008840000}"/>
    <cellStyle name="SAPBEXheaderText 5 2 2 4 2" xfId="33811" xr:uid="{00000000-0005-0000-0000-000009840000}"/>
    <cellStyle name="SAPBEXheaderText 5 2 2 5" xfId="33812" xr:uid="{00000000-0005-0000-0000-00000A840000}"/>
    <cellStyle name="SAPBEXheaderText 5 2 2 5 2" xfId="33813" xr:uid="{00000000-0005-0000-0000-00000B840000}"/>
    <cellStyle name="SAPBEXheaderText 5 2 2 6" xfId="33814" xr:uid="{00000000-0005-0000-0000-00000C840000}"/>
    <cellStyle name="SAPBEXheaderText 5 2 2 6 2" xfId="33815" xr:uid="{00000000-0005-0000-0000-00000D840000}"/>
    <cellStyle name="SAPBEXheaderText 5 2 2 7" xfId="33816" xr:uid="{00000000-0005-0000-0000-00000E840000}"/>
    <cellStyle name="SAPBEXheaderText 5 2 3" xfId="33817" xr:uid="{00000000-0005-0000-0000-00000F840000}"/>
    <cellStyle name="SAPBEXheaderText 5 2 3 2" xfId="33818" xr:uid="{00000000-0005-0000-0000-000010840000}"/>
    <cellStyle name="SAPBEXheaderText 5 2 4" xfId="33819" xr:uid="{00000000-0005-0000-0000-000011840000}"/>
    <cellStyle name="SAPBEXheaderText 5 2 4 2" xfId="33820" xr:uid="{00000000-0005-0000-0000-000012840000}"/>
    <cellStyle name="SAPBEXheaderText 5 2 5" xfId="33821" xr:uid="{00000000-0005-0000-0000-000013840000}"/>
    <cellStyle name="SAPBEXheaderText 5 2 5 2" xfId="33822" xr:uid="{00000000-0005-0000-0000-000014840000}"/>
    <cellStyle name="SAPBEXheaderText 5 2 6" xfId="33823" xr:uid="{00000000-0005-0000-0000-000015840000}"/>
    <cellStyle name="SAPBEXheaderText 5 2 6 2" xfId="33824" xr:uid="{00000000-0005-0000-0000-000016840000}"/>
    <cellStyle name="SAPBEXheaderText 5 2 7" xfId="33825" xr:uid="{00000000-0005-0000-0000-000017840000}"/>
    <cellStyle name="SAPBEXheaderText 5 2 7 2" xfId="33826" xr:uid="{00000000-0005-0000-0000-000018840000}"/>
    <cellStyle name="SAPBEXheaderText 5 2 8" xfId="33827" xr:uid="{00000000-0005-0000-0000-000019840000}"/>
    <cellStyle name="SAPBEXheaderText 5 3" xfId="33828" xr:uid="{00000000-0005-0000-0000-00001A840000}"/>
    <cellStyle name="SAPBEXheaderText 5 3 2" xfId="33829" xr:uid="{00000000-0005-0000-0000-00001B840000}"/>
    <cellStyle name="SAPBEXheaderText 5 3 2 2" xfId="33830" xr:uid="{00000000-0005-0000-0000-00001C840000}"/>
    <cellStyle name="SAPBEXheaderText 5 3 3" xfId="33831" xr:uid="{00000000-0005-0000-0000-00001D840000}"/>
    <cellStyle name="SAPBEXheaderText 5 3 3 2" xfId="33832" xr:uid="{00000000-0005-0000-0000-00001E840000}"/>
    <cellStyle name="SAPBEXheaderText 5 3 4" xfId="33833" xr:uid="{00000000-0005-0000-0000-00001F840000}"/>
    <cellStyle name="SAPBEXheaderText 5 3 4 2" xfId="33834" xr:uid="{00000000-0005-0000-0000-000020840000}"/>
    <cellStyle name="SAPBEXheaderText 5 3 5" xfId="33835" xr:uid="{00000000-0005-0000-0000-000021840000}"/>
    <cellStyle name="SAPBEXheaderText 5 3 5 2" xfId="33836" xr:uid="{00000000-0005-0000-0000-000022840000}"/>
    <cellStyle name="SAPBEXheaderText 5 3 6" xfId="33837" xr:uid="{00000000-0005-0000-0000-000023840000}"/>
    <cellStyle name="SAPBEXheaderText 5 3 6 2" xfId="33838" xr:uid="{00000000-0005-0000-0000-000024840000}"/>
    <cellStyle name="SAPBEXheaderText 5 3 7" xfId="33839" xr:uid="{00000000-0005-0000-0000-000025840000}"/>
    <cellStyle name="SAPBEXheaderText 5 4" xfId="33840" xr:uid="{00000000-0005-0000-0000-000026840000}"/>
    <cellStyle name="SAPBEXheaderText 5 4 2" xfId="33841" xr:uid="{00000000-0005-0000-0000-000027840000}"/>
    <cellStyle name="SAPBEXheaderText 5 5" xfId="33842" xr:uid="{00000000-0005-0000-0000-000028840000}"/>
    <cellStyle name="SAPBEXheaderText 5 5 2" xfId="33843" xr:uid="{00000000-0005-0000-0000-000029840000}"/>
    <cellStyle name="SAPBEXheaderText 5 6" xfId="33844" xr:uid="{00000000-0005-0000-0000-00002A840000}"/>
    <cellStyle name="SAPBEXheaderText 5 6 2" xfId="33845" xr:uid="{00000000-0005-0000-0000-00002B840000}"/>
    <cellStyle name="SAPBEXheaderText 5 7" xfId="33846" xr:uid="{00000000-0005-0000-0000-00002C840000}"/>
    <cellStyle name="SAPBEXheaderText 5 7 2" xfId="33847" xr:uid="{00000000-0005-0000-0000-00002D840000}"/>
    <cellStyle name="SAPBEXheaderText 5 8" xfId="33848" xr:uid="{00000000-0005-0000-0000-00002E840000}"/>
    <cellStyle name="SAPBEXheaderText 5 8 2" xfId="33849" xr:uid="{00000000-0005-0000-0000-00002F840000}"/>
    <cellStyle name="SAPBEXheaderText 5 9" xfId="33850" xr:uid="{00000000-0005-0000-0000-000030840000}"/>
    <cellStyle name="SAPBEXheaderText 6" xfId="33851" xr:uid="{00000000-0005-0000-0000-000031840000}"/>
    <cellStyle name="SAPBEXheaderText 6 2" xfId="33852" xr:uid="{00000000-0005-0000-0000-000032840000}"/>
    <cellStyle name="SAPBEXheaderText 6 2 2" xfId="33853" xr:uid="{00000000-0005-0000-0000-000033840000}"/>
    <cellStyle name="SAPBEXheaderText 6 2 2 2" xfId="33854" xr:uid="{00000000-0005-0000-0000-000034840000}"/>
    <cellStyle name="SAPBEXheaderText 6 2 2 2 2" xfId="33855" xr:uid="{00000000-0005-0000-0000-000035840000}"/>
    <cellStyle name="SAPBEXheaderText 6 2 2 3" xfId="33856" xr:uid="{00000000-0005-0000-0000-000036840000}"/>
    <cellStyle name="SAPBEXheaderText 6 2 2 3 2" xfId="33857" xr:uid="{00000000-0005-0000-0000-000037840000}"/>
    <cellStyle name="SAPBEXheaderText 6 2 2 4" xfId="33858" xr:uid="{00000000-0005-0000-0000-000038840000}"/>
    <cellStyle name="SAPBEXheaderText 6 2 2 4 2" xfId="33859" xr:uid="{00000000-0005-0000-0000-000039840000}"/>
    <cellStyle name="SAPBEXheaderText 6 2 2 5" xfId="33860" xr:uid="{00000000-0005-0000-0000-00003A840000}"/>
    <cellStyle name="SAPBEXheaderText 6 2 2 5 2" xfId="33861" xr:uid="{00000000-0005-0000-0000-00003B840000}"/>
    <cellStyle name="SAPBEXheaderText 6 2 2 6" xfId="33862" xr:uid="{00000000-0005-0000-0000-00003C840000}"/>
    <cellStyle name="SAPBEXheaderText 6 2 2 6 2" xfId="33863" xr:uid="{00000000-0005-0000-0000-00003D840000}"/>
    <cellStyle name="SAPBEXheaderText 6 2 2 7" xfId="33864" xr:uid="{00000000-0005-0000-0000-00003E840000}"/>
    <cellStyle name="SAPBEXheaderText 6 2 3" xfId="33865" xr:uid="{00000000-0005-0000-0000-00003F840000}"/>
    <cellStyle name="SAPBEXheaderText 6 2 3 2" xfId="33866" xr:uid="{00000000-0005-0000-0000-000040840000}"/>
    <cellStyle name="SAPBEXheaderText 6 2 4" xfId="33867" xr:uid="{00000000-0005-0000-0000-000041840000}"/>
    <cellStyle name="SAPBEXheaderText 6 2 4 2" xfId="33868" xr:uid="{00000000-0005-0000-0000-000042840000}"/>
    <cellStyle name="SAPBEXheaderText 6 2 5" xfId="33869" xr:uid="{00000000-0005-0000-0000-000043840000}"/>
    <cellStyle name="SAPBEXheaderText 6 2 5 2" xfId="33870" xr:uid="{00000000-0005-0000-0000-000044840000}"/>
    <cellStyle name="SAPBEXheaderText 6 2 6" xfId="33871" xr:uid="{00000000-0005-0000-0000-000045840000}"/>
    <cellStyle name="SAPBEXheaderText 6 2 6 2" xfId="33872" xr:uid="{00000000-0005-0000-0000-000046840000}"/>
    <cellStyle name="SAPBEXheaderText 6 2 7" xfId="33873" xr:uid="{00000000-0005-0000-0000-000047840000}"/>
    <cellStyle name="SAPBEXheaderText 6 2 7 2" xfId="33874" xr:uid="{00000000-0005-0000-0000-000048840000}"/>
    <cellStyle name="SAPBEXheaderText 6 2 8" xfId="33875" xr:uid="{00000000-0005-0000-0000-000049840000}"/>
    <cellStyle name="SAPBEXheaderText 6 3" xfId="33876" xr:uid="{00000000-0005-0000-0000-00004A840000}"/>
    <cellStyle name="SAPBEXheaderText 6 3 2" xfId="33877" xr:uid="{00000000-0005-0000-0000-00004B840000}"/>
    <cellStyle name="SAPBEXheaderText 6 3 2 2" xfId="33878" xr:uid="{00000000-0005-0000-0000-00004C840000}"/>
    <cellStyle name="SAPBEXheaderText 6 3 3" xfId="33879" xr:uid="{00000000-0005-0000-0000-00004D840000}"/>
    <cellStyle name="SAPBEXheaderText 6 3 3 2" xfId="33880" xr:uid="{00000000-0005-0000-0000-00004E840000}"/>
    <cellStyle name="SAPBEXheaderText 6 3 4" xfId="33881" xr:uid="{00000000-0005-0000-0000-00004F840000}"/>
    <cellStyle name="SAPBEXheaderText 6 3 4 2" xfId="33882" xr:uid="{00000000-0005-0000-0000-000050840000}"/>
    <cellStyle name="SAPBEXheaderText 6 3 5" xfId="33883" xr:uid="{00000000-0005-0000-0000-000051840000}"/>
    <cellStyle name="SAPBEXheaderText 6 3 5 2" xfId="33884" xr:uid="{00000000-0005-0000-0000-000052840000}"/>
    <cellStyle name="SAPBEXheaderText 6 3 6" xfId="33885" xr:uid="{00000000-0005-0000-0000-000053840000}"/>
    <cellStyle name="SAPBEXheaderText 6 3 6 2" xfId="33886" xr:uid="{00000000-0005-0000-0000-000054840000}"/>
    <cellStyle name="SAPBEXheaderText 6 3 7" xfId="33887" xr:uid="{00000000-0005-0000-0000-000055840000}"/>
    <cellStyle name="SAPBEXheaderText 6 4" xfId="33888" xr:uid="{00000000-0005-0000-0000-000056840000}"/>
    <cellStyle name="SAPBEXheaderText 6 4 2" xfId="33889" xr:uid="{00000000-0005-0000-0000-000057840000}"/>
    <cellStyle name="SAPBEXheaderText 6 5" xfId="33890" xr:uid="{00000000-0005-0000-0000-000058840000}"/>
    <cellStyle name="SAPBEXheaderText 6 5 2" xfId="33891" xr:uid="{00000000-0005-0000-0000-000059840000}"/>
    <cellStyle name="SAPBEXheaderText 6 6" xfId="33892" xr:uid="{00000000-0005-0000-0000-00005A840000}"/>
    <cellStyle name="SAPBEXheaderText 6 6 2" xfId="33893" xr:uid="{00000000-0005-0000-0000-00005B840000}"/>
    <cellStyle name="SAPBEXheaderText 6 7" xfId="33894" xr:uid="{00000000-0005-0000-0000-00005C840000}"/>
    <cellStyle name="SAPBEXheaderText 6 7 2" xfId="33895" xr:uid="{00000000-0005-0000-0000-00005D840000}"/>
    <cellStyle name="SAPBEXheaderText 6 8" xfId="33896" xr:uid="{00000000-0005-0000-0000-00005E840000}"/>
    <cellStyle name="SAPBEXheaderText 6 8 2" xfId="33897" xr:uid="{00000000-0005-0000-0000-00005F840000}"/>
    <cellStyle name="SAPBEXheaderText 6 9" xfId="33898" xr:uid="{00000000-0005-0000-0000-000060840000}"/>
    <cellStyle name="SAPBEXheaderText 7" xfId="33899" xr:uid="{00000000-0005-0000-0000-000061840000}"/>
    <cellStyle name="SAPBEXheaderText 7 2" xfId="33900" xr:uid="{00000000-0005-0000-0000-000062840000}"/>
    <cellStyle name="SAPBEXheaderText 7 2 2" xfId="33901" xr:uid="{00000000-0005-0000-0000-000063840000}"/>
    <cellStyle name="SAPBEXheaderText 7 2 2 2" xfId="33902" xr:uid="{00000000-0005-0000-0000-000064840000}"/>
    <cellStyle name="SAPBEXheaderText 7 2 2 2 2" xfId="33903" xr:uid="{00000000-0005-0000-0000-000065840000}"/>
    <cellStyle name="SAPBEXheaderText 7 2 2 3" xfId="33904" xr:uid="{00000000-0005-0000-0000-000066840000}"/>
    <cellStyle name="SAPBEXheaderText 7 2 2 3 2" xfId="33905" xr:uid="{00000000-0005-0000-0000-000067840000}"/>
    <cellStyle name="SAPBEXheaderText 7 2 2 4" xfId="33906" xr:uid="{00000000-0005-0000-0000-000068840000}"/>
    <cellStyle name="SAPBEXheaderText 7 2 2 4 2" xfId="33907" xr:uid="{00000000-0005-0000-0000-000069840000}"/>
    <cellStyle name="SAPBEXheaderText 7 2 2 5" xfId="33908" xr:uid="{00000000-0005-0000-0000-00006A840000}"/>
    <cellStyle name="SAPBEXheaderText 7 2 2 5 2" xfId="33909" xr:uid="{00000000-0005-0000-0000-00006B840000}"/>
    <cellStyle name="SAPBEXheaderText 7 2 2 6" xfId="33910" xr:uid="{00000000-0005-0000-0000-00006C840000}"/>
    <cellStyle name="SAPBEXheaderText 7 2 2 6 2" xfId="33911" xr:uid="{00000000-0005-0000-0000-00006D840000}"/>
    <cellStyle name="SAPBEXheaderText 7 2 2 7" xfId="33912" xr:uid="{00000000-0005-0000-0000-00006E840000}"/>
    <cellStyle name="SAPBEXheaderText 7 2 3" xfId="33913" xr:uid="{00000000-0005-0000-0000-00006F840000}"/>
    <cellStyle name="SAPBEXheaderText 7 2 3 2" xfId="33914" xr:uid="{00000000-0005-0000-0000-000070840000}"/>
    <cellStyle name="SAPBEXheaderText 7 2 4" xfId="33915" xr:uid="{00000000-0005-0000-0000-000071840000}"/>
    <cellStyle name="SAPBEXheaderText 7 2 4 2" xfId="33916" xr:uid="{00000000-0005-0000-0000-000072840000}"/>
    <cellStyle name="SAPBEXheaderText 7 2 5" xfId="33917" xr:uid="{00000000-0005-0000-0000-000073840000}"/>
    <cellStyle name="SAPBEXheaderText 7 2 5 2" xfId="33918" xr:uid="{00000000-0005-0000-0000-000074840000}"/>
    <cellStyle name="SAPBEXheaderText 7 2 6" xfId="33919" xr:uid="{00000000-0005-0000-0000-000075840000}"/>
    <cellStyle name="SAPBEXheaderText 7 2 6 2" xfId="33920" xr:uid="{00000000-0005-0000-0000-000076840000}"/>
    <cellStyle name="SAPBEXheaderText 7 2 7" xfId="33921" xr:uid="{00000000-0005-0000-0000-000077840000}"/>
    <cellStyle name="SAPBEXheaderText 7 2 7 2" xfId="33922" xr:uid="{00000000-0005-0000-0000-000078840000}"/>
    <cellStyle name="SAPBEXheaderText 7 2 8" xfId="33923" xr:uid="{00000000-0005-0000-0000-000079840000}"/>
    <cellStyle name="SAPBEXheaderText 7 3" xfId="33924" xr:uid="{00000000-0005-0000-0000-00007A840000}"/>
    <cellStyle name="SAPBEXheaderText 7 3 2" xfId="33925" xr:uid="{00000000-0005-0000-0000-00007B840000}"/>
    <cellStyle name="SAPBEXheaderText 7 3 2 2" xfId="33926" xr:uid="{00000000-0005-0000-0000-00007C840000}"/>
    <cellStyle name="SAPBEXheaderText 7 3 3" xfId="33927" xr:uid="{00000000-0005-0000-0000-00007D840000}"/>
    <cellStyle name="SAPBEXheaderText 7 3 3 2" xfId="33928" xr:uid="{00000000-0005-0000-0000-00007E840000}"/>
    <cellStyle name="SAPBEXheaderText 7 3 4" xfId="33929" xr:uid="{00000000-0005-0000-0000-00007F840000}"/>
    <cellStyle name="SAPBEXheaderText 7 3 4 2" xfId="33930" xr:uid="{00000000-0005-0000-0000-000080840000}"/>
    <cellStyle name="SAPBEXheaderText 7 3 5" xfId="33931" xr:uid="{00000000-0005-0000-0000-000081840000}"/>
    <cellStyle name="SAPBEXheaderText 7 3 5 2" xfId="33932" xr:uid="{00000000-0005-0000-0000-000082840000}"/>
    <cellStyle name="SAPBEXheaderText 7 3 6" xfId="33933" xr:uid="{00000000-0005-0000-0000-000083840000}"/>
    <cellStyle name="SAPBEXheaderText 7 3 6 2" xfId="33934" xr:uid="{00000000-0005-0000-0000-000084840000}"/>
    <cellStyle name="SAPBEXheaderText 7 3 7" xfId="33935" xr:uid="{00000000-0005-0000-0000-000085840000}"/>
    <cellStyle name="SAPBEXheaderText 7 4" xfId="33936" xr:uid="{00000000-0005-0000-0000-000086840000}"/>
    <cellStyle name="SAPBEXheaderText 7 4 2" xfId="33937" xr:uid="{00000000-0005-0000-0000-000087840000}"/>
    <cellStyle name="SAPBEXheaderText 7 5" xfId="33938" xr:uid="{00000000-0005-0000-0000-000088840000}"/>
    <cellStyle name="SAPBEXheaderText 7 5 2" xfId="33939" xr:uid="{00000000-0005-0000-0000-000089840000}"/>
    <cellStyle name="SAPBEXheaderText 7 6" xfId="33940" xr:uid="{00000000-0005-0000-0000-00008A840000}"/>
    <cellStyle name="SAPBEXheaderText 7 6 2" xfId="33941" xr:uid="{00000000-0005-0000-0000-00008B840000}"/>
    <cellStyle name="SAPBEXheaderText 7 7" xfId="33942" xr:uid="{00000000-0005-0000-0000-00008C840000}"/>
    <cellStyle name="SAPBEXheaderText 7 7 2" xfId="33943" xr:uid="{00000000-0005-0000-0000-00008D840000}"/>
    <cellStyle name="SAPBEXheaderText 7 8" xfId="33944" xr:uid="{00000000-0005-0000-0000-00008E840000}"/>
    <cellStyle name="SAPBEXheaderText 7 8 2" xfId="33945" xr:uid="{00000000-0005-0000-0000-00008F840000}"/>
    <cellStyle name="SAPBEXheaderText 7 9" xfId="33946" xr:uid="{00000000-0005-0000-0000-000090840000}"/>
    <cellStyle name="SAPBEXheaderText 8" xfId="33947" xr:uid="{00000000-0005-0000-0000-000091840000}"/>
    <cellStyle name="SAPBEXheaderText 8 2" xfId="33948" xr:uid="{00000000-0005-0000-0000-000092840000}"/>
    <cellStyle name="SAPBEXheaderText 8 2 2" xfId="33949" xr:uid="{00000000-0005-0000-0000-000093840000}"/>
    <cellStyle name="SAPBEXheaderText 8 2 2 2" xfId="33950" xr:uid="{00000000-0005-0000-0000-000094840000}"/>
    <cellStyle name="SAPBEXheaderText 8 2 3" xfId="33951" xr:uid="{00000000-0005-0000-0000-000095840000}"/>
    <cellStyle name="SAPBEXheaderText 8 2 3 2" xfId="33952" xr:uid="{00000000-0005-0000-0000-000096840000}"/>
    <cellStyle name="SAPBEXheaderText 8 2 4" xfId="33953" xr:uid="{00000000-0005-0000-0000-000097840000}"/>
    <cellStyle name="SAPBEXheaderText 8 2 4 2" xfId="33954" xr:uid="{00000000-0005-0000-0000-000098840000}"/>
    <cellStyle name="SAPBEXheaderText 8 2 5" xfId="33955" xr:uid="{00000000-0005-0000-0000-000099840000}"/>
    <cellStyle name="SAPBEXheaderText 8 2 5 2" xfId="33956" xr:uid="{00000000-0005-0000-0000-00009A840000}"/>
    <cellStyle name="SAPBEXheaderText 8 2 6" xfId="33957" xr:uid="{00000000-0005-0000-0000-00009B840000}"/>
    <cellStyle name="SAPBEXheaderText 8 2 6 2" xfId="33958" xr:uid="{00000000-0005-0000-0000-00009C840000}"/>
    <cellStyle name="SAPBEXheaderText 8 2 7" xfId="33959" xr:uid="{00000000-0005-0000-0000-00009D840000}"/>
    <cellStyle name="SAPBEXheaderText 8 3" xfId="33960" xr:uid="{00000000-0005-0000-0000-00009E840000}"/>
    <cellStyle name="SAPBEXheaderText 8 3 2" xfId="33961" xr:uid="{00000000-0005-0000-0000-00009F840000}"/>
    <cellStyle name="SAPBEXheaderText 8 4" xfId="33962" xr:uid="{00000000-0005-0000-0000-0000A0840000}"/>
    <cellStyle name="SAPBEXheaderText 8 4 2" xfId="33963" xr:uid="{00000000-0005-0000-0000-0000A1840000}"/>
    <cellStyle name="SAPBEXheaderText 8 5" xfId="33964" xr:uid="{00000000-0005-0000-0000-0000A2840000}"/>
    <cellStyle name="SAPBEXheaderText 8 5 2" xfId="33965" xr:uid="{00000000-0005-0000-0000-0000A3840000}"/>
    <cellStyle name="SAPBEXheaderText 8 6" xfId="33966" xr:uid="{00000000-0005-0000-0000-0000A4840000}"/>
    <cellStyle name="SAPBEXheaderText 8 6 2" xfId="33967" xr:uid="{00000000-0005-0000-0000-0000A5840000}"/>
    <cellStyle name="SAPBEXheaderText 8 7" xfId="33968" xr:uid="{00000000-0005-0000-0000-0000A6840000}"/>
    <cellStyle name="SAPBEXheaderText 8 7 2" xfId="33969" xr:uid="{00000000-0005-0000-0000-0000A7840000}"/>
    <cellStyle name="SAPBEXheaderText 8 8" xfId="33970" xr:uid="{00000000-0005-0000-0000-0000A8840000}"/>
    <cellStyle name="SAPBEXheaderText 9" xfId="33971" xr:uid="{00000000-0005-0000-0000-0000A9840000}"/>
    <cellStyle name="SAPBEXheaderText 9 2" xfId="33972" xr:uid="{00000000-0005-0000-0000-0000AA840000}"/>
    <cellStyle name="SAPBEXheaderText 9 2 2" xfId="33973" xr:uid="{00000000-0005-0000-0000-0000AB840000}"/>
    <cellStyle name="SAPBEXheaderText 9 3" xfId="33974" xr:uid="{00000000-0005-0000-0000-0000AC840000}"/>
    <cellStyle name="SAPBEXheaderText 9 3 2" xfId="33975" xr:uid="{00000000-0005-0000-0000-0000AD840000}"/>
    <cellStyle name="SAPBEXheaderText 9 4" xfId="33976" xr:uid="{00000000-0005-0000-0000-0000AE840000}"/>
    <cellStyle name="SAPBEXheaderText 9 4 2" xfId="33977" xr:uid="{00000000-0005-0000-0000-0000AF840000}"/>
    <cellStyle name="SAPBEXheaderText 9 5" xfId="33978" xr:uid="{00000000-0005-0000-0000-0000B0840000}"/>
    <cellStyle name="SAPBEXheaderText 9 5 2" xfId="33979" xr:uid="{00000000-0005-0000-0000-0000B1840000}"/>
    <cellStyle name="SAPBEXheaderText 9 6" xfId="33980" xr:uid="{00000000-0005-0000-0000-0000B2840000}"/>
    <cellStyle name="SAPBEXheaderText 9 6 2" xfId="33981" xr:uid="{00000000-0005-0000-0000-0000B3840000}"/>
    <cellStyle name="SAPBEXheaderText 9 7" xfId="33982" xr:uid="{00000000-0005-0000-0000-0000B4840000}"/>
    <cellStyle name="SAPBEXHLevel0" xfId="33983" xr:uid="{00000000-0005-0000-0000-0000B5840000}"/>
    <cellStyle name="SAPBEXHLevel0 10" xfId="33984" xr:uid="{00000000-0005-0000-0000-0000B6840000}"/>
    <cellStyle name="SAPBEXHLevel0 10 2" xfId="33985" xr:uid="{00000000-0005-0000-0000-0000B7840000}"/>
    <cellStyle name="SAPBEXHLevel0 10 2 2" xfId="33986" xr:uid="{00000000-0005-0000-0000-0000B8840000}"/>
    <cellStyle name="SAPBEXHLevel0 10 3" xfId="33987" xr:uid="{00000000-0005-0000-0000-0000B9840000}"/>
    <cellStyle name="SAPBEXHLevel0 10 3 2" xfId="33988" xr:uid="{00000000-0005-0000-0000-0000BA840000}"/>
    <cellStyle name="SAPBEXHLevel0 10 4" xfId="33989" xr:uid="{00000000-0005-0000-0000-0000BB840000}"/>
    <cellStyle name="SAPBEXHLevel0 10 4 2" xfId="33990" xr:uid="{00000000-0005-0000-0000-0000BC840000}"/>
    <cellStyle name="SAPBEXHLevel0 10 5" xfId="33991" xr:uid="{00000000-0005-0000-0000-0000BD840000}"/>
    <cellStyle name="SAPBEXHLevel0 10 5 2" xfId="33992" xr:uid="{00000000-0005-0000-0000-0000BE840000}"/>
    <cellStyle name="SAPBEXHLevel0 10 6" xfId="33993" xr:uid="{00000000-0005-0000-0000-0000BF840000}"/>
    <cellStyle name="SAPBEXHLevel0 10 6 2" xfId="33994" xr:uid="{00000000-0005-0000-0000-0000C0840000}"/>
    <cellStyle name="SAPBEXHLevel0 10 7" xfId="33995" xr:uid="{00000000-0005-0000-0000-0000C1840000}"/>
    <cellStyle name="SAPBEXHLevel0 11" xfId="33996" xr:uid="{00000000-0005-0000-0000-0000C2840000}"/>
    <cellStyle name="SAPBEXHLevel0 11 2" xfId="33997" xr:uid="{00000000-0005-0000-0000-0000C3840000}"/>
    <cellStyle name="SAPBEXHLevel0 12" xfId="33998" xr:uid="{00000000-0005-0000-0000-0000C4840000}"/>
    <cellStyle name="SAPBEXHLevel0 12 2" xfId="33999" xr:uid="{00000000-0005-0000-0000-0000C5840000}"/>
    <cellStyle name="SAPBEXHLevel0 13" xfId="34000" xr:uid="{00000000-0005-0000-0000-0000C6840000}"/>
    <cellStyle name="SAPBEXHLevel0 13 2" xfId="34001" xr:uid="{00000000-0005-0000-0000-0000C7840000}"/>
    <cellStyle name="SAPBEXHLevel0 14" xfId="34002" xr:uid="{00000000-0005-0000-0000-0000C8840000}"/>
    <cellStyle name="SAPBEXHLevel0 14 2" xfId="34003" xr:uid="{00000000-0005-0000-0000-0000C9840000}"/>
    <cellStyle name="SAPBEXHLevel0 15" xfId="34004" xr:uid="{00000000-0005-0000-0000-0000CA840000}"/>
    <cellStyle name="SAPBEXHLevel0 15 2" xfId="34005" xr:uid="{00000000-0005-0000-0000-0000CB840000}"/>
    <cellStyle name="SAPBEXHLevel0 16" xfId="34006" xr:uid="{00000000-0005-0000-0000-0000CC840000}"/>
    <cellStyle name="SAPBEXHLevel0 2" xfId="34007" xr:uid="{00000000-0005-0000-0000-0000CD840000}"/>
    <cellStyle name="SAPBEXHLevel0 2 10" xfId="34008" xr:uid="{00000000-0005-0000-0000-0000CE840000}"/>
    <cellStyle name="SAPBEXHLevel0 2 10 2" xfId="34009" xr:uid="{00000000-0005-0000-0000-0000CF840000}"/>
    <cellStyle name="SAPBEXHLevel0 2 11" xfId="34010" xr:uid="{00000000-0005-0000-0000-0000D0840000}"/>
    <cellStyle name="SAPBEXHLevel0 2 11 2" xfId="34011" xr:uid="{00000000-0005-0000-0000-0000D1840000}"/>
    <cellStyle name="SAPBEXHLevel0 2 12" xfId="34012" xr:uid="{00000000-0005-0000-0000-0000D2840000}"/>
    <cellStyle name="SAPBEXHLevel0 2 12 2" xfId="34013" xr:uid="{00000000-0005-0000-0000-0000D3840000}"/>
    <cellStyle name="SAPBEXHLevel0 2 13" xfId="34014" xr:uid="{00000000-0005-0000-0000-0000D4840000}"/>
    <cellStyle name="SAPBEXHLevel0 2 13 2" xfId="34015" xr:uid="{00000000-0005-0000-0000-0000D5840000}"/>
    <cellStyle name="SAPBEXHLevel0 2 14" xfId="34016" xr:uid="{00000000-0005-0000-0000-0000D6840000}"/>
    <cellStyle name="SAPBEXHLevel0 2 14 2" xfId="34017" xr:uid="{00000000-0005-0000-0000-0000D7840000}"/>
    <cellStyle name="SAPBEXHLevel0 2 15" xfId="34018" xr:uid="{00000000-0005-0000-0000-0000D8840000}"/>
    <cellStyle name="SAPBEXHLevel0 2 2" xfId="34019" xr:uid="{00000000-0005-0000-0000-0000D9840000}"/>
    <cellStyle name="SAPBEXHLevel0 2 2 10" xfId="34020" xr:uid="{00000000-0005-0000-0000-0000DA840000}"/>
    <cellStyle name="SAPBEXHLevel0 2 2 10 2" xfId="34021" xr:uid="{00000000-0005-0000-0000-0000DB840000}"/>
    <cellStyle name="SAPBEXHLevel0 2 2 11" xfId="34022" xr:uid="{00000000-0005-0000-0000-0000DC840000}"/>
    <cellStyle name="SAPBEXHLevel0 2 2 11 2" xfId="34023" xr:uid="{00000000-0005-0000-0000-0000DD840000}"/>
    <cellStyle name="SAPBEXHLevel0 2 2 12" xfId="34024" xr:uid="{00000000-0005-0000-0000-0000DE840000}"/>
    <cellStyle name="SAPBEXHLevel0 2 2 2" xfId="34025" xr:uid="{00000000-0005-0000-0000-0000DF840000}"/>
    <cellStyle name="SAPBEXHLevel0 2 2 2 10" xfId="34026" xr:uid="{00000000-0005-0000-0000-0000E0840000}"/>
    <cellStyle name="SAPBEXHLevel0 2 2 2 2" xfId="34027" xr:uid="{00000000-0005-0000-0000-0000E1840000}"/>
    <cellStyle name="SAPBEXHLevel0 2 2 2 2 2" xfId="34028" xr:uid="{00000000-0005-0000-0000-0000E2840000}"/>
    <cellStyle name="SAPBEXHLevel0 2 2 2 2 2 2" xfId="34029" xr:uid="{00000000-0005-0000-0000-0000E3840000}"/>
    <cellStyle name="SAPBEXHLevel0 2 2 2 2 2 2 2" xfId="34030" xr:uid="{00000000-0005-0000-0000-0000E4840000}"/>
    <cellStyle name="SAPBEXHLevel0 2 2 2 2 2 2 2 2" xfId="34031" xr:uid="{00000000-0005-0000-0000-0000E5840000}"/>
    <cellStyle name="SAPBEXHLevel0 2 2 2 2 2 2 3" xfId="34032" xr:uid="{00000000-0005-0000-0000-0000E6840000}"/>
    <cellStyle name="SAPBEXHLevel0 2 2 2 2 2 2 3 2" xfId="34033" xr:uid="{00000000-0005-0000-0000-0000E7840000}"/>
    <cellStyle name="SAPBEXHLevel0 2 2 2 2 2 2 4" xfId="34034" xr:uid="{00000000-0005-0000-0000-0000E8840000}"/>
    <cellStyle name="SAPBEXHLevel0 2 2 2 2 2 2 4 2" xfId="34035" xr:uid="{00000000-0005-0000-0000-0000E9840000}"/>
    <cellStyle name="SAPBEXHLevel0 2 2 2 2 2 2 5" xfId="34036" xr:uid="{00000000-0005-0000-0000-0000EA840000}"/>
    <cellStyle name="SAPBEXHLevel0 2 2 2 2 2 2 5 2" xfId="34037" xr:uid="{00000000-0005-0000-0000-0000EB840000}"/>
    <cellStyle name="SAPBEXHLevel0 2 2 2 2 2 2 6" xfId="34038" xr:uid="{00000000-0005-0000-0000-0000EC840000}"/>
    <cellStyle name="SAPBEXHLevel0 2 2 2 2 2 2 6 2" xfId="34039" xr:uid="{00000000-0005-0000-0000-0000ED840000}"/>
    <cellStyle name="SAPBEXHLevel0 2 2 2 2 2 2 7" xfId="34040" xr:uid="{00000000-0005-0000-0000-0000EE840000}"/>
    <cellStyle name="SAPBEXHLevel0 2 2 2 2 2 3" xfId="34041" xr:uid="{00000000-0005-0000-0000-0000EF840000}"/>
    <cellStyle name="SAPBEXHLevel0 2 2 2 2 2 3 2" xfId="34042" xr:uid="{00000000-0005-0000-0000-0000F0840000}"/>
    <cellStyle name="SAPBEXHLevel0 2 2 2 2 2 4" xfId="34043" xr:uid="{00000000-0005-0000-0000-0000F1840000}"/>
    <cellStyle name="SAPBEXHLevel0 2 2 2 2 2 4 2" xfId="34044" xr:uid="{00000000-0005-0000-0000-0000F2840000}"/>
    <cellStyle name="SAPBEXHLevel0 2 2 2 2 2 5" xfId="34045" xr:uid="{00000000-0005-0000-0000-0000F3840000}"/>
    <cellStyle name="SAPBEXHLevel0 2 2 2 2 2 5 2" xfId="34046" xr:uid="{00000000-0005-0000-0000-0000F4840000}"/>
    <cellStyle name="SAPBEXHLevel0 2 2 2 2 2 6" xfId="34047" xr:uid="{00000000-0005-0000-0000-0000F5840000}"/>
    <cellStyle name="SAPBEXHLevel0 2 2 2 2 2 6 2" xfId="34048" xr:uid="{00000000-0005-0000-0000-0000F6840000}"/>
    <cellStyle name="SAPBEXHLevel0 2 2 2 2 2 7" xfId="34049" xr:uid="{00000000-0005-0000-0000-0000F7840000}"/>
    <cellStyle name="SAPBEXHLevel0 2 2 2 2 2 7 2" xfId="34050" xr:uid="{00000000-0005-0000-0000-0000F8840000}"/>
    <cellStyle name="SAPBEXHLevel0 2 2 2 2 2 8" xfId="34051" xr:uid="{00000000-0005-0000-0000-0000F9840000}"/>
    <cellStyle name="SAPBEXHLevel0 2 2 2 2 3" xfId="34052" xr:uid="{00000000-0005-0000-0000-0000FA840000}"/>
    <cellStyle name="SAPBEXHLevel0 2 2 2 2 3 2" xfId="34053" xr:uid="{00000000-0005-0000-0000-0000FB840000}"/>
    <cellStyle name="SAPBEXHLevel0 2 2 2 2 3 2 2" xfId="34054" xr:uid="{00000000-0005-0000-0000-0000FC840000}"/>
    <cellStyle name="SAPBEXHLevel0 2 2 2 2 3 3" xfId="34055" xr:uid="{00000000-0005-0000-0000-0000FD840000}"/>
    <cellStyle name="SAPBEXHLevel0 2 2 2 2 3 3 2" xfId="34056" xr:uid="{00000000-0005-0000-0000-0000FE840000}"/>
    <cellStyle name="SAPBEXHLevel0 2 2 2 2 3 4" xfId="34057" xr:uid="{00000000-0005-0000-0000-0000FF840000}"/>
    <cellStyle name="SAPBEXHLevel0 2 2 2 2 3 4 2" xfId="34058" xr:uid="{00000000-0005-0000-0000-000000850000}"/>
    <cellStyle name="SAPBEXHLevel0 2 2 2 2 3 5" xfId="34059" xr:uid="{00000000-0005-0000-0000-000001850000}"/>
    <cellStyle name="SAPBEXHLevel0 2 2 2 2 3 5 2" xfId="34060" xr:uid="{00000000-0005-0000-0000-000002850000}"/>
    <cellStyle name="SAPBEXHLevel0 2 2 2 2 3 6" xfId="34061" xr:uid="{00000000-0005-0000-0000-000003850000}"/>
    <cellStyle name="SAPBEXHLevel0 2 2 2 2 3 6 2" xfId="34062" xr:uid="{00000000-0005-0000-0000-000004850000}"/>
    <cellStyle name="SAPBEXHLevel0 2 2 2 2 3 7" xfId="34063" xr:uid="{00000000-0005-0000-0000-000005850000}"/>
    <cellStyle name="SAPBEXHLevel0 2 2 2 2 4" xfId="34064" xr:uid="{00000000-0005-0000-0000-000006850000}"/>
    <cellStyle name="SAPBEXHLevel0 2 2 2 2 4 2" xfId="34065" xr:uid="{00000000-0005-0000-0000-000007850000}"/>
    <cellStyle name="SAPBEXHLevel0 2 2 2 2 5" xfId="34066" xr:uid="{00000000-0005-0000-0000-000008850000}"/>
    <cellStyle name="SAPBEXHLevel0 2 2 2 2 5 2" xfId="34067" xr:uid="{00000000-0005-0000-0000-000009850000}"/>
    <cellStyle name="SAPBEXHLevel0 2 2 2 2 6" xfId="34068" xr:uid="{00000000-0005-0000-0000-00000A850000}"/>
    <cellStyle name="SAPBEXHLevel0 2 2 2 2 6 2" xfId="34069" xr:uid="{00000000-0005-0000-0000-00000B850000}"/>
    <cellStyle name="SAPBEXHLevel0 2 2 2 2 7" xfId="34070" xr:uid="{00000000-0005-0000-0000-00000C850000}"/>
    <cellStyle name="SAPBEXHLevel0 2 2 2 2 7 2" xfId="34071" xr:uid="{00000000-0005-0000-0000-00000D850000}"/>
    <cellStyle name="SAPBEXHLevel0 2 2 2 2 8" xfId="34072" xr:uid="{00000000-0005-0000-0000-00000E850000}"/>
    <cellStyle name="SAPBEXHLevel0 2 2 2 2 8 2" xfId="34073" xr:uid="{00000000-0005-0000-0000-00000F850000}"/>
    <cellStyle name="SAPBEXHLevel0 2 2 2 2 9" xfId="34074" xr:uid="{00000000-0005-0000-0000-000010850000}"/>
    <cellStyle name="SAPBEXHLevel0 2 2 2 3" xfId="34075" xr:uid="{00000000-0005-0000-0000-000011850000}"/>
    <cellStyle name="SAPBEXHLevel0 2 2 2 3 2" xfId="34076" xr:uid="{00000000-0005-0000-0000-000012850000}"/>
    <cellStyle name="SAPBEXHLevel0 2 2 2 3 2 2" xfId="34077" xr:uid="{00000000-0005-0000-0000-000013850000}"/>
    <cellStyle name="SAPBEXHLevel0 2 2 2 3 2 2 2" xfId="34078" xr:uid="{00000000-0005-0000-0000-000014850000}"/>
    <cellStyle name="SAPBEXHLevel0 2 2 2 3 2 3" xfId="34079" xr:uid="{00000000-0005-0000-0000-000015850000}"/>
    <cellStyle name="SAPBEXHLevel0 2 2 2 3 2 3 2" xfId="34080" xr:uid="{00000000-0005-0000-0000-000016850000}"/>
    <cellStyle name="SAPBEXHLevel0 2 2 2 3 2 4" xfId="34081" xr:uid="{00000000-0005-0000-0000-000017850000}"/>
    <cellStyle name="SAPBEXHLevel0 2 2 2 3 2 4 2" xfId="34082" xr:uid="{00000000-0005-0000-0000-000018850000}"/>
    <cellStyle name="SAPBEXHLevel0 2 2 2 3 2 5" xfId="34083" xr:uid="{00000000-0005-0000-0000-000019850000}"/>
    <cellStyle name="SAPBEXHLevel0 2 2 2 3 2 5 2" xfId="34084" xr:uid="{00000000-0005-0000-0000-00001A850000}"/>
    <cellStyle name="SAPBEXHLevel0 2 2 2 3 2 6" xfId="34085" xr:uid="{00000000-0005-0000-0000-00001B850000}"/>
    <cellStyle name="SAPBEXHLevel0 2 2 2 3 2 6 2" xfId="34086" xr:uid="{00000000-0005-0000-0000-00001C850000}"/>
    <cellStyle name="SAPBEXHLevel0 2 2 2 3 2 7" xfId="34087" xr:uid="{00000000-0005-0000-0000-00001D850000}"/>
    <cellStyle name="SAPBEXHLevel0 2 2 2 3 3" xfId="34088" xr:uid="{00000000-0005-0000-0000-00001E850000}"/>
    <cellStyle name="SAPBEXHLevel0 2 2 2 3 3 2" xfId="34089" xr:uid="{00000000-0005-0000-0000-00001F850000}"/>
    <cellStyle name="SAPBEXHLevel0 2 2 2 3 4" xfId="34090" xr:uid="{00000000-0005-0000-0000-000020850000}"/>
    <cellStyle name="SAPBEXHLevel0 2 2 2 3 4 2" xfId="34091" xr:uid="{00000000-0005-0000-0000-000021850000}"/>
    <cellStyle name="SAPBEXHLevel0 2 2 2 3 5" xfId="34092" xr:uid="{00000000-0005-0000-0000-000022850000}"/>
    <cellStyle name="SAPBEXHLevel0 2 2 2 3 5 2" xfId="34093" xr:uid="{00000000-0005-0000-0000-000023850000}"/>
    <cellStyle name="SAPBEXHLevel0 2 2 2 3 6" xfId="34094" xr:uid="{00000000-0005-0000-0000-000024850000}"/>
    <cellStyle name="SAPBEXHLevel0 2 2 2 3 6 2" xfId="34095" xr:uid="{00000000-0005-0000-0000-000025850000}"/>
    <cellStyle name="SAPBEXHLevel0 2 2 2 3 7" xfId="34096" xr:uid="{00000000-0005-0000-0000-000026850000}"/>
    <cellStyle name="SAPBEXHLevel0 2 2 2 3 7 2" xfId="34097" xr:uid="{00000000-0005-0000-0000-000027850000}"/>
    <cellStyle name="SAPBEXHLevel0 2 2 2 3 8" xfId="34098" xr:uid="{00000000-0005-0000-0000-000028850000}"/>
    <cellStyle name="SAPBEXHLevel0 2 2 2 4" xfId="34099" xr:uid="{00000000-0005-0000-0000-000029850000}"/>
    <cellStyle name="SAPBEXHLevel0 2 2 2 4 2" xfId="34100" xr:uid="{00000000-0005-0000-0000-00002A850000}"/>
    <cellStyle name="SAPBEXHLevel0 2 2 2 4 2 2" xfId="34101" xr:uid="{00000000-0005-0000-0000-00002B850000}"/>
    <cellStyle name="SAPBEXHLevel0 2 2 2 4 3" xfId="34102" xr:uid="{00000000-0005-0000-0000-00002C850000}"/>
    <cellStyle name="SAPBEXHLevel0 2 2 2 4 3 2" xfId="34103" xr:uid="{00000000-0005-0000-0000-00002D850000}"/>
    <cellStyle name="SAPBEXHLevel0 2 2 2 4 4" xfId="34104" xr:uid="{00000000-0005-0000-0000-00002E850000}"/>
    <cellStyle name="SAPBEXHLevel0 2 2 2 4 4 2" xfId="34105" xr:uid="{00000000-0005-0000-0000-00002F850000}"/>
    <cellStyle name="SAPBEXHLevel0 2 2 2 4 5" xfId="34106" xr:uid="{00000000-0005-0000-0000-000030850000}"/>
    <cellStyle name="SAPBEXHLevel0 2 2 2 4 5 2" xfId="34107" xr:uid="{00000000-0005-0000-0000-000031850000}"/>
    <cellStyle name="SAPBEXHLevel0 2 2 2 4 6" xfId="34108" xr:uid="{00000000-0005-0000-0000-000032850000}"/>
    <cellStyle name="SAPBEXHLevel0 2 2 2 4 6 2" xfId="34109" xr:uid="{00000000-0005-0000-0000-000033850000}"/>
    <cellStyle name="SAPBEXHLevel0 2 2 2 4 7" xfId="34110" xr:uid="{00000000-0005-0000-0000-000034850000}"/>
    <cellStyle name="SAPBEXHLevel0 2 2 2 5" xfId="34111" xr:uid="{00000000-0005-0000-0000-000035850000}"/>
    <cellStyle name="SAPBEXHLevel0 2 2 2 5 2" xfId="34112" xr:uid="{00000000-0005-0000-0000-000036850000}"/>
    <cellStyle name="SAPBEXHLevel0 2 2 2 6" xfId="34113" xr:uid="{00000000-0005-0000-0000-000037850000}"/>
    <cellStyle name="SAPBEXHLevel0 2 2 2 6 2" xfId="34114" xr:uid="{00000000-0005-0000-0000-000038850000}"/>
    <cellStyle name="SAPBEXHLevel0 2 2 2 7" xfId="34115" xr:uid="{00000000-0005-0000-0000-000039850000}"/>
    <cellStyle name="SAPBEXHLevel0 2 2 2 7 2" xfId="34116" xr:uid="{00000000-0005-0000-0000-00003A850000}"/>
    <cellStyle name="SAPBEXHLevel0 2 2 2 8" xfId="34117" xr:uid="{00000000-0005-0000-0000-00003B850000}"/>
    <cellStyle name="SAPBEXHLevel0 2 2 2 8 2" xfId="34118" xr:uid="{00000000-0005-0000-0000-00003C850000}"/>
    <cellStyle name="SAPBEXHLevel0 2 2 2 9" xfId="34119" xr:uid="{00000000-0005-0000-0000-00003D850000}"/>
    <cellStyle name="SAPBEXHLevel0 2 2 2 9 2" xfId="34120" xr:uid="{00000000-0005-0000-0000-00003E850000}"/>
    <cellStyle name="SAPBEXHLevel0 2 2 3" xfId="34121" xr:uid="{00000000-0005-0000-0000-00003F850000}"/>
    <cellStyle name="SAPBEXHLevel0 2 2 3 10" xfId="34122" xr:uid="{00000000-0005-0000-0000-000040850000}"/>
    <cellStyle name="SAPBEXHLevel0 2 2 3 2" xfId="34123" xr:uid="{00000000-0005-0000-0000-000041850000}"/>
    <cellStyle name="SAPBEXHLevel0 2 2 3 2 2" xfId="34124" xr:uid="{00000000-0005-0000-0000-000042850000}"/>
    <cellStyle name="SAPBEXHLevel0 2 2 3 2 2 2" xfId="34125" xr:uid="{00000000-0005-0000-0000-000043850000}"/>
    <cellStyle name="SAPBEXHLevel0 2 2 3 2 2 2 2" xfId="34126" xr:uid="{00000000-0005-0000-0000-000044850000}"/>
    <cellStyle name="SAPBEXHLevel0 2 2 3 2 2 2 2 2" xfId="34127" xr:uid="{00000000-0005-0000-0000-000045850000}"/>
    <cellStyle name="SAPBEXHLevel0 2 2 3 2 2 2 3" xfId="34128" xr:uid="{00000000-0005-0000-0000-000046850000}"/>
    <cellStyle name="SAPBEXHLevel0 2 2 3 2 2 2 3 2" xfId="34129" xr:uid="{00000000-0005-0000-0000-000047850000}"/>
    <cellStyle name="SAPBEXHLevel0 2 2 3 2 2 2 4" xfId="34130" xr:uid="{00000000-0005-0000-0000-000048850000}"/>
    <cellStyle name="SAPBEXHLevel0 2 2 3 2 2 2 4 2" xfId="34131" xr:uid="{00000000-0005-0000-0000-000049850000}"/>
    <cellStyle name="SAPBEXHLevel0 2 2 3 2 2 2 5" xfId="34132" xr:uid="{00000000-0005-0000-0000-00004A850000}"/>
    <cellStyle name="SAPBEXHLevel0 2 2 3 2 2 2 5 2" xfId="34133" xr:uid="{00000000-0005-0000-0000-00004B850000}"/>
    <cellStyle name="SAPBEXHLevel0 2 2 3 2 2 2 6" xfId="34134" xr:uid="{00000000-0005-0000-0000-00004C850000}"/>
    <cellStyle name="SAPBEXHLevel0 2 2 3 2 2 2 6 2" xfId="34135" xr:uid="{00000000-0005-0000-0000-00004D850000}"/>
    <cellStyle name="SAPBEXHLevel0 2 2 3 2 2 2 7" xfId="34136" xr:uid="{00000000-0005-0000-0000-00004E850000}"/>
    <cellStyle name="SAPBEXHLevel0 2 2 3 2 2 3" xfId="34137" xr:uid="{00000000-0005-0000-0000-00004F850000}"/>
    <cellStyle name="SAPBEXHLevel0 2 2 3 2 2 3 2" xfId="34138" xr:uid="{00000000-0005-0000-0000-000050850000}"/>
    <cellStyle name="SAPBEXHLevel0 2 2 3 2 2 4" xfId="34139" xr:uid="{00000000-0005-0000-0000-000051850000}"/>
    <cellStyle name="SAPBEXHLevel0 2 2 3 2 2 4 2" xfId="34140" xr:uid="{00000000-0005-0000-0000-000052850000}"/>
    <cellStyle name="SAPBEXHLevel0 2 2 3 2 2 5" xfId="34141" xr:uid="{00000000-0005-0000-0000-000053850000}"/>
    <cellStyle name="SAPBEXHLevel0 2 2 3 2 2 5 2" xfId="34142" xr:uid="{00000000-0005-0000-0000-000054850000}"/>
    <cellStyle name="SAPBEXHLevel0 2 2 3 2 2 6" xfId="34143" xr:uid="{00000000-0005-0000-0000-000055850000}"/>
    <cellStyle name="SAPBEXHLevel0 2 2 3 2 2 6 2" xfId="34144" xr:uid="{00000000-0005-0000-0000-000056850000}"/>
    <cellStyle name="SAPBEXHLevel0 2 2 3 2 2 7" xfId="34145" xr:uid="{00000000-0005-0000-0000-000057850000}"/>
    <cellStyle name="SAPBEXHLevel0 2 2 3 2 2 7 2" xfId="34146" xr:uid="{00000000-0005-0000-0000-000058850000}"/>
    <cellStyle name="SAPBEXHLevel0 2 2 3 2 2 8" xfId="34147" xr:uid="{00000000-0005-0000-0000-000059850000}"/>
    <cellStyle name="SAPBEXHLevel0 2 2 3 2 3" xfId="34148" xr:uid="{00000000-0005-0000-0000-00005A850000}"/>
    <cellStyle name="SAPBEXHLevel0 2 2 3 2 3 2" xfId="34149" xr:uid="{00000000-0005-0000-0000-00005B850000}"/>
    <cellStyle name="SAPBEXHLevel0 2 2 3 2 3 2 2" xfId="34150" xr:uid="{00000000-0005-0000-0000-00005C850000}"/>
    <cellStyle name="SAPBEXHLevel0 2 2 3 2 3 3" xfId="34151" xr:uid="{00000000-0005-0000-0000-00005D850000}"/>
    <cellStyle name="SAPBEXHLevel0 2 2 3 2 3 3 2" xfId="34152" xr:uid="{00000000-0005-0000-0000-00005E850000}"/>
    <cellStyle name="SAPBEXHLevel0 2 2 3 2 3 4" xfId="34153" xr:uid="{00000000-0005-0000-0000-00005F850000}"/>
    <cellStyle name="SAPBEXHLevel0 2 2 3 2 3 4 2" xfId="34154" xr:uid="{00000000-0005-0000-0000-000060850000}"/>
    <cellStyle name="SAPBEXHLevel0 2 2 3 2 3 5" xfId="34155" xr:uid="{00000000-0005-0000-0000-000061850000}"/>
    <cellStyle name="SAPBEXHLevel0 2 2 3 2 3 5 2" xfId="34156" xr:uid="{00000000-0005-0000-0000-000062850000}"/>
    <cellStyle name="SAPBEXHLevel0 2 2 3 2 3 6" xfId="34157" xr:uid="{00000000-0005-0000-0000-000063850000}"/>
    <cellStyle name="SAPBEXHLevel0 2 2 3 2 3 6 2" xfId="34158" xr:uid="{00000000-0005-0000-0000-000064850000}"/>
    <cellStyle name="SAPBEXHLevel0 2 2 3 2 3 7" xfId="34159" xr:uid="{00000000-0005-0000-0000-000065850000}"/>
    <cellStyle name="SAPBEXHLevel0 2 2 3 2 4" xfId="34160" xr:uid="{00000000-0005-0000-0000-000066850000}"/>
    <cellStyle name="SAPBEXHLevel0 2 2 3 2 4 2" xfId="34161" xr:uid="{00000000-0005-0000-0000-000067850000}"/>
    <cellStyle name="SAPBEXHLevel0 2 2 3 2 5" xfId="34162" xr:uid="{00000000-0005-0000-0000-000068850000}"/>
    <cellStyle name="SAPBEXHLevel0 2 2 3 2 5 2" xfId="34163" xr:uid="{00000000-0005-0000-0000-000069850000}"/>
    <cellStyle name="SAPBEXHLevel0 2 2 3 2 6" xfId="34164" xr:uid="{00000000-0005-0000-0000-00006A850000}"/>
    <cellStyle name="SAPBEXHLevel0 2 2 3 2 6 2" xfId="34165" xr:uid="{00000000-0005-0000-0000-00006B850000}"/>
    <cellStyle name="SAPBEXHLevel0 2 2 3 2 7" xfId="34166" xr:uid="{00000000-0005-0000-0000-00006C850000}"/>
    <cellStyle name="SAPBEXHLevel0 2 2 3 2 7 2" xfId="34167" xr:uid="{00000000-0005-0000-0000-00006D850000}"/>
    <cellStyle name="SAPBEXHLevel0 2 2 3 2 8" xfId="34168" xr:uid="{00000000-0005-0000-0000-00006E850000}"/>
    <cellStyle name="SAPBEXHLevel0 2 2 3 2 8 2" xfId="34169" xr:uid="{00000000-0005-0000-0000-00006F850000}"/>
    <cellStyle name="SAPBEXHLevel0 2 2 3 2 9" xfId="34170" xr:uid="{00000000-0005-0000-0000-000070850000}"/>
    <cellStyle name="SAPBEXHLevel0 2 2 3 3" xfId="34171" xr:uid="{00000000-0005-0000-0000-000071850000}"/>
    <cellStyle name="SAPBEXHLevel0 2 2 3 3 2" xfId="34172" xr:uid="{00000000-0005-0000-0000-000072850000}"/>
    <cellStyle name="SAPBEXHLevel0 2 2 3 3 2 2" xfId="34173" xr:uid="{00000000-0005-0000-0000-000073850000}"/>
    <cellStyle name="SAPBEXHLevel0 2 2 3 3 2 2 2" xfId="34174" xr:uid="{00000000-0005-0000-0000-000074850000}"/>
    <cellStyle name="SAPBEXHLevel0 2 2 3 3 2 3" xfId="34175" xr:uid="{00000000-0005-0000-0000-000075850000}"/>
    <cellStyle name="SAPBEXHLevel0 2 2 3 3 2 3 2" xfId="34176" xr:uid="{00000000-0005-0000-0000-000076850000}"/>
    <cellStyle name="SAPBEXHLevel0 2 2 3 3 2 4" xfId="34177" xr:uid="{00000000-0005-0000-0000-000077850000}"/>
    <cellStyle name="SAPBEXHLevel0 2 2 3 3 2 4 2" xfId="34178" xr:uid="{00000000-0005-0000-0000-000078850000}"/>
    <cellStyle name="SAPBEXHLevel0 2 2 3 3 2 5" xfId="34179" xr:uid="{00000000-0005-0000-0000-000079850000}"/>
    <cellStyle name="SAPBEXHLevel0 2 2 3 3 2 5 2" xfId="34180" xr:uid="{00000000-0005-0000-0000-00007A850000}"/>
    <cellStyle name="SAPBEXHLevel0 2 2 3 3 2 6" xfId="34181" xr:uid="{00000000-0005-0000-0000-00007B850000}"/>
    <cellStyle name="SAPBEXHLevel0 2 2 3 3 2 6 2" xfId="34182" xr:uid="{00000000-0005-0000-0000-00007C850000}"/>
    <cellStyle name="SAPBEXHLevel0 2 2 3 3 2 7" xfId="34183" xr:uid="{00000000-0005-0000-0000-00007D850000}"/>
    <cellStyle name="SAPBEXHLevel0 2 2 3 3 3" xfId="34184" xr:uid="{00000000-0005-0000-0000-00007E850000}"/>
    <cellStyle name="SAPBEXHLevel0 2 2 3 3 3 2" xfId="34185" xr:uid="{00000000-0005-0000-0000-00007F850000}"/>
    <cellStyle name="SAPBEXHLevel0 2 2 3 3 4" xfId="34186" xr:uid="{00000000-0005-0000-0000-000080850000}"/>
    <cellStyle name="SAPBEXHLevel0 2 2 3 3 4 2" xfId="34187" xr:uid="{00000000-0005-0000-0000-000081850000}"/>
    <cellStyle name="SAPBEXHLevel0 2 2 3 3 5" xfId="34188" xr:uid="{00000000-0005-0000-0000-000082850000}"/>
    <cellStyle name="SAPBEXHLevel0 2 2 3 3 5 2" xfId="34189" xr:uid="{00000000-0005-0000-0000-000083850000}"/>
    <cellStyle name="SAPBEXHLevel0 2 2 3 3 6" xfId="34190" xr:uid="{00000000-0005-0000-0000-000084850000}"/>
    <cellStyle name="SAPBEXHLevel0 2 2 3 3 6 2" xfId="34191" xr:uid="{00000000-0005-0000-0000-000085850000}"/>
    <cellStyle name="SAPBEXHLevel0 2 2 3 3 7" xfId="34192" xr:uid="{00000000-0005-0000-0000-000086850000}"/>
    <cellStyle name="SAPBEXHLevel0 2 2 3 3 7 2" xfId="34193" xr:uid="{00000000-0005-0000-0000-000087850000}"/>
    <cellStyle name="SAPBEXHLevel0 2 2 3 3 8" xfId="34194" xr:uid="{00000000-0005-0000-0000-000088850000}"/>
    <cellStyle name="SAPBEXHLevel0 2 2 3 4" xfId="34195" xr:uid="{00000000-0005-0000-0000-000089850000}"/>
    <cellStyle name="SAPBEXHLevel0 2 2 3 4 2" xfId="34196" xr:uid="{00000000-0005-0000-0000-00008A850000}"/>
    <cellStyle name="SAPBEXHLevel0 2 2 3 4 2 2" xfId="34197" xr:uid="{00000000-0005-0000-0000-00008B850000}"/>
    <cellStyle name="SAPBEXHLevel0 2 2 3 4 3" xfId="34198" xr:uid="{00000000-0005-0000-0000-00008C850000}"/>
    <cellStyle name="SAPBEXHLevel0 2 2 3 4 3 2" xfId="34199" xr:uid="{00000000-0005-0000-0000-00008D850000}"/>
    <cellStyle name="SAPBEXHLevel0 2 2 3 4 4" xfId="34200" xr:uid="{00000000-0005-0000-0000-00008E850000}"/>
    <cellStyle name="SAPBEXHLevel0 2 2 3 4 4 2" xfId="34201" xr:uid="{00000000-0005-0000-0000-00008F850000}"/>
    <cellStyle name="SAPBEXHLevel0 2 2 3 4 5" xfId="34202" xr:uid="{00000000-0005-0000-0000-000090850000}"/>
    <cellStyle name="SAPBEXHLevel0 2 2 3 4 5 2" xfId="34203" xr:uid="{00000000-0005-0000-0000-000091850000}"/>
    <cellStyle name="SAPBEXHLevel0 2 2 3 4 6" xfId="34204" xr:uid="{00000000-0005-0000-0000-000092850000}"/>
    <cellStyle name="SAPBEXHLevel0 2 2 3 4 6 2" xfId="34205" xr:uid="{00000000-0005-0000-0000-000093850000}"/>
    <cellStyle name="SAPBEXHLevel0 2 2 3 4 7" xfId="34206" xr:uid="{00000000-0005-0000-0000-000094850000}"/>
    <cellStyle name="SAPBEXHLevel0 2 2 3 5" xfId="34207" xr:uid="{00000000-0005-0000-0000-000095850000}"/>
    <cellStyle name="SAPBEXHLevel0 2 2 3 5 2" xfId="34208" xr:uid="{00000000-0005-0000-0000-000096850000}"/>
    <cellStyle name="SAPBEXHLevel0 2 2 3 6" xfId="34209" xr:uid="{00000000-0005-0000-0000-000097850000}"/>
    <cellStyle name="SAPBEXHLevel0 2 2 3 6 2" xfId="34210" xr:uid="{00000000-0005-0000-0000-000098850000}"/>
    <cellStyle name="SAPBEXHLevel0 2 2 3 7" xfId="34211" xr:uid="{00000000-0005-0000-0000-000099850000}"/>
    <cellStyle name="SAPBEXHLevel0 2 2 3 7 2" xfId="34212" xr:uid="{00000000-0005-0000-0000-00009A850000}"/>
    <cellStyle name="SAPBEXHLevel0 2 2 3 8" xfId="34213" xr:uid="{00000000-0005-0000-0000-00009B850000}"/>
    <cellStyle name="SAPBEXHLevel0 2 2 3 8 2" xfId="34214" xr:uid="{00000000-0005-0000-0000-00009C850000}"/>
    <cellStyle name="SAPBEXHLevel0 2 2 3 9" xfId="34215" xr:uid="{00000000-0005-0000-0000-00009D850000}"/>
    <cellStyle name="SAPBEXHLevel0 2 2 3 9 2" xfId="34216" xr:uid="{00000000-0005-0000-0000-00009E850000}"/>
    <cellStyle name="SAPBEXHLevel0 2 2 4" xfId="34217" xr:uid="{00000000-0005-0000-0000-00009F850000}"/>
    <cellStyle name="SAPBEXHLevel0 2 2 4 2" xfId="34218" xr:uid="{00000000-0005-0000-0000-0000A0850000}"/>
    <cellStyle name="SAPBEXHLevel0 2 2 4 2 2" xfId="34219" xr:uid="{00000000-0005-0000-0000-0000A1850000}"/>
    <cellStyle name="SAPBEXHLevel0 2 2 4 2 2 2" xfId="34220" xr:uid="{00000000-0005-0000-0000-0000A2850000}"/>
    <cellStyle name="SAPBEXHLevel0 2 2 4 2 2 2 2" xfId="34221" xr:uid="{00000000-0005-0000-0000-0000A3850000}"/>
    <cellStyle name="SAPBEXHLevel0 2 2 4 2 2 3" xfId="34222" xr:uid="{00000000-0005-0000-0000-0000A4850000}"/>
    <cellStyle name="SAPBEXHLevel0 2 2 4 2 2 3 2" xfId="34223" xr:uid="{00000000-0005-0000-0000-0000A5850000}"/>
    <cellStyle name="SAPBEXHLevel0 2 2 4 2 2 4" xfId="34224" xr:uid="{00000000-0005-0000-0000-0000A6850000}"/>
    <cellStyle name="SAPBEXHLevel0 2 2 4 2 2 4 2" xfId="34225" xr:uid="{00000000-0005-0000-0000-0000A7850000}"/>
    <cellStyle name="SAPBEXHLevel0 2 2 4 2 2 5" xfId="34226" xr:uid="{00000000-0005-0000-0000-0000A8850000}"/>
    <cellStyle name="SAPBEXHLevel0 2 2 4 2 2 5 2" xfId="34227" xr:uid="{00000000-0005-0000-0000-0000A9850000}"/>
    <cellStyle name="SAPBEXHLevel0 2 2 4 2 2 6" xfId="34228" xr:uid="{00000000-0005-0000-0000-0000AA850000}"/>
    <cellStyle name="SAPBEXHLevel0 2 2 4 2 2 6 2" xfId="34229" xr:uid="{00000000-0005-0000-0000-0000AB850000}"/>
    <cellStyle name="SAPBEXHLevel0 2 2 4 2 2 7" xfId="34230" xr:uid="{00000000-0005-0000-0000-0000AC850000}"/>
    <cellStyle name="SAPBEXHLevel0 2 2 4 2 3" xfId="34231" xr:uid="{00000000-0005-0000-0000-0000AD850000}"/>
    <cellStyle name="SAPBEXHLevel0 2 2 4 2 3 2" xfId="34232" xr:uid="{00000000-0005-0000-0000-0000AE850000}"/>
    <cellStyle name="SAPBEXHLevel0 2 2 4 2 4" xfId="34233" xr:uid="{00000000-0005-0000-0000-0000AF850000}"/>
    <cellStyle name="SAPBEXHLevel0 2 2 4 2 4 2" xfId="34234" xr:uid="{00000000-0005-0000-0000-0000B0850000}"/>
    <cellStyle name="SAPBEXHLevel0 2 2 4 2 5" xfId="34235" xr:uid="{00000000-0005-0000-0000-0000B1850000}"/>
    <cellStyle name="SAPBEXHLevel0 2 2 4 2 5 2" xfId="34236" xr:uid="{00000000-0005-0000-0000-0000B2850000}"/>
    <cellStyle name="SAPBEXHLevel0 2 2 4 2 6" xfId="34237" xr:uid="{00000000-0005-0000-0000-0000B3850000}"/>
    <cellStyle name="SAPBEXHLevel0 2 2 4 2 6 2" xfId="34238" xr:uid="{00000000-0005-0000-0000-0000B4850000}"/>
    <cellStyle name="SAPBEXHLevel0 2 2 4 2 7" xfId="34239" xr:uid="{00000000-0005-0000-0000-0000B5850000}"/>
    <cellStyle name="SAPBEXHLevel0 2 2 4 2 7 2" xfId="34240" xr:uid="{00000000-0005-0000-0000-0000B6850000}"/>
    <cellStyle name="SAPBEXHLevel0 2 2 4 2 8" xfId="34241" xr:uid="{00000000-0005-0000-0000-0000B7850000}"/>
    <cellStyle name="SAPBEXHLevel0 2 2 4 3" xfId="34242" xr:uid="{00000000-0005-0000-0000-0000B8850000}"/>
    <cellStyle name="SAPBEXHLevel0 2 2 4 3 2" xfId="34243" xr:uid="{00000000-0005-0000-0000-0000B9850000}"/>
    <cellStyle name="SAPBEXHLevel0 2 2 4 3 2 2" xfId="34244" xr:uid="{00000000-0005-0000-0000-0000BA850000}"/>
    <cellStyle name="SAPBEXHLevel0 2 2 4 3 3" xfId="34245" xr:uid="{00000000-0005-0000-0000-0000BB850000}"/>
    <cellStyle name="SAPBEXHLevel0 2 2 4 3 3 2" xfId="34246" xr:uid="{00000000-0005-0000-0000-0000BC850000}"/>
    <cellStyle name="SAPBEXHLevel0 2 2 4 3 4" xfId="34247" xr:uid="{00000000-0005-0000-0000-0000BD850000}"/>
    <cellStyle name="SAPBEXHLevel0 2 2 4 3 4 2" xfId="34248" xr:uid="{00000000-0005-0000-0000-0000BE850000}"/>
    <cellStyle name="SAPBEXHLevel0 2 2 4 3 5" xfId="34249" xr:uid="{00000000-0005-0000-0000-0000BF850000}"/>
    <cellStyle name="SAPBEXHLevel0 2 2 4 3 5 2" xfId="34250" xr:uid="{00000000-0005-0000-0000-0000C0850000}"/>
    <cellStyle name="SAPBEXHLevel0 2 2 4 3 6" xfId="34251" xr:uid="{00000000-0005-0000-0000-0000C1850000}"/>
    <cellStyle name="SAPBEXHLevel0 2 2 4 3 6 2" xfId="34252" xr:uid="{00000000-0005-0000-0000-0000C2850000}"/>
    <cellStyle name="SAPBEXHLevel0 2 2 4 3 7" xfId="34253" xr:uid="{00000000-0005-0000-0000-0000C3850000}"/>
    <cellStyle name="SAPBEXHLevel0 2 2 4 4" xfId="34254" xr:uid="{00000000-0005-0000-0000-0000C4850000}"/>
    <cellStyle name="SAPBEXHLevel0 2 2 4 4 2" xfId="34255" xr:uid="{00000000-0005-0000-0000-0000C5850000}"/>
    <cellStyle name="SAPBEXHLevel0 2 2 4 5" xfId="34256" xr:uid="{00000000-0005-0000-0000-0000C6850000}"/>
    <cellStyle name="SAPBEXHLevel0 2 2 4 5 2" xfId="34257" xr:uid="{00000000-0005-0000-0000-0000C7850000}"/>
    <cellStyle name="SAPBEXHLevel0 2 2 4 6" xfId="34258" xr:uid="{00000000-0005-0000-0000-0000C8850000}"/>
    <cellStyle name="SAPBEXHLevel0 2 2 4 6 2" xfId="34259" xr:uid="{00000000-0005-0000-0000-0000C9850000}"/>
    <cellStyle name="SAPBEXHLevel0 2 2 4 7" xfId="34260" xr:uid="{00000000-0005-0000-0000-0000CA850000}"/>
    <cellStyle name="SAPBEXHLevel0 2 2 4 7 2" xfId="34261" xr:uid="{00000000-0005-0000-0000-0000CB850000}"/>
    <cellStyle name="SAPBEXHLevel0 2 2 4 8" xfId="34262" xr:uid="{00000000-0005-0000-0000-0000CC850000}"/>
    <cellStyle name="SAPBEXHLevel0 2 2 4 8 2" xfId="34263" xr:uid="{00000000-0005-0000-0000-0000CD850000}"/>
    <cellStyle name="SAPBEXHLevel0 2 2 4 9" xfId="34264" xr:uid="{00000000-0005-0000-0000-0000CE850000}"/>
    <cellStyle name="SAPBEXHLevel0 2 2 5" xfId="34265" xr:uid="{00000000-0005-0000-0000-0000CF850000}"/>
    <cellStyle name="SAPBEXHLevel0 2 2 5 2" xfId="34266" xr:uid="{00000000-0005-0000-0000-0000D0850000}"/>
    <cellStyle name="SAPBEXHLevel0 2 2 5 2 2" xfId="34267" xr:uid="{00000000-0005-0000-0000-0000D1850000}"/>
    <cellStyle name="SAPBEXHLevel0 2 2 5 2 2 2" xfId="34268" xr:uid="{00000000-0005-0000-0000-0000D2850000}"/>
    <cellStyle name="SAPBEXHLevel0 2 2 5 2 3" xfId="34269" xr:uid="{00000000-0005-0000-0000-0000D3850000}"/>
    <cellStyle name="SAPBEXHLevel0 2 2 5 2 3 2" xfId="34270" xr:uid="{00000000-0005-0000-0000-0000D4850000}"/>
    <cellStyle name="SAPBEXHLevel0 2 2 5 2 4" xfId="34271" xr:uid="{00000000-0005-0000-0000-0000D5850000}"/>
    <cellStyle name="SAPBEXHLevel0 2 2 5 2 4 2" xfId="34272" xr:uid="{00000000-0005-0000-0000-0000D6850000}"/>
    <cellStyle name="SAPBEXHLevel0 2 2 5 2 5" xfId="34273" xr:uid="{00000000-0005-0000-0000-0000D7850000}"/>
    <cellStyle name="SAPBEXHLevel0 2 2 5 2 5 2" xfId="34274" xr:uid="{00000000-0005-0000-0000-0000D8850000}"/>
    <cellStyle name="SAPBEXHLevel0 2 2 5 2 6" xfId="34275" xr:uid="{00000000-0005-0000-0000-0000D9850000}"/>
    <cellStyle name="SAPBEXHLevel0 2 2 5 2 6 2" xfId="34276" xr:uid="{00000000-0005-0000-0000-0000DA850000}"/>
    <cellStyle name="SAPBEXHLevel0 2 2 5 2 7" xfId="34277" xr:uid="{00000000-0005-0000-0000-0000DB850000}"/>
    <cellStyle name="SAPBEXHLevel0 2 2 5 3" xfId="34278" xr:uid="{00000000-0005-0000-0000-0000DC850000}"/>
    <cellStyle name="SAPBEXHLevel0 2 2 5 3 2" xfId="34279" xr:uid="{00000000-0005-0000-0000-0000DD850000}"/>
    <cellStyle name="SAPBEXHLevel0 2 2 5 4" xfId="34280" xr:uid="{00000000-0005-0000-0000-0000DE850000}"/>
    <cellStyle name="SAPBEXHLevel0 2 2 5 4 2" xfId="34281" xr:uid="{00000000-0005-0000-0000-0000DF850000}"/>
    <cellStyle name="SAPBEXHLevel0 2 2 5 5" xfId="34282" xr:uid="{00000000-0005-0000-0000-0000E0850000}"/>
    <cellStyle name="SAPBEXHLevel0 2 2 5 5 2" xfId="34283" xr:uid="{00000000-0005-0000-0000-0000E1850000}"/>
    <cellStyle name="SAPBEXHLevel0 2 2 5 6" xfId="34284" xr:uid="{00000000-0005-0000-0000-0000E2850000}"/>
    <cellStyle name="SAPBEXHLevel0 2 2 5 6 2" xfId="34285" xr:uid="{00000000-0005-0000-0000-0000E3850000}"/>
    <cellStyle name="SAPBEXHLevel0 2 2 5 7" xfId="34286" xr:uid="{00000000-0005-0000-0000-0000E4850000}"/>
    <cellStyle name="SAPBEXHLevel0 2 2 5 7 2" xfId="34287" xr:uid="{00000000-0005-0000-0000-0000E5850000}"/>
    <cellStyle name="SAPBEXHLevel0 2 2 5 8" xfId="34288" xr:uid="{00000000-0005-0000-0000-0000E6850000}"/>
    <cellStyle name="SAPBEXHLevel0 2 2 6" xfId="34289" xr:uid="{00000000-0005-0000-0000-0000E7850000}"/>
    <cellStyle name="SAPBEXHLevel0 2 2 6 2" xfId="34290" xr:uid="{00000000-0005-0000-0000-0000E8850000}"/>
    <cellStyle name="SAPBEXHLevel0 2 2 6 2 2" xfId="34291" xr:uid="{00000000-0005-0000-0000-0000E9850000}"/>
    <cellStyle name="SAPBEXHLevel0 2 2 6 3" xfId="34292" xr:uid="{00000000-0005-0000-0000-0000EA850000}"/>
    <cellStyle name="SAPBEXHLevel0 2 2 6 3 2" xfId="34293" xr:uid="{00000000-0005-0000-0000-0000EB850000}"/>
    <cellStyle name="SAPBEXHLevel0 2 2 6 4" xfId="34294" xr:uid="{00000000-0005-0000-0000-0000EC850000}"/>
    <cellStyle name="SAPBEXHLevel0 2 2 6 4 2" xfId="34295" xr:uid="{00000000-0005-0000-0000-0000ED850000}"/>
    <cellStyle name="SAPBEXHLevel0 2 2 6 5" xfId="34296" xr:uid="{00000000-0005-0000-0000-0000EE850000}"/>
    <cellStyle name="SAPBEXHLevel0 2 2 6 5 2" xfId="34297" xr:uid="{00000000-0005-0000-0000-0000EF850000}"/>
    <cellStyle name="SAPBEXHLevel0 2 2 6 6" xfId="34298" xr:uid="{00000000-0005-0000-0000-0000F0850000}"/>
    <cellStyle name="SAPBEXHLevel0 2 2 6 6 2" xfId="34299" xr:uid="{00000000-0005-0000-0000-0000F1850000}"/>
    <cellStyle name="SAPBEXHLevel0 2 2 6 7" xfId="34300" xr:uid="{00000000-0005-0000-0000-0000F2850000}"/>
    <cellStyle name="SAPBEXHLevel0 2 2 7" xfId="34301" xr:uid="{00000000-0005-0000-0000-0000F3850000}"/>
    <cellStyle name="SAPBEXHLevel0 2 2 7 2" xfId="34302" xr:uid="{00000000-0005-0000-0000-0000F4850000}"/>
    <cellStyle name="SAPBEXHLevel0 2 2 8" xfId="34303" xr:uid="{00000000-0005-0000-0000-0000F5850000}"/>
    <cellStyle name="SAPBEXHLevel0 2 2 8 2" xfId="34304" xr:uid="{00000000-0005-0000-0000-0000F6850000}"/>
    <cellStyle name="SAPBEXHLevel0 2 2 9" xfId="34305" xr:uid="{00000000-0005-0000-0000-0000F7850000}"/>
    <cellStyle name="SAPBEXHLevel0 2 2 9 2" xfId="34306" xr:uid="{00000000-0005-0000-0000-0000F8850000}"/>
    <cellStyle name="SAPBEXHLevel0 2 3" xfId="34307" xr:uid="{00000000-0005-0000-0000-0000F9850000}"/>
    <cellStyle name="SAPBEXHLevel0 2 3 10" xfId="34308" xr:uid="{00000000-0005-0000-0000-0000FA850000}"/>
    <cellStyle name="SAPBEXHLevel0 2 3 2" xfId="34309" xr:uid="{00000000-0005-0000-0000-0000FB850000}"/>
    <cellStyle name="SAPBEXHLevel0 2 3 2 2" xfId="34310" xr:uid="{00000000-0005-0000-0000-0000FC850000}"/>
    <cellStyle name="SAPBEXHLevel0 2 3 2 2 2" xfId="34311" xr:uid="{00000000-0005-0000-0000-0000FD850000}"/>
    <cellStyle name="SAPBEXHLevel0 2 3 2 2 2 2" xfId="34312" xr:uid="{00000000-0005-0000-0000-0000FE850000}"/>
    <cellStyle name="SAPBEXHLevel0 2 3 2 2 2 2 2" xfId="34313" xr:uid="{00000000-0005-0000-0000-0000FF850000}"/>
    <cellStyle name="SAPBEXHLevel0 2 3 2 2 2 3" xfId="34314" xr:uid="{00000000-0005-0000-0000-000000860000}"/>
    <cellStyle name="SAPBEXHLevel0 2 3 2 2 2 3 2" xfId="34315" xr:uid="{00000000-0005-0000-0000-000001860000}"/>
    <cellStyle name="SAPBEXHLevel0 2 3 2 2 2 4" xfId="34316" xr:uid="{00000000-0005-0000-0000-000002860000}"/>
    <cellStyle name="SAPBEXHLevel0 2 3 2 2 2 4 2" xfId="34317" xr:uid="{00000000-0005-0000-0000-000003860000}"/>
    <cellStyle name="SAPBEXHLevel0 2 3 2 2 2 5" xfId="34318" xr:uid="{00000000-0005-0000-0000-000004860000}"/>
    <cellStyle name="SAPBEXHLevel0 2 3 2 2 2 5 2" xfId="34319" xr:uid="{00000000-0005-0000-0000-000005860000}"/>
    <cellStyle name="SAPBEXHLevel0 2 3 2 2 2 6" xfId="34320" xr:uid="{00000000-0005-0000-0000-000006860000}"/>
    <cellStyle name="SAPBEXHLevel0 2 3 2 2 2 6 2" xfId="34321" xr:uid="{00000000-0005-0000-0000-000007860000}"/>
    <cellStyle name="SAPBEXHLevel0 2 3 2 2 2 7" xfId="34322" xr:uid="{00000000-0005-0000-0000-000008860000}"/>
    <cellStyle name="SAPBEXHLevel0 2 3 2 2 3" xfId="34323" xr:uid="{00000000-0005-0000-0000-000009860000}"/>
    <cellStyle name="SAPBEXHLevel0 2 3 2 2 3 2" xfId="34324" xr:uid="{00000000-0005-0000-0000-00000A860000}"/>
    <cellStyle name="SAPBEXHLevel0 2 3 2 2 4" xfId="34325" xr:uid="{00000000-0005-0000-0000-00000B860000}"/>
    <cellStyle name="SAPBEXHLevel0 2 3 2 2 4 2" xfId="34326" xr:uid="{00000000-0005-0000-0000-00000C860000}"/>
    <cellStyle name="SAPBEXHLevel0 2 3 2 2 5" xfId="34327" xr:uid="{00000000-0005-0000-0000-00000D860000}"/>
    <cellStyle name="SAPBEXHLevel0 2 3 2 2 5 2" xfId="34328" xr:uid="{00000000-0005-0000-0000-00000E860000}"/>
    <cellStyle name="SAPBEXHLevel0 2 3 2 2 6" xfId="34329" xr:uid="{00000000-0005-0000-0000-00000F860000}"/>
    <cellStyle name="SAPBEXHLevel0 2 3 2 2 6 2" xfId="34330" xr:uid="{00000000-0005-0000-0000-000010860000}"/>
    <cellStyle name="SAPBEXHLevel0 2 3 2 2 7" xfId="34331" xr:uid="{00000000-0005-0000-0000-000011860000}"/>
    <cellStyle name="SAPBEXHLevel0 2 3 2 2 7 2" xfId="34332" xr:uid="{00000000-0005-0000-0000-000012860000}"/>
    <cellStyle name="SAPBEXHLevel0 2 3 2 2 8" xfId="34333" xr:uid="{00000000-0005-0000-0000-000013860000}"/>
    <cellStyle name="SAPBEXHLevel0 2 3 2 3" xfId="34334" xr:uid="{00000000-0005-0000-0000-000014860000}"/>
    <cellStyle name="SAPBEXHLevel0 2 3 2 3 2" xfId="34335" xr:uid="{00000000-0005-0000-0000-000015860000}"/>
    <cellStyle name="SAPBEXHLevel0 2 3 2 3 2 2" xfId="34336" xr:uid="{00000000-0005-0000-0000-000016860000}"/>
    <cellStyle name="SAPBEXHLevel0 2 3 2 3 3" xfId="34337" xr:uid="{00000000-0005-0000-0000-000017860000}"/>
    <cellStyle name="SAPBEXHLevel0 2 3 2 3 3 2" xfId="34338" xr:uid="{00000000-0005-0000-0000-000018860000}"/>
    <cellStyle name="SAPBEXHLevel0 2 3 2 3 4" xfId="34339" xr:uid="{00000000-0005-0000-0000-000019860000}"/>
    <cellStyle name="SAPBEXHLevel0 2 3 2 3 4 2" xfId="34340" xr:uid="{00000000-0005-0000-0000-00001A860000}"/>
    <cellStyle name="SAPBEXHLevel0 2 3 2 3 5" xfId="34341" xr:uid="{00000000-0005-0000-0000-00001B860000}"/>
    <cellStyle name="SAPBEXHLevel0 2 3 2 3 5 2" xfId="34342" xr:uid="{00000000-0005-0000-0000-00001C860000}"/>
    <cellStyle name="SAPBEXHLevel0 2 3 2 3 6" xfId="34343" xr:uid="{00000000-0005-0000-0000-00001D860000}"/>
    <cellStyle name="SAPBEXHLevel0 2 3 2 3 6 2" xfId="34344" xr:uid="{00000000-0005-0000-0000-00001E860000}"/>
    <cellStyle name="SAPBEXHLevel0 2 3 2 3 7" xfId="34345" xr:uid="{00000000-0005-0000-0000-00001F860000}"/>
    <cellStyle name="SAPBEXHLevel0 2 3 2 4" xfId="34346" xr:uid="{00000000-0005-0000-0000-000020860000}"/>
    <cellStyle name="SAPBEXHLevel0 2 3 2 4 2" xfId="34347" xr:uid="{00000000-0005-0000-0000-000021860000}"/>
    <cellStyle name="SAPBEXHLevel0 2 3 2 5" xfId="34348" xr:uid="{00000000-0005-0000-0000-000022860000}"/>
    <cellStyle name="SAPBEXHLevel0 2 3 2 5 2" xfId="34349" xr:uid="{00000000-0005-0000-0000-000023860000}"/>
    <cellStyle name="SAPBEXHLevel0 2 3 2 6" xfId="34350" xr:uid="{00000000-0005-0000-0000-000024860000}"/>
    <cellStyle name="SAPBEXHLevel0 2 3 2 6 2" xfId="34351" xr:uid="{00000000-0005-0000-0000-000025860000}"/>
    <cellStyle name="SAPBEXHLevel0 2 3 2 7" xfId="34352" xr:uid="{00000000-0005-0000-0000-000026860000}"/>
    <cellStyle name="SAPBEXHLevel0 2 3 2 7 2" xfId="34353" xr:uid="{00000000-0005-0000-0000-000027860000}"/>
    <cellStyle name="SAPBEXHLevel0 2 3 2 8" xfId="34354" xr:uid="{00000000-0005-0000-0000-000028860000}"/>
    <cellStyle name="SAPBEXHLevel0 2 3 2 8 2" xfId="34355" xr:uid="{00000000-0005-0000-0000-000029860000}"/>
    <cellStyle name="SAPBEXHLevel0 2 3 2 9" xfId="34356" xr:uid="{00000000-0005-0000-0000-00002A860000}"/>
    <cellStyle name="SAPBEXHLevel0 2 3 3" xfId="34357" xr:uid="{00000000-0005-0000-0000-00002B860000}"/>
    <cellStyle name="SAPBEXHLevel0 2 3 3 2" xfId="34358" xr:uid="{00000000-0005-0000-0000-00002C860000}"/>
    <cellStyle name="SAPBEXHLevel0 2 3 3 2 2" xfId="34359" xr:uid="{00000000-0005-0000-0000-00002D860000}"/>
    <cellStyle name="SAPBEXHLevel0 2 3 3 2 2 2" xfId="34360" xr:uid="{00000000-0005-0000-0000-00002E860000}"/>
    <cellStyle name="SAPBEXHLevel0 2 3 3 2 3" xfId="34361" xr:uid="{00000000-0005-0000-0000-00002F860000}"/>
    <cellStyle name="SAPBEXHLevel0 2 3 3 2 3 2" xfId="34362" xr:uid="{00000000-0005-0000-0000-000030860000}"/>
    <cellStyle name="SAPBEXHLevel0 2 3 3 2 4" xfId="34363" xr:uid="{00000000-0005-0000-0000-000031860000}"/>
    <cellStyle name="SAPBEXHLevel0 2 3 3 2 4 2" xfId="34364" xr:uid="{00000000-0005-0000-0000-000032860000}"/>
    <cellStyle name="SAPBEXHLevel0 2 3 3 2 5" xfId="34365" xr:uid="{00000000-0005-0000-0000-000033860000}"/>
    <cellStyle name="SAPBEXHLevel0 2 3 3 2 5 2" xfId="34366" xr:uid="{00000000-0005-0000-0000-000034860000}"/>
    <cellStyle name="SAPBEXHLevel0 2 3 3 2 6" xfId="34367" xr:uid="{00000000-0005-0000-0000-000035860000}"/>
    <cellStyle name="SAPBEXHLevel0 2 3 3 2 6 2" xfId="34368" xr:uid="{00000000-0005-0000-0000-000036860000}"/>
    <cellStyle name="SAPBEXHLevel0 2 3 3 2 7" xfId="34369" xr:uid="{00000000-0005-0000-0000-000037860000}"/>
    <cellStyle name="SAPBEXHLevel0 2 3 3 3" xfId="34370" xr:uid="{00000000-0005-0000-0000-000038860000}"/>
    <cellStyle name="SAPBEXHLevel0 2 3 3 3 2" xfId="34371" xr:uid="{00000000-0005-0000-0000-000039860000}"/>
    <cellStyle name="SAPBEXHLevel0 2 3 3 4" xfId="34372" xr:uid="{00000000-0005-0000-0000-00003A860000}"/>
    <cellStyle name="SAPBEXHLevel0 2 3 3 4 2" xfId="34373" xr:uid="{00000000-0005-0000-0000-00003B860000}"/>
    <cellStyle name="SAPBEXHLevel0 2 3 3 5" xfId="34374" xr:uid="{00000000-0005-0000-0000-00003C860000}"/>
    <cellStyle name="SAPBEXHLevel0 2 3 3 5 2" xfId="34375" xr:uid="{00000000-0005-0000-0000-00003D860000}"/>
    <cellStyle name="SAPBEXHLevel0 2 3 3 6" xfId="34376" xr:uid="{00000000-0005-0000-0000-00003E860000}"/>
    <cellStyle name="SAPBEXHLevel0 2 3 3 6 2" xfId="34377" xr:uid="{00000000-0005-0000-0000-00003F860000}"/>
    <cellStyle name="SAPBEXHLevel0 2 3 3 7" xfId="34378" xr:uid="{00000000-0005-0000-0000-000040860000}"/>
    <cellStyle name="SAPBEXHLevel0 2 3 3 7 2" xfId="34379" xr:uid="{00000000-0005-0000-0000-000041860000}"/>
    <cellStyle name="SAPBEXHLevel0 2 3 3 8" xfId="34380" xr:uid="{00000000-0005-0000-0000-000042860000}"/>
    <cellStyle name="SAPBEXHLevel0 2 3 4" xfId="34381" xr:uid="{00000000-0005-0000-0000-000043860000}"/>
    <cellStyle name="SAPBEXHLevel0 2 3 4 2" xfId="34382" xr:uid="{00000000-0005-0000-0000-000044860000}"/>
    <cellStyle name="SAPBEXHLevel0 2 3 4 2 2" xfId="34383" xr:uid="{00000000-0005-0000-0000-000045860000}"/>
    <cellStyle name="SAPBEXHLevel0 2 3 4 3" xfId="34384" xr:uid="{00000000-0005-0000-0000-000046860000}"/>
    <cellStyle name="SAPBEXHLevel0 2 3 4 3 2" xfId="34385" xr:uid="{00000000-0005-0000-0000-000047860000}"/>
    <cellStyle name="SAPBEXHLevel0 2 3 4 4" xfId="34386" xr:uid="{00000000-0005-0000-0000-000048860000}"/>
    <cellStyle name="SAPBEXHLevel0 2 3 4 4 2" xfId="34387" xr:uid="{00000000-0005-0000-0000-000049860000}"/>
    <cellStyle name="SAPBEXHLevel0 2 3 4 5" xfId="34388" xr:uid="{00000000-0005-0000-0000-00004A860000}"/>
    <cellStyle name="SAPBEXHLevel0 2 3 4 5 2" xfId="34389" xr:uid="{00000000-0005-0000-0000-00004B860000}"/>
    <cellStyle name="SAPBEXHLevel0 2 3 4 6" xfId="34390" xr:uid="{00000000-0005-0000-0000-00004C860000}"/>
    <cellStyle name="SAPBEXHLevel0 2 3 4 6 2" xfId="34391" xr:uid="{00000000-0005-0000-0000-00004D860000}"/>
    <cellStyle name="SAPBEXHLevel0 2 3 4 7" xfId="34392" xr:uid="{00000000-0005-0000-0000-00004E860000}"/>
    <cellStyle name="SAPBEXHLevel0 2 3 5" xfId="34393" xr:uid="{00000000-0005-0000-0000-00004F860000}"/>
    <cellStyle name="SAPBEXHLevel0 2 3 5 2" xfId="34394" xr:uid="{00000000-0005-0000-0000-000050860000}"/>
    <cellStyle name="SAPBEXHLevel0 2 3 6" xfId="34395" xr:uid="{00000000-0005-0000-0000-000051860000}"/>
    <cellStyle name="SAPBEXHLevel0 2 3 6 2" xfId="34396" xr:uid="{00000000-0005-0000-0000-000052860000}"/>
    <cellStyle name="SAPBEXHLevel0 2 3 7" xfId="34397" xr:uid="{00000000-0005-0000-0000-000053860000}"/>
    <cellStyle name="SAPBEXHLevel0 2 3 7 2" xfId="34398" xr:uid="{00000000-0005-0000-0000-000054860000}"/>
    <cellStyle name="SAPBEXHLevel0 2 3 8" xfId="34399" xr:uid="{00000000-0005-0000-0000-000055860000}"/>
    <cellStyle name="SAPBEXHLevel0 2 3 8 2" xfId="34400" xr:uid="{00000000-0005-0000-0000-000056860000}"/>
    <cellStyle name="SAPBEXHLevel0 2 3 9" xfId="34401" xr:uid="{00000000-0005-0000-0000-000057860000}"/>
    <cellStyle name="SAPBEXHLevel0 2 3 9 2" xfId="34402" xr:uid="{00000000-0005-0000-0000-000058860000}"/>
    <cellStyle name="SAPBEXHLevel0 2 4" xfId="34403" xr:uid="{00000000-0005-0000-0000-000059860000}"/>
    <cellStyle name="SAPBEXHLevel0 2 4 10" xfId="34404" xr:uid="{00000000-0005-0000-0000-00005A860000}"/>
    <cellStyle name="SAPBEXHLevel0 2 4 2" xfId="34405" xr:uid="{00000000-0005-0000-0000-00005B860000}"/>
    <cellStyle name="SAPBEXHLevel0 2 4 2 2" xfId="34406" xr:uid="{00000000-0005-0000-0000-00005C860000}"/>
    <cellStyle name="SAPBEXHLevel0 2 4 2 2 2" xfId="34407" xr:uid="{00000000-0005-0000-0000-00005D860000}"/>
    <cellStyle name="SAPBEXHLevel0 2 4 2 2 2 2" xfId="34408" xr:uid="{00000000-0005-0000-0000-00005E860000}"/>
    <cellStyle name="SAPBEXHLevel0 2 4 2 2 2 2 2" xfId="34409" xr:uid="{00000000-0005-0000-0000-00005F860000}"/>
    <cellStyle name="SAPBEXHLevel0 2 4 2 2 2 3" xfId="34410" xr:uid="{00000000-0005-0000-0000-000060860000}"/>
    <cellStyle name="SAPBEXHLevel0 2 4 2 2 2 3 2" xfId="34411" xr:uid="{00000000-0005-0000-0000-000061860000}"/>
    <cellStyle name="SAPBEXHLevel0 2 4 2 2 2 4" xfId="34412" xr:uid="{00000000-0005-0000-0000-000062860000}"/>
    <cellStyle name="SAPBEXHLevel0 2 4 2 2 2 4 2" xfId="34413" xr:uid="{00000000-0005-0000-0000-000063860000}"/>
    <cellStyle name="SAPBEXHLevel0 2 4 2 2 2 5" xfId="34414" xr:uid="{00000000-0005-0000-0000-000064860000}"/>
    <cellStyle name="SAPBEXHLevel0 2 4 2 2 2 5 2" xfId="34415" xr:uid="{00000000-0005-0000-0000-000065860000}"/>
    <cellStyle name="SAPBEXHLevel0 2 4 2 2 2 6" xfId="34416" xr:uid="{00000000-0005-0000-0000-000066860000}"/>
    <cellStyle name="SAPBEXHLevel0 2 4 2 2 2 6 2" xfId="34417" xr:uid="{00000000-0005-0000-0000-000067860000}"/>
    <cellStyle name="SAPBEXHLevel0 2 4 2 2 2 7" xfId="34418" xr:uid="{00000000-0005-0000-0000-000068860000}"/>
    <cellStyle name="SAPBEXHLevel0 2 4 2 2 3" xfId="34419" xr:uid="{00000000-0005-0000-0000-000069860000}"/>
    <cellStyle name="SAPBEXHLevel0 2 4 2 2 3 2" xfId="34420" xr:uid="{00000000-0005-0000-0000-00006A860000}"/>
    <cellStyle name="SAPBEXHLevel0 2 4 2 2 4" xfId="34421" xr:uid="{00000000-0005-0000-0000-00006B860000}"/>
    <cellStyle name="SAPBEXHLevel0 2 4 2 2 4 2" xfId="34422" xr:uid="{00000000-0005-0000-0000-00006C860000}"/>
    <cellStyle name="SAPBEXHLevel0 2 4 2 2 5" xfId="34423" xr:uid="{00000000-0005-0000-0000-00006D860000}"/>
    <cellStyle name="SAPBEXHLevel0 2 4 2 2 5 2" xfId="34424" xr:uid="{00000000-0005-0000-0000-00006E860000}"/>
    <cellStyle name="SAPBEXHLevel0 2 4 2 2 6" xfId="34425" xr:uid="{00000000-0005-0000-0000-00006F860000}"/>
    <cellStyle name="SAPBEXHLevel0 2 4 2 2 6 2" xfId="34426" xr:uid="{00000000-0005-0000-0000-000070860000}"/>
    <cellStyle name="SAPBEXHLevel0 2 4 2 2 7" xfId="34427" xr:uid="{00000000-0005-0000-0000-000071860000}"/>
    <cellStyle name="SAPBEXHLevel0 2 4 2 2 7 2" xfId="34428" xr:uid="{00000000-0005-0000-0000-000072860000}"/>
    <cellStyle name="SAPBEXHLevel0 2 4 2 2 8" xfId="34429" xr:uid="{00000000-0005-0000-0000-000073860000}"/>
    <cellStyle name="SAPBEXHLevel0 2 4 2 3" xfId="34430" xr:uid="{00000000-0005-0000-0000-000074860000}"/>
    <cellStyle name="SAPBEXHLevel0 2 4 2 3 2" xfId="34431" xr:uid="{00000000-0005-0000-0000-000075860000}"/>
    <cellStyle name="SAPBEXHLevel0 2 4 2 3 2 2" xfId="34432" xr:uid="{00000000-0005-0000-0000-000076860000}"/>
    <cellStyle name="SAPBEXHLevel0 2 4 2 3 3" xfId="34433" xr:uid="{00000000-0005-0000-0000-000077860000}"/>
    <cellStyle name="SAPBEXHLevel0 2 4 2 3 3 2" xfId="34434" xr:uid="{00000000-0005-0000-0000-000078860000}"/>
    <cellStyle name="SAPBEXHLevel0 2 4 2 3 4" xfId="34435" xr:uid="{00000000-0005-0000-0000-000079860000}"/>
    <cellStyle name="SAPBEXHLevel0 2 4 2 3 4 2" xfId="34436" xr:uid="{00000000-0005-0000-0000-00007A860000}"/>
    <cellStyle name="SAPBEXHLevel0 2 4 2 3 5" xfId="34437" xr:uid="{00000000-0005-0000-0000-00007B860000}"/>
    <cellStyle name="SAPBEXHLevel0 2 4 2 3 5 2" xfId="34438" xr:uid="{00000000-0005-0000-0000-00007C860000}"/>
    <cellStyle name="SAPBEXHLevel0 2 4 2 3 6" xfId="34439" xr:uid="{00000000-0005-0000-0000-00007D860000}"/>
    <cellStyle name="SAPBEXHLevel0 2 4 2 3 6 2" xfId="34440" xr:uid="{00000000-0005-0000-0000-00007E860000}"/>
    <cellStyle name="SAPBEXHLevel0 2 4 2 3 7" xfId="34441" xr:uid="{00000000-0005-0000-0000-00007F860000}"/>
    <cellStyle name="SAPBEXHLevel0 2 4 2 4" xfId="34442" xr:uid="{00000000-0005-0000-0000-000080860000}"/>
    <cellStyle name="SAPBEXHLevel0 2 4 2 4 2" xfId="34443" xr:uid="{00000000-0005-0000-0000-000081860000}"/>
    <cellStyle name="SAPBEXHLevel0 2 4 2 5" xfId="34444" xr:uid="{00000000-0005-0000-0000-000082860000}"/>
    <cellStyle name="SAPBEXHLevel0 2 4 2 5 2" xfId="34445" xr:uid="{00000000-0005-0000-0000-000083860000}"/>
    <cellStyle name="SAPBEXHLevel0 2 4 2 6" xfId="34446" xr:uid="{00000000-0005-0000-0000-000084860000}"/>
    <cellStyle name="SAPBEXHLevel0 2 4 2 6 2" xfId="34447" xr:uid="{00000000-0005-0000-0000-000085860000}"/>
    <cellStyle name="SAPBEXHLevel0 2 4 2 7" xfId="34448" xr:uid="{00000000-0005-0000-0000-000086860000}"/>
    <cellStyle name="SAPBEXHLevel0 2 4 2 7 2" xfId="34449" xr:uid="{00000000-0005-0000-0000-000087860000}"/>
    <cellStyle name="SAPBEXHLevel0 2 4 2 8" xfId="34450" xr:uid="{00000000-0005-0000-0000-000088860000}"/>
    <cellStyle name="SAPBEXHLevel0 2 4 2 8 2" xfId="34451" xr:uid="{00000000-0005-0000-0000-000089860000}"/>
    <cellStyle name="SAPBEXHLevel0 2 4 2 9" xfId="34452" xr:uid="{00000000-0005-0000-0000-00008A860000}"/>
    <cellStyle name="SAPBEXHLevel0 2 4 3" xfId="34453" xr:uid="{00000000-0005-0000-0000-00008B860000}"/>
    <cellStyle name="SAPBEXHLevel0 2 4 3 2" xfId="34454" xr:uid="{00000000-0005-0000-0000-00008C860000}"/>
    <cellStyle name="SAPBEXHLevel0 2 4 3 2 2" xfId="34455" xr:uid="{00000000-0005-0000-0000-00008D860000}"/>
    <cellStyle name="SAPBEXHLevel0 2 4 3 2 2 2" xfId="34456" xr:uid="{00000000-0005-0000-0000-00008E860000}"/>
    <cellStyle name="SAPBEXHLevel0 2 4 3 2 3" xfId="34457" xr:uid="{00000000-0005-0000-0000-00008F860000}"/>
    <cellStyle name="SAPBEXHLevel0 2 4 3 2 3 2" xfId="34458" xr:uid="{00000000-0005-0000-0000-000090860000}"/>
    <cellStyle name="SAPBEXHLevel0 2 4 3 2 4" xfId="34459" xr:uid="{00000000-0005-0000-0000-000091860000}"/>
    <cellStyle name="SAPBEXHLevel0 2 4 3 2 4 2" xfId="34460" xr:uid="{00000000-0005-0000-0000-000092860000}"/>
    <cellStyle name="SAPBEXHLevel0 2 4 3 2 5" xfId="34461" xr:uid="{00000000-0005-0000-0000-000093860000}"/>
    <cellStyle name="SAPBEXHLevel0 2 4 3 2 5 2" xfId="34462" xr:uid="{00000000-0005-0000-0000-000094860000}"/>
    <cellStyle name="SAPBEXHLevel0 2 4 3 2 6" xfId="34463" xr:uid="{00000000-0005-0000-0000-000095860000}"/>
    <cellStyle name="SAPBEXHLevel0 2 4 3 2 6 2" xfId="34464" xr:uid="{00000000-0005-0000-0000-000096860000}"/>
    <cellStyle name="SAPBEXHLevel0 2 4 3 2 7" xfId="34465" xr:uid="{00000000-0005-0000-0000-000097860000}"/>
    <cellStyle name="SAPBEXHLevel0 2 4 3 3" xfId="34466" xr:uid="{00000000-0005-0000-0000-000098860000}"/>
    <cellStyle name="SAPBEXHLevel0 2 4 3 3 2" xfId="34467" xr:uid="{00000000-0005-0000-0000-000099860000}"/>
    <cellStyle name="SAPBEXHLevel0 2 4 3 4" xfId="34468" xr:uid="{00000000-0005-0000-0000-00009A860000}"/>
    <cellStyle name="SAPBEXHLevel0 2 4 3 4 2" xfId="34469" xr:uid="{00000000-0005-0000-0000-00009B860000}"/>
    <cellStyle name="SAPBEXHLevel0 2 4 3 5" xfId="34470" xr:uid="{00000000-0005-0000-0000-00009C860000}"/>
    <cellStyle name="SAPBEXHLevel0 2 4 3 5 2" xfId="34471" xr:uid="{00000000-0005-0000-0000-00009D860000}"/>
    <cellStyle name="SAPBEXHLevel0 2 4 3 6" xfId="34472" xr:uid="{00000000-0005-0000-0000-00009E860000}"/>
    <cellStyle name="SAPBEXHLevel0 2 4 3 6 2" xfId="34473" xr:uid="{00000000-0005-0000-0000-00009F860000}"/>
    <cellStyle name="SAPBEXHLevel0 2 4 3 7" xfId="34474" xr:uid="{00000000-0005-0000-0000-0000A0860000}"/>
    <cellStyle name="SAPBEXHLevel0 2 4 3 7 2" xfId="34475" xr:uid="{00000000-0005-0000-0000-0000A1860000}"/>
    <cellStyle name="SAPBEXHLevel0 2 4 3 8" xfId="34476" xr:uid="{00000000-0005-0000-0000-0000A2860000}"/>
    <cellStyle name="SAPBEXHLevel0 2 4 4" xfId="34477" xr:uid="{00000000-0005-0000-0000-0000A3860000}"/>
    <cellStyle name="SAPBEXHLevel0 2 4 4 2" xfId="34478" xr:uid="{00000000-0005-0000-0000-0000A4860000}"/>
    <cellStyle name="SAPBEXHLevel0 2 4 4 2 2" xfId="34479" xr:uid="{00000000-0005-0000-0000-0000A5860000}"/>
    <cellStyle name="SAPBEXHLevel0 2 4 4 3" xfId="34480" xr:uid="{00000000-0005-0000-0000-0000A6860000}"/>
    <cellStyle name="SAPBEXHLevel0 2 4 4 3 2" xfId="34481" xr:uid="{00000000-0005-0000-0000-0000A7860000}"/>
    <cellStyle name="SAPBEXHLevel0 2 4 4 4" xfId="34482" xr:uid="{00000000-0005-0000-0000-0000A8860000}"/>
    <cellStyle name="SAPBEXHLevel0 2 4 4 4 2" xfId="34483" xr:uid="{00000000-0005-0000-0000-0000A9860000}"/>
    <cellStyle name="SAPBEXHLevel0 2 4 4 5" xfId="34484" xr:uid="{00000000-0005-0000-0000-0000AA860000}"/>
    <cellStyle name="SAPBEXHLevel0 2 4 4 5 2" xfId="34485" xr:uid="{00000000-0005-0000-0000-0000AB860000}"/>
    <cellStyle name="SAPBEXHLevel0 2 4 4 6" xfId="34486" xr:uid="{00000000-0005-0000-0000-0000AC860000}"/>
    <cellStyle name="SAPBEXHLevel0 2 4 4 6 2" xfId="34487" xr:uid="{00000000-0005-0000-0000-0000AD860000}"/>
    <cellStyle name="SAPBEXHLevel0 2 4 4 7" xfId="34488" xr:uid="{00000000-0005-0000-0000-0000AE860000}"/>
    <cellStyle name="SAPBEXHLevel0 2 4 5" xfId="34489" xr:uid="{00000000-0005-0000-0000-0000AF860000}"/>
    <cellStyle name="SAPBEXHLevel0 2 4 5 2" xfId="34490" xr:uid="{00000000-0005-0000-0000-0000B0860000}"/>
    <cellStyle name="SAPBEXHLevel0 2 4 6" xfId="34491" xr:uid="{00000000-0005-0000-0000-0000B1860000}"/>
    <cellStyle name="SAPBEXHLevel0 2 4 6 2" xfId="34492" xr:uid="{00000000-0005-0000-0000-0000B2860000}"/>
    <cellStyle name="SAPBEXHLevel0 2 4 7" xfId="34493" xr:uid="{00000000-0005-0000-0000-0000B3860000}"/>
    <cellStyle name="SAPBEXHLevel0 2 4 7 2" xfId="34494" xr:uid="{00000000-0005-0000-0000-0000B4860000}"/>
    <cellStyle name="SAPBEXHLevel0 2 4 8" xfId="34495" xr:uid="{00000000-0005-0000-0000-0000B5860000}"/>
    <cellStyle name="SAPBEXHLevel0 2 4 8 2" xfId="34496" xr:uid="{00000000-0005-0000-0000-0000B6860000}"/>
    <cellStyle name="SAPBEXHLevel0 2 4 9" xfId="34497" xr:uid="{00000000-0005-0000-0000-0000B7860000}"/>
    <cellStyle name="SAPBEXHLevel0 2 4 9 2" xfId="34498" xr:uid="{00000000-0005-0000-0000-0000B8860000}"/>
    <cellStyle name="SAPBEXHLevel0 2 5" xfId="34499" xr:uid="{00000000-0005-0000-0000-0000B9860000}"/>
    <cellStyle name="SAPBEXHLevel0 2 5 10" xfId="34500" xr:uid="{00000000-0005-0000-0000-0000BA860000}"/>
    <cellStyle name="SAPBEXHLevel0 2 5 2" xfId="34501" xr:uid="{00000000-0005-0000-0000-0000BB860000}"/>
    <cellStyle name="SAPBEXHLevel0 2 5 2 2" xfId="34502" xr:uid="{00000000-0005-0000-0000-0000BC860000}"/>
    <cellStyle name="SAPBEXHLevel0 2 5 2 2 2" xfId="34503" xr:uid="{00000000-0005-0000-0000-0000BD860000}"/>
    <cellStyle name="SAPBEXHLevel0 2 5 2 2 2 2" xfId="34504" xr:uid="{00000000-0005-0000-0000-0000BE860000}"/>
    <cellStyle name="SAPBEXHLevel0 2 5 2 2 2 2 2" xfId="34505" xr:uid="{00000000-0005-0000-0000-0000BF860000}"/>
    <cellStyle name="SAPBEXHLevel0 2 5 2 2 2 3" xfId="34506" xr:uid="{00000000-0005-0000-0000-0000C0860000}"/>
    <cellStyle name="SAPBEXHLevel0 2 5 2 2 2 3 2" xfId="34507" xr:uid="{00000000-0005-0000-0000-0000C1860000}"/>
    <cellStyle name="SAPBEXHLevel0 2 5 2 2 2 4" xfId="34508" xr:uid="{00000000-0005-0000-0000-0000C2860000}"/>
    <cellStyle name="SAPBEXHLevel0 2 5 2 2 2 4 2" xfId="34509" xr:uid="{00000000-0005-0000-0000-0000C3860000}"/>
    <cellStyle name="SAPBEXHLevel0 2 5 2 2 2 5" xfId="34510" xr:uid="{00000000-0005-0000-0000-0000C4860000}"/>
    <cellStyle name="SAPBEXHLevel0 2 5 2 2 2 5 2" xfId="34511" xr:uid="{00000000-0005-0000-0000-0000C5860000}"/>
    <cellStyle name="SAPBEXHLevel0 2 5 2 2 2 6" xfId="34512" xr:uid="{00000000-0005-0000-0000-0000C6860000}"/>
    <cellStyle name="SAPBEXHLevel0 2 5 2 2 2 6 2" xfId="34513" xr:uid="{00000000-0005-0000-0000-0000C7860000}"/>
    <cellStyle name="SAPBEXHLevel0 2 5 2 2 2 7" xfId="34514" xr:uid="{00000000-0005-0000-0000-0000C8860000}"/>
    <cellStyle name="SAPBEXHLevel0 2 5 2 2 3" xfId="34515" xr:uid="{00000000-0005-0000-0000-0000C9860000}"/>
    <cellStyle name="SAPBEXHLevel0 2 5 2 2 3 2" xfId="34516" xr:uid="{00000000-0005-0000-0000-0000CA860000}"/>
    <cellStyle name="SAPBEXHLevel0 2 5 2 2 4" xfId="34517" xr:uid="{00000000-0005-0000-0000-0000CB860000}"/>
    <cellStyle name="SAPBEXHLevel0 2 5 2 2 4 2" xfId="34518" xr:uid="{00000000-0005-0000-0000-0000CC860000}"/>
    <cellStyle name="SAPBEXHLevel0 2 5 2 2 5" xfId="34519" xr:uid="{00000000-0005-0000-0000-0000CD860000}"/>
    <cellStyle name="SAPBEXHLevel0 2 5 2 2 5 2" xfId="34520" xr:uid="{00000000-0005-0000-0000-0000CE860000}"/>
    <cellStyle name="SAPBEXHLevel0 2 5 2 2 6" xfId="34521" xr:uid="{00000000-0005-0000-0000-0000CF860000}"/>
    <cellStyle name="SAPBEXHLevel0 2 5 2 2 6 2" xfId="34522" xr:uid="{00000000-0005-0000-0000-0000D0860000}"/>
    <cellStyle name="SAPBEXHLevel0 2 5 2 2 7" xfId="34523" xr:uid="{00000000-0005-0000-0000-0000D1860000}"/>
    <cellStyle name="SAPBEXHLevel0 2 5 2 2 7 2" xfId="34524" xr:uid="{00000000-0005-0000-0000-0000D2860000}"/>
    <cellStyle name="SAPBEXHLevel0 2 5 2 2 8" xfId="34525" xr:uid="{00000000-0005-0000-0000-0000D3860000}"/>
    <cellStyle name="SAPBEXHLevel0 2 5 2 3" xfId="34526" xr:uid="{00000000-0005-0000-0000-0000D4860000}"/>
    <cellStyle name="SAPBEXHLevel0 2 5 2 3 2" xfId="34527" xr:uid="{00000000-0005-0000-0000-0000D5860000}"/>
    <cellStyle name="SAPBEXHLevel0 2 5 2 3 2 2" xfId="34528" xr:uid="{00000000-0005-0000-0000-0000D6860000}"/>
    <cellStyle name="SAPBEXHLevel0 2 5 2 3 3" xfId="34529" xr:uid="{00000000-0005-0000-0000-0000D7860000}"/>
    <cellStyle name="SAPBEXHLevel0 2 5 2 3 3 2" xfId="34530" xr:uid="{00000000-0005-0000-0000-0000D8860000}"/>
    <cellStyle name="SAPBEXHLevel0 2 5 2 3 4" xfId="34531" xr:uid="{00000000-0005-0000-0000-0000D9860000}"/>
    <cellStyle name="SAPBEXHLevel0 2 5 2 3 4 2" xfId="34532" xr:uid="{00000000-0005-0000-0000-0000DA860000}"/>
    <cellStyle name="SAPBEXHLevel0 2 5 2 3 5" xfId="34533" xr:uid="{00000000-0005-0000-0000-0000DB860000}"/>
    <cellStyle name="SAPBEXHLevel0 2 5 2 3 5 2" xfId="34534" xr:uid="{00000000-0005-0000-0000-0000DC860000}"/>
    <cellStyle name="SAPBEXHLevel0 2 5 2 3 6" xfId="34535" xr:uid="{00000000-0005-0000-0000-0000DD860000}"/>
    <cellStyle name="SAPBEXHLevel0 2 5 2 3 6 2" xfId="34536" xr:uid="{00000000-0005-0000-0000-0000DE860000}"/>
    <cellStyle name="SAPBEXHLevel0 2 5 2 3 7" xfId="34537" xr:uid="{00000000-0005-0000-0000-0000DF860000}"/>
    <cellStyle name="SAPBEXHLevel0 2 5 2 4" xfId="34538" xr:uid="{00000000-0005-0000-0000-0000E0860000}"/>
    <cellStyle name="SAPBEXHLevel0 2 5 2 4 2" xfId="34539" xr:uid="{00000000-0005-0000-0000-0000E1860000}"/>
    <cellStyle name="SAPBEXHLevel0 2 5 2 5" xfId="34540" xr:uid="{00000000-0005-0000-0000-0000E2860000}"/>
    <cellStyle name="SAPBEXHLevel0 2 5 2 5 2" xfId="34541" xr:uid="{00000000-0005-0000-0000-0000E3860000}"/>
    <cellStyle name="SAPBEXHLevel0 2 5 2 6" xfId="34542" xr:uid="{00000000-0005-0000-0000-0000E4860000}"/>
    <cellStyle name="SAPBEXHLevel0 2 5 2 6 2" xfId="34543" xr:uid="{00000000-0005-0000-0000-0000E5860000}"/>
    <cellStyle name="SAPBEXHLevel0 2 5 2 7" xfId="34544" xr:uid="{00000000-0005-0000-0000-0000E6860000}"/>
    <cellStyle name="SAPBEXHLevel0 2 5 2 7 2" xfId="34545" xr:uid="{00000000-0005-0000-0000-0000E7860000}"/>
    <cellStyle name="SAPBEXHLevel0 2 5 2 8" xfId="34546" xr:uid="{00000000-0005-0000-0000-0000E8860000}"/>
    <cellStyle name="SAPBEXHLevel0 2 5 2 8 2" xfId="34547" xr:uid="{00000000-0005-0000-0000-0000E9860000}"/>
    <cellStyle name="SAPBEXHLevel0 2 5 2 9" xfId="34548" xr:uid="{00000000-0005-0000-0000-0000EA860000}"/>
    <cellStyle name="SAPBEXHLevel0 2 5 3" xfId="34549" xr:uid="{00000000-0005-0000-0000-0000EB860000}"/>
    <cellStyle name="SAPBEXHLevel0 2 5 3 2" xfId="34550" xr:uid="{00000000-0005-0000-0000-0000EC860000}"/>
    <cellStyle name="SAPBEXHLevel0 2 5 3 2 2" xfId="34551" xr:uid="{00000000-0005-0000-0000-0000ED860000}"/>
    <cellStyle name="SAPBEXHLevel0 2 5 3 2 2 2" xfId="34552" xr:uid="{00000000-0005-0000-0000-0000EE860000}"/>
    <cellStyle name="SAPBEXHLevel0 2 5 3 2 3" xfId="34553" xr:uid="{00000000-0005-0000-0000-0000EF860000}"/>
    <cellStyle name="SAPBEXHLevel0 2 5 3 2 3 2" xfId="34554" xr:uid="{00000000-0005-0000-0000-0000F0860000}"/>
    <cellStyle name="SAPBEXHLevel0 2 5 3 2 4" xfId="34555" xr:uid="{00000000-0005-0000-0000-0000F1860000}"/>
    <cellStyle name="SAPBEXHLevel0 2 5 3 2 4 2" xfId="34556" xr:uid="{00000000-0005-0000-0000-0000F2860000}"/>
    <cellStyle name="SAPBEXHLevel0 2 5 3 2 5" xfId="34557" xr:uid="{00000000-0005-0000-0000-0000F3860000}"/>
    <cellStyle name="SAPBEXHLevel0 2 5 3 2 5 2" xfId="34558" xr:uid="{00000000-0005-0000-0000-0000F4860000}"/>
    <cellStyle name="SAPBEXHLevel0 2 5 3 2 6" xfId="34559" xr:uid="{00000000-0005-0000-0000-0000F5860000}"/>
    <cellStyle name="SAPBEXHLevel0 2 5 3 2 6 2" xfId="34560" xr:uid="{00000000-0005-0000-0000-0000F6860000}"/>
    <cellStyle name="SAPBEXHLevel0 2 5 3 2 7" xfId="34561" xr:uid="{00000000-0005-0000-0000-0000F7860000}"/>
    <cellStyle name="SAPBEXHLevel0 2 5 3 3" xfId="34562" xr:uid="{00000000-0005-0000-0000-0000F8860000}"/>
    <cellStyle name="SAPBEXHLevel0 2 5 3 3 2" xfId="34563" xr:uid="{00000000-0005-0000-0000-0000F9860000}"/>
    <cellStyle name="SAPBEXHLevel0 2 5 3 4" xfId="34564" xr:uid="{00000000-0005-0000-0000-0000FA860000}"/>
    <cellStyle name="SAPBEXHLevel0 2 5 3 4 2" xfId="34565" xr:uid="{00000000-0005-0000-0000-0000FB860000}"/>
    <cellStyle name="SAPBEXHLevel0 2 5 3 5" xfId="34566" xr:uid="{00000000-0005-0000-0000-0000FC860000}"/>
    <cellStyle name="SAPBEXHLevel0 2 5 3 5 2" xfId="34567" xr:uid="{00000000-0005-0000-0000-0000FD860000}"/>
    <cellStyle name="SAPBEXHLevel0 2 5 3 6" xfId="34568" xr:uid="{00000000-0005-0000-0000-0000FE860000}"/>
    <cellStyle name="SAPBEXHLevel0 2 5 3 6 2" xfId="34569" xr:uid="{00000000-0005-0000-0000-0000FF860000}"/>
    <cellStyle name="SAPBEXHLevel0 2 5 3 7" xfId="34570" xr:uid="{00000000-0005-0000-0000-000000870000}"/>
    <cellStyle name="SAPBEXHLevel0 2 5 3 7 2" xfId="34571" xr:uid="{00000000-0005-0000-0000-000001870000}"/>
    <cellStyle name="SAPBEXHLevel0 2 5 3 8" xfId="34572" xr:uid="{00000000-0005-0000-0000-000002870000}"/>
    <cellStyle name="SAPBEXHLevel0 2 5 4" xfId="34573" xr:uid="{00000000-0005-0000-0000-000003870000}"/>
    <cellStyle name="SAPBEXHLevel0 2 5 4 2" xfId="34574" xr:uid="{00000000-0005-0000-0000-000004870000}"/>
    <cellStyle name="SAPBEXHLevel0 2 5 4 2 2" xfId="34575" xr:uid="{00000000-0005-0000-0000-000005870000}"/>
    <cellStyle name="SAPBEXHLevel0 2 5 4 3" xfId="34576" xr:uid="{00000000-0005-0000-0000-000006870000}"/>
    <cellStyle name="SAPBEXHLevel0 2 5 4 3 2" xfId="34577" xr:uid="{00000000-0005-0000-0000-000007870000}"/>
    <cellStyle name="SAPBEXHLevel0 2 5 4 4" xfId="34578" xr:uid="{00000000-0005-0000-0000-000008870000}"/>
    <cellStyle name="SAPBEXHLevel0 2 5 4 4 2" xfId="34579" xr:uid="{00000000-0005-0000-0000-000009870000}"/>
    <cellStyle name="SAPBEXHLevel0 2 5 4 5" xfId="34580" xr:uid="{00000000-0005-0000-0000-00000A870000}"/>
    <cellStyle name="SAPBEXHLevel0 2 5 4 5 2" xfId="34581" xr:uid="{00000000-0005-0000-0000-00000B870000}"/>
    <cellStyle name="SAPBEXHLevel0 2 5 4 6" xfId="34582" xr:uid="{00000000-0005-0000-0000-00000C870000}"/>
    <cellStyle name="SAPBEXHLevel0 2 5 4 6 2" xfId="34583" xr:uid="{00000000-0005-0000-0000-00000D870000}"/>
    <cellStyle name="SAPBEXHLevel0 2 5 4 7" xfId="34584" xr:uid="{00000000-0005-0000-0000-00000E870000}"/>
    <cellStyle name="SAPBEXHLevel0 2 5 5" xfId="34585" xr:uid="{00000000-0005-0000-0000-00000F870000}"/>
    <cellStyle name="SAPBEXHLevel0 2 5 5 2" xfId="34586" xr:uid="{00000000-0005-0000-0000-000010870000}"/>
    <cellStyle name="SAPBEXHLevel0 2 5 6" xfId="34587" xr:uid="{00000000-0005-0000-0000-000011870000}"/>
    <cellStyle name="SAPBEXHLevel0 2 5 6 2" xfId="34588" xr:uid="{00000000-0005-0000-0000-000012870000}"/>
    <cellStyle name="SAPBEXHLevel0 2 5 7" xfId="34589" xr:uid="{00000000-0005-0000-0000-000013870000}"/>
    <cellStyle name="SAPBEXHLevel0 2 5 7 2" xfId="34590" xr:uid="{00000000-0005-0000-0000-000014870000}"/>
    <cellStyle name="SAPBEXHLevel0 2 5 8" xfId="34591" xr:uid="{00000000-0005-0000-0000-000015870000}"/>
    <cellStyle name="SAPBEXHLevel0 2 5 8 2" xfId="34592" xr:uid="{00000000-0005-0000-0000-000016870000}"/>
    <cellStyle name="SAPBEXHLevel0 2 5 9" xfId="34593" xr:uid="{00000000-0005-0000-0000-000017870000}"/>
    <cellStyle name="SAPBEXHLevel0 2 5 9 2" xfId="34594" xr:uid="{00000000-0005-0000-0000-000018870000}"/>
    <cellStyle name="SAPBEXHLevel0 2 6" xfId="34595" xr:uid="{00000000-0005-0000-0000-000019870000}"/>
    <cellStyle name="SAPBEXHLevel0 2 6 10" xfId="34596" xr:uid="{00000000-0005-0000-0000-00001A870000}"/>
    <cellStyle name="SAPBEXHLevel0 2 6 2" xfId="34597" xr:uid="{00000000-0005-0000-0000-00001B870000}"/>
    <cellStyle name="SAPBEXHLevel0 2 6 2 2" xfId="34598" xr:uid="{00000000-0005-0000-0000-00001C870000}"/>
    <cellStyle name="SAPBEXHLevel0 2 6 2 2 2" xfId="34599" xr:uid="{00000000-0005-0000-0000-00001D870000}"/>
    <cellStyle name="SAPBEXHLevel0 2 6 2 2 2 2" xfId="34600" xr:uid="{00000000-0005-0000-0000-00001E870000}"/>
    <cellStyle name="SAPBEXHLevel0 2 6 2 2 2 2 2" xfId="34601" xr:uid="{00000000-0005-0000-0000-00001F870000}"/>
    <cellStyle name="SAPBEXHLevel0 2 6 2 2 2 3" xfId="34602" xr:uid="{00000000-0005-0000-0000-000020870000}"/>
    <cellStyle name="SAPBEXHLevel0 2 6 2 2 2 3 2" xfId="34603" xr:uid="{00000000-0005-0000-0000-000021870000}"/>
    <cellStyle name="SAPBEXHLevel0 2 6 2 2 2 4" xfId="34604" xr:uid="{00000000-0005-0000-0000-000022870000}"/>
    <cellStyle name="SAPBEXHLevel0 2 6 2 2 2 4 2" xfId="34605" xr:uid="{00000000-0005-0000-0000-000023870000}"/>
    <cellStyle name="SAPBEXHLevel0 2 6 2 2 2 5" xfId="34606" xr:uid="{00000000-0005-0000-0000-000024870000}"/>
    <cellStyle name="SAPBEXHLevel0 2 6 2 2 2 5 2" xfId="34607" xr:uid="{00000000-0005-0000-0000-000025870000}"/>
    <cellStyle name="SAPBEXHLevel0 2 6 2 2 2 6" xfId="34608" xr:uid="{00000000-0005-0000-0000-000026870000}"/>
    <cellStyle name="SAPBEXHLevel0 2 6 2 2 2 6 2" xfId="34609" xr:uid="{00000000-0005-0000-0000-000027870000}"/>
    <cellStyle name="SAPBEXHLevel0 2 6 2 2 2 7" xfId="34610" xr:uid="{00000000-0005-0000-0000-000028870000}"/>
    <cellStyle name="SAPBEXHLevel0 2 6 2 2 3" xfId="34611" xr:uid="{00000000-0005-0000-0000-000029870000}"/>
    <cellStyle name="SAPBEXHLevel0 2 6 2 2 3 2" xfId="34612" xr:uid="{00000000-0005-0000-0000-00002A870000}"/>
    <cellStyle name="SAPBEXHLevel0 2 6 2 2 4" xfId="34613" xr:uid="{00000000-0005-0000-0000-00002B870000}"/>
    <cellStyle name="SAPBEXHLevel0 2 6 2 2 4 2" xfId="34614" xr:uid="{00000000-0005-0000-0000-00002C870000}"/>
    <cellStyle name="SAPBEXHLevel0 2 6 2 2 5" xfId="34615" xr:uid="{00000000-0005-0000-0000-00002D870000}"/>
    <cellStyle name="SAPBEXHLevel0 2 6 2 2 5 2" xfId="34616" xr:uid="{00000000-0005-0000-0000-00002E870000}"/>
    <cellStyle name="SAPBEXHLevel0 2 6 2 2 6" xfId="34617" xr:uid="{00000000-0005-0000-0000-00002F870000}"/>
    <cellStyle name="SAPBEXHLevel0 2 6 2 2 6 2" xfId="34618" xr:uid="{00000000-0005-0000-0000-000030870000}"/>
    <cellStyle name="SAPBEXHLevel0 2 6 2 2 7" xfId="34619" xr:uid="{00000000-0005-0000-0000-000031870000}"/>
    <cellStyle name="SAPBEXHLevel0 2 6 2 2 7 2" xfId="34620" xr:uid="{00000000-0005-0000-0000-000032870000}"/>
    <cellStyle name="SAPBEXHLevel0 2 6 2 2 8" xfId="34621" xr:uid="{00000000-0005-0000-0000-000033870000}"/>
    <cellStyle name="SAPBEXHLevel0 2 6 2 3" xfId="34622" xr:uid="{00000000-0005-0000-0000-000034870000}"/>
    <cellStyle name="SAPBEXHLevel0 2 6 2 3 2" xfId="34623" xr:uid="{00000000-0005-0000-0000-000035870000}"/>
    <cellStyle name="SAPBEXHLevel0 2 6 2 3 2 2" xfId="34624" xr:uid="{00000000-0005-0000-0000-000036870000}"/>
    <cellStyle name="SAPBEXHLevel0 2 6 2 3 3" xfId="34625" xr:uid="{00000000-0005-0000-0000-000037870000}"/>
    <cellStyle name="SAPBEXHLevel0 2 6 2 3 3 2" xfId="34626" xr:uid="{00000000-0005-0000-0000-000038870000}"/>
    <cellStyle name="SAPBEXHLevel0 2 6 2 3 4" xfId="34627" xr:uid="{00000000-0005-0000-0000-000039870000}"/>
    <cellStyle name="SAPBEXHLevel0 2 6 2 3 4 2" xfId="34628" xr:uid="{00000000-0005-0000-0000-00003A870000}"/>
    <cellStyle name="SAPBEXHLevel0 2 6 2 3 5" xfId="34629" xr:uid="{00000000-0005-0000-0000-00003B870000}"/>
    <cellStyle name="SAPBEXHLevel0 2 6 2 3 5 2" xfId="34630" xr:uid="{00000000-0005-0000-0000-00003C870000}"/>
    <cellStyle name="SAPBEXHLevel0 2 6 2 3 6" xfId="34631" xr:uid="{00000000-0005-0000-0000-00003D870000}"/>
    <cellStyle name="SAPBEXHLevel0 2 6 2 3 6 2" xfId="34632" xr:uid="{00000000-0005-0000-0000-00003E870000}"/>
    <cellStyle name="SAPBEXHLevel0 2 6 2 3 7" xfId="34633" xr:uid="{00000000-0005-0000-0000-00003F870000}"/>
    <cellStyle name="SAPBEXHLevel0 2 6 2 4" xfId="34634" xr:uid="{00000000-0005-0000-0000-000040870000}"/>
    <cellStyle name="SAPBEXHLevel0 2 6 2 4 2" xfId="34635" xr:uid="{00000000-0005-0000-0000-000041870000}"/>
    <cellStyle name="SAPBEXHLevel0 2 6 2 5" xfId="34636" xr:uid="{00000000-0005-0000-0000-000042870000}"/>
    <cellStyle name="SAPBEXHLevel0 2 6 2 5 2" xfId="34637" xr:uid="{00000000-0005-0000-0000-000043870000}"/>
    <cellStyle name="SAPBEXHLevel0 2 6 2 6" xfId="34638" xr:uid="{00000000-0005-0000-0000-000044870000}"/>
    <cellStyle name="SAPBEXHLevel0 2 6 2 6 2" xfId="34639" xr:uid="{00000000-0005-0000-0000-000045870000}"/>
    <cellStyle name="SAPBEXHLevel0 2 6 2 7" xfId="34640" xr:uid="{00000000-0005-0000-0000-000046870000}"/>
    <cellStyle name="SAPBEXHLevel0 2 6 2 7 2" xfId="34641" xr:uid="{00000000-0005-0000-0000-000047870000}"/>
    <cellStyle name="SAPBEXHLevel0 2 6 2 8" xfId="34642" xr:uid="{00000000-0005-0000-0000-000048870000}"/>
    <cellStyle name="SAPBEXHLevel0 2 6 2 8 2" xfId="34643" xr:uid="{00000000-0005-0000-0000-000049870000}"/>
    <cellStyle name="SAPBEXHLevel0 2 6 2 9" xfId="34644" xr:uid="{00000000-0005-0000-0000-00004A870000}"/>
    <cellStyle name="SAPBEXHLevel0 2 6 3" xfId="34645" xr:uid="{00000000-0005-0000-0000-00004B870000}"/>
    <cellStyle name="SAPBEXHLevel0 2 6 3 2" xfId="34646" xr:uid="{00000000-0005-0000-0000-00004C870000}"/>
    <cellStyle name="SAPBEXHLevel0 2 6 3 2 2" xfId="34647" xr:uid="{00000000-0005-0000-0000-00004D870000}"/>
    <cellStyle name="SAPBEXHLevel0 2 6 3 2 2 2" xfId="34648" xr:uid="{00000000-0005-0000-0000-00004E870000}"/>
    <cellStyle name="SAPBEXHLevel0 2 6 3 2 3" xfId="34649" xr:uid="{00000000-0005-0000-0000-00004F870000}"/>
    <cellStyle name="SAPBEXHLevel0 2 6 3 2 3 2" xfId="34650" xr:uid="{00000000-0005-0000-0000-000050870000}"/>
    <cellStyle name="SAPBEXHLevel0 2 6 3 2 4" xfId="34651" xr:uid="{00000000-0005-0000-0000-000051870000}"/>
    <cellStyle name="SAPBEXHLevel0 2 6 3 2 4 2" xfId="34652" xr:uid="{00000000-0005-0000-0000-000052870000}"/>
    <cellStyle name="SAPBEXHLevel0 2 6 3 2 5" xfId="34653" xr:uid="{00000000-0005-0000-0000-000053870000}"/>
    <cellStyle name="SAPBEXHLevel0 2 6 3 2 5 2" xfId="34654" xr:uid="{00000000-0005-0000-0000-000054870000}"/>
    <cellStyle name="SAPBEXHLevel0 2 6 3 2 6" xfId="34655" xr:uid="{00000000-0005-0000-0000-000055870000}"/>
    <cellStyle name="SAPBEXHLevel0 2 6 3 2 6 2" xfId="34656" xr:uid="{00000000-0005-0000-0000-000056870000}"/>
    <cellStyle name="SAPBEXHLevel0 2 6 3 2 7" xfId="34657" xr:uid="{00000000-0005-0000-0000-000057870000}"/>
    <cellStyle name="SAPBEXHLevel0 2 6 3 3" xfId="34658" xr:uid="{00000000-0005-0000-0000-000058870000}"/>
    <cellStyle name="SAPBEXHLevel0 2 6 3 3 2" xfId="34659" xr:uid="{00000000-0005-0000-0000-000059870000}"/>
    <cellStyle name="SAPBEXHLevel0 2 6 3 4" xfId="34660" xr:uid="{00000000-0005-0000-0000-00005A870000}"/>
    <cellStyle name="SAPBEXHLevel0 2 6 3 4 2" xfId="34661" xr:uid="{00000000-0005-0000-0000-00005B870000}"/>
    <cellStyle name="SAPBEXHLevel0 2 6 3 5" xfId="34662" xr:uid="{00000000-0005-0000-0000-00005C870000}"/>
    <cellStyle name="SAPBEXHLevel0 2 6 3 5 2" xfId="34663" xr:uid="{00000000-0005-0000-0000-00005D870000}"/>
    <cellStyle name="SAPBEXHLevel0 2 6 3 6" xfId="34664" xr:uid="{00000000-0005-0000-0000-00005E870000}"/>
    <cellStyle name="SAPBEXHLevel0 2 6 3 6 2" xfId="34665" xr:uid="{00000000-0005-0000-0000-00005F870000}"/>
    <cellStyle name="SAPBEXHLevel0 2 6 3 7" xfId="34666" xr:uid="{00000000-0005-0000-0000-000060870000}"/>
    <cellStyle name="SAPBEXHLevel0 2 6 3 7 2" xfId="34667" xr:uid="{00000000-0005-0000-0000-000061870000}"/>
    <cellStyle name="SAPBEXHLevel0 2 6 3 8" xfId="34668" xr:uid="{00000000-0005-0000-0000-000062870000}"/>
    <cellStyle name="SAPBEXHLevel0 2 6 4" xfId="34669" xr:uid="{00000000-0005-0000-0000-000063870000}"/>
    <cellStyle name="SAPBEXHLevel0 2 6 4 2" xfId="34670" xr:uid="{00000000-0005-0000-0000-000064870000}"/>
    <cellStyle name="SAPBEXHLevel0 2 6 4 2 2" xfId="34671" xr:uid="{00000000-0005-0000-0000-000065870000}"/>
    <cellStyle name="SAPBEXHLevel0 2 6 4 3" xfId="34672" xr:uid="{00000000-0005-0000-0000-000066870000}"/>
    <cellStyle name="SAPBEXHLevel0 2 6 4 3 2" xfId="34673" xr:uid="{00000000-0005-0000-0000-000067870000}"/>
    <cellStyle name="SAPBEXHLevel0 2 6 4 4" xfId="34674" xr:uid="{00000000-0005-0000-0000-000068870000}"/>
    <cellStyle name="SAPBEXHLevel0 2 6 4 4 2" xfId="34675" xr:uid="{00000000-0005-0000-0000-000069870000}"/>
    <cellStyle name="SAPBEXHLevel0 2 6 4 5" xfId="34676" xr:uid="{00000000-0005-0000-0000-00006A870000}"/>
    <cellStyle name="SAPBEXHLevel0 2 6 4 5 2" xfId="34677" xr:uid="{00000000-0005-0000-0000-00006B870000}"/>
    <cellStyle name="SAPBEXHLevel0 2 6 4 6" xfId="34678" xr:uid="{00000000-0005-0000-0000-00006C870000}"/>
    <cellStyle name="SAPBEXHLevel0 2 6 4 6 2" xfId="34679" xr:uid="{00000000-0005-0000-0000-00006D870000}"/>
    <cellStyle name="SAPBEXHLevel0 2 6 4 7" xfId="34680" xr:uid="{00000000-0005-0000-0000-00006E870000}"/>
    <cellStyle name="SAPBEXHLevel0 2 6 5" xfId="34681" xr:uid="{00000000-0005-0000-0000-00006F870000}"/>
    <cellStyle name="SAPBEXHLevel0 2 6 5 2" xfId="34682" xr:uid="{00000000-0005-0000-0000-000070870000}"/>
    <cellStyle name="SAPBEXHLevel0 2 6 6" xfId="34683" xr:uid="{00000000-0005-0000-0000-000071870000}"/>
    <cellStyle name="SAPBEXHLevel0 2 6 6 2" xfId="34684" xr:uid="{00000000-0005-0000-0000-000072870000}"/>
    <cellStyle name="SAPBEXHLevel0 2 6 7" xfId="34685" xr:uid="{00000000-0005-0000-0000-000073870000}"/>
    <cellStyle name="SAPBEXHLevel0 2 6 7 2" xfId="34686" xr:uid="{00000000-0005-0000-0000-000074870000}"/>
    <cellStyle name="SAPBEXHLevel0 2 6 8" xfId="34687" xr:uid="{00000000-0005-0000-0000-000075870000}"/>
    <cellStyle name="SAPBEXHLevel0 2 6 8 2" xfId="34688" xr:uid="{00000000-0005-0000-0000-000076870000}"/>
    <cellStyle name="SAPBEXHLevel0 2 6 9" xfId="34689" xr:uid="{00000000-0005-0000-0000-000077870000}"/>
    <cellStyle name="SAPBEXHLevel0 2 6 9 2" xfId="34690" xr:uid="{00000000-0005-0000-0000-000078870000}"/>
    <cellStyle name="SAPBEXHLevel0 2 7" xfId="34691" xr:uid="{00000000-0005-0000-0000-000079870000}"/>
    <cellStyle name="SAPBEXHLevel0 2 7 2" xfId="34692" xr:uid="{00000000-0005-0000-0000-00007A870000}"/>
    <cellStyle name="SAPBEXHLevel0 2 7 2 2" xfId="34693" xr:uid="{00000000-0005-0000-0000-00007B870000}"/>
    <cellStyle name="SAPBEXHLevel0 2 7 2 2 2" xfId="34694" xr:uid="{00000000-0005-0000-0000-00007C870000}"/>
    <cellStyle name="SAPBEXHLevel0 2 7 2 2 2 2" xfId="34695" xr:uid="{00000000-0005-0000-0000-00007D870000}"/>
    <cellStyle name="SAPBEXHLevel0 2 7 2 2 3" xfId="34696" xr:uid="{00000000-0005-0000-0000-00007E870000}"/>
    <cellStyle name="SAPBEXHLevel0 2 7 2 2 3 2" xfId="34697" xr:uid="{00000000-0005-0000-0000-00007F870000}"/>
    <cellStyle name="SAPBEXHLevel0 2 7 2 2 4" xfId="34698" xr:uid="{00000000-0005-0000-0000-000080870000}"/>
    <cellStyle name="SAPBEXHLevel0 2 7 2 2 4 2" xfId="34699" xr:uid="{00000000-0005-0000-0000-000081870000}"/>
    <cellStyle name="SAPBEXHLevel0 2 7 2 2 5" xfId="34700" xr:uid="{00000000-0005-0000-0000-000082870000}"/>
    <cellStyle name="SAPBEXHLevel0 2 7 2 2 5 2" xfId="34701" xr:uid="{00000000-0005-0000-0000-000083870000}"/>
    <cellStyle name="SAPBEXHLevel0 2 7 2 2 6" xfId="34702" xr:uid="{00000000-0005-0000-0000-000084870000}"/>
    <cellStyle name="SAPBEXHLevel0 2 7 2 2 6 2" xfId="34703" xr:uid="{00000000-0005-0000-0000-000085870000}"/>
    <cellStyle name="SAPBEXHLevel0 2 7 2 2 7" xfId="34704" xr:uid="{00000000-0005-0000-0000-000086870000}"/>
    <cellStyle name="SAPBEXHLevel0 2 7 2 3" xfId="34705" xr:uid="{00000000-0005-0000-0000-000087870000}"/>
    <cellStyle name="SAPBEXHLevel0 2 7 2 3 2" xfId="34706" xr:uid="{00000000-0005-0000-0000-000088870000}"/>
    <cellStyle name="SAPBEXHLevel0 2 7 2 4" xfId="34707" xr:uid="{00000000-0005-0000-0000-000089870000}"/>
    <cellStyle name="SAPBEXHLevel0 2 7 2 4 2" xfId="34708" xr:uid="{00000000-0005-0000-0000-00008A870000}"/>
    <cellStyle name="SAPBEXHLevel0 2 7 2 5" xfId="34709" xr:uid="{00000000-0005-0000-0000-00008B870000}"/>
    <cellStyle name="SAPBEXHLevel0 2 7 2 5 2" xfId="34710" xr:uid="{00000000-0005-0000-0000-00008C870000}"/>
    <cellStyle name="SAPBEXHLevel0 2 7 2 6" xfId="34711" xr:uid="{00000000-0005-0000-0000-00008D870000}"/>
    <cellStyle name="SAPBEXHLevel0 2 7 2 6 2" xfId="34712" xr:uid="{00000000-0005-0000-0000-00008E870000}"/>
    <cellStyle name="SAPBEXHLevel0 2 7 2 7" xfId="34713" xr:uid="{00000000-0005-0000-0000-00008F870000}"/>
    <cellStyle name="SAPBEXHLevel0 2 7 2 7 2" xfId="34714" xr:uid="{00000000-0005-0000-0000-000090870000}"/>
    <cellStyle name="SAPBEXHLevel0 2 7 2 8" xfId="34715" xr:uid="{00000000-0005-0000-0000-000091870000}"/>
    <cellStyle name="SAPBEXHLevel0 2 7 3" xfId="34716" xr:uid="{00000000-0005-0000-0000-000092870000}"/>
    <cellStyle name="SAPBEXHLevel0 2 7 3 2" xfId="34717" xr:uid="{00000000-0005-0000-0000-000093870000}"/>
    <cellStyle name="SAPBEXHLevel0 2 7 3 2 2" xfId="34718" xr:uid="{00000000-0005-0000-0000-000094870000}"/>
    <cellStyle name="SAPBEXHLevel0 2 7 3 3" xfId="34719" xr:uid="{00000000-0005-0000-0000-000095870000}"/>
    <cellStyle name="SAPBEXHLevel0 2 7 3 3 2" xfId="34720" xr:uid="{00000000-0005-0000-0000-000096870000}"/>
    <cellStyle name="SAPBEXHLevel0 2 7 3 4" xfId="34721" xr:uid="{00000000-0005-0000-0000-000097870000}"/>
    <cellStyle name="SAPBEXHLevel0 2 7 3 4 2" xfId="34722" xr:uid="{00000000-0005-0000-0000-000098870000}"/>
    <cellStyle name="SAPBEXHLevel0 2 7 3 5" xfId="34723" xr:uid="{00000000-0005-0000-0000-000099870000}"/>
    <cellStyle name="SAPBEXHLevel0 2 7 3 5 2" xfId="34724" xr:uid="{00000000-0005-0000-0000-00009A870000}"/>
    <cellStyle name="SAPBEXHLevel0 2 7 3 6" xfId="34725" xr:uid="{00000000-0005-0000-0000-00009B870000}"/>
    <cellStyle name="SAPBEXHLevel0 2 7 3 6 2" xfId="34726" xr:uid="{00000000-0005-0000-0000-00009C870000}"/>
    <cellStyle name="SAPBEXHLevel0 2 7 3 7" xfId="34727" xr:uid="{00000000-0005-0000-0000-00009D870000}"/>
    <cellStyle name="SAPBEXHLevel0 2 7 4" xfId="34728" xr:uid="{00000000-0005-0000-0000-00009E870000}"/>
    <cellStyle name="SAPBEXHLevel0 2 7 4 2" xfId="34729" xr:uid="{00000000-0005-0000-0000-00009F870000}"/>
    <cellStyle name="SAPBEXHLevel0 2 7 5" xfId="34730" xr:uid="{00000000-0005-0000-0000-0000A0870000}"/>
    <cellStyle name="SAPBEXHLevel0 2 7 5 2" xfId="34731" xr:uid="{00000000-0005-0000-0000-0000A1870000}"/>
    <cellStyle name="SAPBEXHLevel0 2 7 6" xfId="34732" xr:uid="{00000000-0005-0000-0000-0000A2870000}"/>
    <cellStyle name="SAPBEXHLevel0 2 7 6 2" xfId="34733" xr:uid="{00000000-0005-0000-0000-0000A3870000}"/>
    <cellStyle name="SAPBEXHLevel0 2 7 7" xfId="34734" xr:uid="{00000000-0005-0000-0000-0000A4870000}"/>
    <cellStyle name="SAPBEXHLevel0 2 7 7 2" xfId="34735" xr:uid="{00000000-0005-0000-0000-0000A5870000}"/>
    <cellStyle name="SAPBEXHLevel0 2 7 8" xfId="34736" xr:uid="{00000000-0005-0000-0000-0000A6870000}"/>
    <cellStyle name="SAPBEXHLevel0 2 7 8 2" xfId="34737" xr:uid="{00000000-0005-0000-0000-0000A7870000}"/>
    <cellStyle name="SAPBEXHLevel0 2 7 9" xfId="34738" xr:uid="{00000000-0005-0000-0000-0000A8870000}"/>
    <cellStyle name="SAPBEXHLevel0 2 8" xfId="34739" xr:uid="{00000000-0005-0000-0000-0000A9870000}"/>
    <cellStyle name="SAPBEXHLevel0 2 8 2" xfId="34740" xr:uid="{00000000-0005-0000-0000-0000AA870000}"/>
    <cellStyle name="SAPBEXHLevel0 2 8 2 2" xfId="34741" xr:uid="{00000000-0005-0000-0000-0000AB870000}"/>
    <cellStyle name="SAPBEXHLevel0 2 8 2 2 2" xfId="34742" xr:uid="{00000000-0005-0000-0000-0000AC870000}"/>
    <cellStyle name="SAPBEXHLevel0 2 8 2 3" xfId="34743" xr:uid="{00000000-0005-0000-0000-0000AD870000}"/>
    <cellStyle name="SAPBEXHLevel0 2 8 2 3 2" xfId="34744" xr:uid="{00000000-0005-0000-0000-0000AE870000}"/>
    <cellStyle name="SAPBEXHLevel0 2 8 2 4" xfId="34745" xr:uid="{00000000-0005-0000-0000-0000AF870000}"/>
    <cellStyle name="SAPBEXHLevel0 2 8 2 4 2" xfId="34746" xr:uid="{00000000-0005-0000-0000-0000B0870000}"/>
    <cellStyle name="SAPBEXHLevel0 2 8 2 5" xfId="34747" xr:uid="{00000000-0005-0000-0000-0000B1870000}"/>
    <cellStyle name="SAPBEXHLevel0 2 8 2 5 2" xfId="34748" xr:uid="{00000000-0005-0000-0000-0000B2870000}"/>
    <cellStyle name="SAPBEXHLevel0 2 8 2 6" xfId="34749" xr:uid="{00000000-0005-0000-0000-0000B3870000}"/>
    <cellStyle name="SAPBEXHLevel0 2 8 2 6 2" xfId="34750" xr:uid="{00000000-0005-0000-0000-0000B4870000}"/>
    <cellStyle name="SAPBEXHLevel0 2 8 2 7" xfId="34751" xr:uid="{00000000-0005-0000-0000-0000B5870000}"/>
    <cellStyle name="SAPBEXHLevel0 2 8 3" xfId="34752" xr:uid="{00000000-0005-0000-0000-0000B6870000}"/>
    <cellStyle name="SAPBEXHLevel0 2 8 3 2" xfId="34753" xr:uid="{00000000-0005-0000-0000-0000B7870000}"/>
    <cellStyle name="SAPBEXHLevel0 2 8 4" xfId="34754" xr:uid="{00000000-0005-0000-0000-0000B8870000}"/>
    <cellStyle name="SAPBEXHLevel0 2 8 4 2" xfId="34755" xr:uid="{00000000-0005-0000-0000-0000B9870000}"/>
    <cellStyle name="SAPBEXHLevel0 2 8 5" xfId="34756" xr:uid="{00000000-0005-0000-0000-0000BA870000}"/>
    <cellStyle name="SAPBEXHLevel0 2 8 5 2" xfId="34757" xr:uid="{00000000-0005-0000-0000-0000BB870000}"/>
    <cellStyle name="SAPBEXHLevel0 2 8 6" xfId="34758" xr:uid="{00000000-0005-0000-0000-0000BC870000}"/>
    <cellStyle name="SAPBEXHLevel0 2 8 6 2" xfId="34759" xr:uid="{00000000-0005-0000-0000-0000BD870000}"/>
    <cellStyle name="SAPBEXHLevel0 2 8 7" xfId="34760" xr:uid="{00000000-0005-0000-0000-0000BE870000}"/>
    <cellStyle name="SAPBEXHLevel0 2 8 7 2" xfId="34761" xr:uid="{00000000-0005-0000-0000-0000BF870000}"/>
    <cellStyle name="SAPBEXHLevel0 2 8 8" xfId="34762" xr:uid="{00000000-0005-0000-0000-0000C0870000}"/>
    <cellStyle name="SAPBEXHLevel0 2 9" xfId="34763" xr:uid="{00000000-0005-0000-0000-0000C1870000}"/>
    <cellStyle name="SAPBEXHLevel0 2 9 2" xfId="34764" xr:uid="{00000000-0005-0000-0000-0000C2870000}"/>
    <cellStyle name="SAPBEXHLevel0 2 9 2 2" xfId="34765" xr:uid="{00000000-0005-0000-0000-0000C3870000}"/>
    <cellStyle name="SAPBEXHLevel0 2 9 3" xfId="34766" xr:uid="{00000000-0005-0000-0000-0000C4870000}"/>
    <cellStyle name="SAPBEXHLevel0 2 9 3 2" xfId="34767" xr:uid="{00000000-0005-0000-0000-0000C5870000}"/>
    <cellStyle name="SAPBEXHLevel0 2 9 4" xfId="34768" xr:uid="{00000000-0005-0000-0000-0000C6870000}"/>
    <cellStyle name="SAPBEXHLevel0 2 9 4 2" xfId="34769" xr:uid="{00000000-0005-0000-0000-0000C7870000}"/>
    <cellStyle name="SAPBEXHLevel0 2 9 5" xfId="34770" xr:uid="{00000000-0005-0000-0000-0000C8870000}"/>
    <cellStyle name="SAPBEXHLevel0 2 9 5 2" xfId="34771" xr:uid="{00000000-0005-0000-0000-0000C9870000}"/>
    <cellStyle name="SAPBEXHLevel0 2 9 6" xfId="34772" xr:uid="{00000000-0005-0000-0000-0000CA870000}"/>
    <cellStyle name="SAPBEXHLevel0 2 9 6 2" xfId="34773" xr:uid="{00000000-0005-0000-0000-0000CB870000}"/>
    <cellStyle name="SAPBEXHLevel0 2 9 7" xfId="34774" xr:uid="{00000000-0005-0000-0000-0000CC870000}"/>
    <cellStyle name="SAPBEXHLevel0 3" xfId="34775" xr:uid="{00000000-0005-0000-0000-0000CD870000}"/>
    <cellStyle name="SAPBEXHLevel0 3 10" xfId="34776" xr:uid="{00000000-0005-0000-0000-0000CE870000}"/>
    <cellStyle name="SAPBEXHLevel0 3 10 2" xfId="34777" xr:uid="{00000000-0005-0000-0000-0000CF870000}"/>
    <cellStyle name="SAPBEXHLevel0 3 11" xfId="34778" xr:uid="{00000000-0005-0000-0000-0000D0870000}"/>
    <cellStyle name="SAPBEXHLevel0 3 11 2" xfId="34779" xr:uid="{00000000-0005-0000-0000-0000D1870000}"/>
    <cellStyle name="SAPBEXHLevel0 3 12" xfId="34780" xr:uid="{00000000-0005-0000-0000-0000D2870000}"/>
    <cellStyle name="SAPBEXHLevel0 3 2" xfId="34781" xr:uid="{00000000-0005-0000-0000-0000D3870000}"/>
    <cellStyle name="SAPBEXHLevel0 3 2 10" xfId="34782" xr:uid="{00000000-0005-0000-0000-0000D4870000}"/>
    <cellStyle name="SAPBEXHLevel0 3 2 10 2" xfId="34783" xr:uid="{00000000-0005-0000-0000-0000D5870000}"/>
    <cellStyle name="SAPBEXHLevel0 3 2 11" xfId="34784" xr:uid="{00000000-0005-0000-0000-0000D6870000}"/>
    <cellStyle name="SAPBEXHLevel0 3 2 2" xfId="34785" xr:uid="{00000000-0005-0000-0000-0000D7870000}"/>
    <cellStyle name="SAPBEXHLevel0 3 2 2 10" xfId="34786" xr:uid="{00000000-0005-0000-0000-0000D8870000}"/>
    <cellStyle name="SAPBEXHLevel0 3 2 2 2" xfId="34787" xr:uid="{00000000-0005-0000-0000-0000D9870000}"/>
    <cellStyle name="SAPBEXHLevel0 3 2 2 2 2" xfId="34788" xr:uid="{00000000-0005-0000-0000-0000DA870000}"/>
    <cellStyle name="SAPBEXHLevel0 3 2 2 2 2 2" xfId="34789" xr:uid="{00000000-0005-0000-0000-0000DB870000}"/>
    <cellStyle name="SAPBEXHLevel0 3 2 2 2 2 2 2" xfId="34790" xr:uid="{00000000-0005-0000-0000-0000DC870000}"/>
    <cellStyle name="SAPBEXHLevel0 3 2 2 2 2 2 2 2" xfId="34791" xr:uid="{00000000-0005-0000-0000-0000DD870000}"/>
    <cellStyle name="SAPBEXHLevel0 3 2 2 2 2 2 3" xfId="34792" xr:uid="{00000000-0005-0000-0000-0000DE870000}"/>
    <cellStyle name="SAPBEXHLevel0 3 2 2 2 2 2 3 2" xfId="34793" xr:uid="{00000000-0005-0000-0000-0000DF870000}"/>
    <cellStyle name="SAPBEXHLevel0 3 2 2 2 2 2 4" xfId="34794" xr:uid="{00000000-0005-0000-0000-0000E0870000}"/>
    <cellStyle name="SAPBEXHLevel0 3 2 2 2 2 2 4 2" xfId="34795" xr:uid="{00000000-0005-0000-0000-0000E1870000}"/>
    <cellStyle name="SAPBEXHLevel0 3 2 2 2 2 2 5" xfId="34796" xr:uid="{00000000-0005-0000-0000-0000E2870000}"/>
    <cellStyle name="SAPBEXHLevel0 3 2 2 2 2 2 5 2" xfId="34797" xr:uid="{00000000-0005-0000-0000-0000E3870000}"/>
    <cellStyle name="SAPBEXHLevel0 3 2 2 2 2 2 6" xfId="34798" xr:uid="{00000000-0005-0000-0000-0000E4870000}"/>
    <cellStyle name="SAPBEXHLevel0 3 2 2 2 2 2 6 2" xfId="34799" xr:uid="{00000000-0005-0000-0000-0000E5870000}"/>
    <cellStyle name="SAPBEXHLevel0 3 2 2 2 2 2 7" xfId="34800" xr:uid="{00000000-0005-0000-0000-0000E6870000}"/>
    <cellStyle name="SAPBEXHLevel0 3 2 2 2 2 3" xfId="34801" xr:uid="{00000000-0005-0000-0000-0000E7870000}"/>
    <cellStyle name="SAPBEXHLevel0 3 2 2 2 2 3 2" xfId="34802" xr:uid="{00000000-0005-0000-0000-0000E8870000}"/>
    <cellStyle name="SAPBEXHLevel0 3 2 2 2 2 4" xfId="34803" xr:uid="{00000000-0005-0000-0000-0000E9870000}"/>
    <cellStyle name="SAPBEXHLevel0 3 2 2 2 2 4 2" xfId="34804" xr:uid="{00000000-0005-0000-0000-0000EA870000}"/>
    <cellStyle name="SAPBEXHLevel0 3 2 2 2 2 5" xfId="34805" xr:uid="{00000000-0005-0000-0000-0000EB870000}"/>
    <cellStyle name="SAPBEXHLevel0 3 2 2 2 2 5 2" xfId="34806" xr:uid="{00000000-0005-0000-0000-0000EC870000}"/>
    <cellStyle name="SAPBEXHLevel0 3 2 2 2 2 6" xfId="34807" xr:uid="{00000000-0005-0000-0000-0000ED870000}"/>
    <cellStyle name="SAPBEXHLevel0 3 2 2 2 2 6 2" xfId="34808" xr:uid="{00000000-0005-0000-0000-0000EE870000}"/>
    <cellStyle name="SAPBEXHLevel0 3 2 2 2 2 7" xfId="34809" xr:uid="{00000000-0005-0000-0000-0000EF870000}"/>
    <cellStyle name="SAPBEXHLevel0 3 2 2 2 2 7 2" xfId="34810" xr:uid="{00000000-0005-0000-0000-0000F0870000}"/>
    <cellStyle name="SAPBEXHLevel0 3 2 2 2 2 8" xfId="34811" xr:uid="{00000000-0005-0000-0000-0000F1870000}"/>
    <cellStyle name="SAPBEXHLevel0 3 2 2 2 3" xfId="34812" xr:uid="{00000000-0005-0000-0000-0000F2870000}"/>
    <cellStyle name="SAPBEXHLevel0 3 2 2 2 3 2" xfId="34813" xr:uid="{00000000-0005-0000-0000-0000F3870000}"/>
    <cellStyle name="SAPBEXHLevel0 3 2 2 2 3 2 2" xfId="34814" xr:uid="{00000000-0005-0000-0000-0000F4870000}"/>
    <cellStyle name="SAPBEXHLevel0 3 2 2 2 3 3" xfId="34815" xr:uid="{00000000-0005-0000-0000-0000F5870000}"/>
    <cellStyle name="SAPBEXHLevel0 3 2 2 2 3 3 2" xfId="34816" xr:uid="{00000000-0005-0000-0000-0000F6870000}"/>
    <cellStyle name="SAPBEXHLevel0 3 2 2 2 3 4" xfId="34817" xr:uid="{00000000-0005-0000-0000-0000F7870000}"/>
    <cellStyle name="SAPBEXHLevel0 3 2 2 2 3 4 2" xfId="34818" xr:uid="{00000000-0005-0000-0000-0000F8870000}"/>
    <cellStyle name="SAPBEXHLevel0 3 2 2 2 3 5" xfId="34819" xr:uid="{00000000-0005-0000-0000-0000F9870000}"/>
    <cellStyle name="SAPBEXHLevel0 3 2 2 2 3 5 2" xfId="34820" xr:uid="{00000000-0005-0000-0000-0000FA870000}"/>
    <cellStyle name="SAPBEXHLevel0 3 2 2 2 3 6" xfId="34821" xr:uid="{00000000-0005-0000-0000-0000FB870000}"/>
    <cellStyle name="SAPBEXHLevel0 3 2 2 2 3 6 2" xfId="34822" xr:uid="{00000000-0005-0000-0000-0000FC870000}"/>
    <cellStyle name="SAPBEXHLevel0 3 2 2 2 3 7" xfId="34823" xr:uid="{00000000-0005-0000-0000-0000FD870000}"/>
    <cellStyle name="SAPBEXHLevel0 3 2 2 2 4" xfId="34824" xr:uid="{00000000-0005-0000-0000-0000FE870000}"/>
    <cellStyle name="SAPBEXHLevel0 3 2 2 2 4 2" xfId="34825" xr:uid="{00000000-0005-0000-0000-0000FF870000}"/>
    <cellStyle name="SAPBEXHLevel0 3 2 2 2 5" xfId="34826" xr:uid="{00000000-0005-0000-0000-000000880000}"/>
    <cellStyle name="SAPBEXHLevel0 3 2 2 2 5 2" xfId="34827" xr:uid="{00000000-0005-0000-0000-000001880000}"/>
    <cellStyle name="SAPBEXHLevel0 3 2 2 2 6" xfId="34828" xr:uid="{00000000-0005-0000-0000-000002880000}"/>
    <cellStyle name="SAPBEXHLevel0 3 2 2 2 6 2" xfId="34829" xr:uid="{00000000-0005-0000-0000-000003880000}"/>
    <cellStyle name="SAPBEXHLevel0 3 2 2 2 7" xfId="34830" xr:uid="{00000000-0005-0000-0000-000004880000}"/>
    <cellStyle name="SAPBEXHLevel0 3 2 2 2 7 2" xfId="34831" xr:uid="{00000000-0005-0000-0000-000005880000}"/>
    <cellStyle name="SAPBEXHLevel0 3 2 2 2 8" xfId="34832" xr:uid="{00000000-0005-0000-0000-000006880000}"/>
    <cellStyle name="SAPBEXHLevel0 3 2 2 2 8 2" xfId="34833" xr:uid="{00000000-0005-0000-0000-000007880000}"/>
    <cellStyle name="SAPBEXHLevel0 3 2 2 2 9" xfId="34834" xr:uid="{00000000-0005-0000-0000-000008880000}"/>
    <cellStyle name="SAPBEXHLevel0 3 2 2 3" xfId="34835" xr:uid="{00000000-0005-0000-0000-000009880000}"/>
    <cellStyle name="SAPBEXHLevel0 3 2 2 3 2" xfId="34836" xr:uid="{00000000-0005-0000-0000-00000A880000}"/>
    <cellStyle name="SAPBEXHLevel0 3 2 2 3 2 2" xfId="34837" xr:uid="{00000000-0005-0000-0000-00000B880000}"/>
    <cellStyle name="SAPBEXHLevel0 3 2 2 3 2 2 2" xfId="34838" xr:uid="{00000000-0005-0000-0000-00000C880000}"/>
    <cellStyle name="SAPBEXHLevel0 3 2 2 3 2 3" xfId="34839" xr:uid="{00000000-0005-0000-0000-00000D880000}"/>
    <cellStyle name="SAPBEXHLevel0 3 2 2 3 2 3 2" xfId="34840" xr:uid="{00000000-0005-0000-0000-00000E880000}"/>
    <cellStyle name="SAPBEXHLevel0 3 2 2 3 2 4" xfId="34841" xr:uid="{00000000-0005-0000-0000-00000F880000}"/>
    <cellStyle name="SAPBEXHLevel0 3 2 2 3 2 4 2" xfId="34842" xr:uid="{00000000-0005-0000-0000-000010880000}"/>
    <cellStyle name="SAPBEXHLevel0 3 2 2 3 2 5" xfId="34843" xr:uid="{00000000-0005-0000-0000-000011880000}"/>
    <cellStyle name="SAPBEXHLevel0 3 2 2 3 2 5 2" xfId="34844" xr:uid="{00000000-0005-0000-0000-000012880000}"/>
    <cellStyle name="SAPBEXHLevel0 3 2 2 3 2 6" xfId="34845" xr:uid="{00000000-0005-0000-0000-000013880000}"/>
    <cellStyle name="SAPBEXHLevel0 3 2 2 3 2 6 2" xfId="34846" xr:uid="{00000000-0005-0000-0000-000014880000}"/>
    <cellStyle name="SAPBEXHLevel0 3 2 2 3 2 7" xfId="34847" xr:uid="{00000000-0005-0000-0000-000015880000}"/>
    <cellStyle name="SAPBEXHLevel0 3 2 2 3 3" xfId="34848" xr:uid="{00000000-0005-0000-0000-000016880000}"/>
    <cellStyle name="SAPBEXHLevel0 3 2 2 3 3 2" xfId="34849" xr:uid="{00000000-0005-0000-0000-000017880000}"/>
    <cellStyle name="SAPBEXHLevel0 3 2 2 3 4" xfId="34850" xr:uid="{00000000-0005-0000-0000-000018880000}"/>
    <cellStyle name="SAPBEXHLevel0 3 2 2 3 4 2" xfId="34851" xr:uid="{00000000-0005-0000-0000-000019880000}"/>
    <cellStyle name="SAPBEXHLevel0 3 2 2 3 5" xfId="34852" xr:uid="{00000000-0005-0000-0000-00001A880000}"/>
    <cellStyle name="SAPBEXHLevel0 3 2 2 3 5 2" xfId="34853" xr:uid="{00000000-0005-0000-0000-00001B880000}"/>
    <cellStyle name="SAPBEXHLevel0 3 2 2 3 6" xfId="34854" xr:uid="{00000000-0005-0000-0000-00001C880000}"/>
    <cellStyle name="SAPBEXHLevel0 3 2 2 3 6 2" xfId="34855" xr:uid="{00000000-0005-0000-0000-00001D880000}"/>
    <cellStyle name="SAPBEXHLevel0 3 2 2 3 7" xfId="34856" xr:uid="{00000000-0005-0000-0000-00001E880000}"/>
    <cellStyle name="SAPBEXHLevel0 3 2 2 3 7 2" xfId="34857" xr:uid="{00000000-0005-0000-0000-00001F880000}"/>
    <cellStyle name="SAPBEXHLevel0 3 2 2 3 8" xfId="34858" xr:uid="{00000000-0005-0000-0000-000020880000}"/>
    <cellStyle name="SAPBEXHLevel0 3 2 2 4" xfId="34859" xr:uid="{00000000-0005-0000-0000-000021880000}"/>
    <cellStyle name="SAPBEXHLevel0 3 2 2 4 2" xfId="34860" xr:uid="{00000000-0005-0000-0000-000022880000}"/>
    <cellStyle name="SAPBEXHLevel0 3 2 2 4 2 2" xfId="34861" xr:uid="{00000000-0005-0000-0000-000023880000}"/>
    <cellStyle name="SAPBEXHLevel0 3 2 2 4 3" xfId="34862" xr:uid="{00000000-0005-0000-0000-000024880000}"/>
    <cellStyle name="SAPBEXHLevel0 3 2 2 4 3 2" xfId="34863" xr:uid="{00000000-0005-0000-0000-000025880000}"/>
    <cellStyle name="SAPBEXHLevel0 3 2 2 4 4" xfId="34864" xr:uid="{00000000-0005-0000-0000-000026880000}"/>
    <cellStyle name="SAPBEXHLevel0 3 2 2 4 4 2" xfId="34865" xr:uid="{00000000-0005-0000-0000-000027880000}"/>
    <cellStyle name="SAPBEXHLevel0 3 2 2 4 5" xfId="34866" xr:uid="{00000000-0005-0000-0000-000028880000}"/>
    <cellStyle name="SAPBEXHLevel0 3 2 2 4 5 2" xfId="34867" xr:uid="{00000000-0005-0000-0000-000029880000}"/>
    <cellStyle name="SAPBEXHLevel0 3 2 2 4 6" xfId="34868" xr:uid="{00000000-0005-0000-0000-00002A880000}"/>
    <cellStyle name="SAPBEXHLevel0 3 2 2 4 6 2" xfId="34869" xr:uid="{00000000-0005-0000-0000-00002B880000}"/>
    <cellStyle name="SAPBEXHLevel0 3 2 2 4 7" xfId="34870" xr:uid="{00000000-0005-0000-0000-00002C880000}"/>
    <cellStyle name="SAPBEXHLevel0 3 2 2 5" xfId="34871" xr:uid="{00000000-0005-0000-0000-00002D880000}"/>
    <cellStyle name="SAPBEXHLevel0 3 2 2 5 2" xfId="34872" xr:uid="{00000000-0005-0000-0000-00002E880000}"/>
    <cellStyle name="SAPBEXHLevel0 3 2 2 6" xfId="34873" xr:uid="{00000000-0005-0000-0000-00002F880000}"/>
    <cellStyle name="SAPBEXHLevel0 3 2 2 6 2" xfId="34874" xr:uid="{00000000-0005-0000-0000-000030880000}"/>
    <cellStyle name="SAPBEXHLevel0 3 2 2 7" xfId="34875" xr:uid="{00000000-0005-0000-0000-000031880000}"/>
    <cellStyle name="SAPBEXHLevel0 3 2 2 7 2" xfId="34876" xr:uid="{00000000-0005-0000-0000-000032880000}"/>
    <cellStyle name="SAPBEXHLevel0 3 2 2 8" xfId="34877" xr:uid="{00000000-0005-0000-0000-000033880000}"/>
    <cellStyle name="SAPBEXHLevel0 3 2 2 8 2" xfId="34878" xr:uid="{00000000-0005-0000-0000-000034880000}"/>
    <cellStyle name="SAPBEXHLevel0 3 2 2 9" xfId="34879" xr:uid="{00000000-0005-0000-0000-000035880000}"/>
    <cellStyle name="SAPBEXHLevel0 3 2 2 9 2" xfId="34880" xr:uid="{00000000-0005-0000-0000-000036880000}"/>
    <cellStyle name="SAPBEXHLevel0 3 2 3" xfId="34881" xr:uid="{00000000-0005-0000-0000-000037880000}"/>
    <cellStyle name="SAPBEXHLevel0 3 2 3 2" xfId="34882" xr:uid="{00000000-0005-0000-0000-000038880000}"/>
    <cellStyle name="SAPBEXHLevel0 3 2 3 2 2" xfId="34883" xr:uid="{00000000-0005-0000-0000-000039880000}"/>
    <cellStyle name="SAPBEXHLevel0 3 2 3 2 2 2" xfId="34884" xr:uid="{00000000-0005-0000-0000-00003A880000}"/>
    <cellStyle name="SAPBEXHLevel0 3 2 3 2 2 2 2" xfId="34885" xr:uid="{00000000-0005-0000-0000-00003B880000}"/>
    <cellStyle name="SAPBEXHLevel0 3 2 3 2 2 3" xfId="34886" xr:uid="{00000000-0005-0000-0000-00003C880000}"/>
    <cellStyle name="SAPBEXHLevel0 3 2 3 2 2 3 2" xfId="34887" xr:uid="{00000000-0005-0000-0000-00003D880000}"/>
    <cellStyle name="SAPBEXHLevel0 3 2 3 2 2 4" xfId="34888" xr:uid="{00000000-0005-0000-0000-00003E880000}"/>
    <cellStyle name="SAPBEXHLevel0 3 2 3 2 2 4 2" xfId="34889" xr:uid="{00000000-0005-0000-0000-00003F880000}"/>
    <cellStyle name="SAPBEXHLevel0 3 2 3 2 2 5" xfId="34890" xr:uid="{00000000-0005-0000-0000-000040880000}"/>
    <cellStyle name="SAPBEXHLevel0 3 2 3 2 2 5 2" xfId="34891" xr:uid="{00000000-0005-0000-0000-000041880000}"/>
    <cellStyle name="SAPBEXHLevel0 3 2 3 2 2 6" xfId="34892" xr:uid="{00000000-0005-0000-0000-000042880000}"/>
    <cellStyle name="SAPBEXHLevel0 3 2 3 2 2 6 2" xfId="34893" xr:uid="{00000000-0005-0000-0000-000043880000}"/>
    <cellStyle name="SAPBEXHLevel0 3 2 3 2 2 7" xfId="34894" xr:uid="{00000000-0005-0000-0000-000044880000}"/>
    <cellStyle name="SAPBEXHLevel0 3 2 3 2 3" xfId="34895" xr:uid="{00000000-0005-0000-0000-000045880000}"/>
    <cellStyle name="SAPBEXHLevel0 3 2 3 2 3 2" xfId="34896" xr:uid="{00000000-0005-0000-0000-000046880000}"/>
    <cellStyle name="SAPBEXHLevel0 3 2 3 2 4" xfId="34897" xr:uid="{00000000-0005-0000-0000-000047880000}"/>
    <cellStyle name="SAPBEXHLevel0 3 2 3 2 4 2" xfId="34898" xr:uid="{00000000-0005-0000-0000-000048880000}"/>
    <cellStyle name="SAPBEXHLevel0 3 2 3 2 5" xfId="34899" xr:uid="{00000000-0005-0000-0000-000049880000}"/>
    <cellStyle name="SAPBEXHLevel0 3 2 3 2 5 2" xfId="34900" xr:uid="{00000000-0005-0000-0000-00004A880000}"/>
    <cellStyle name="SAPBEXHLevel0 3 2 3 2 6" xfId="34901" xr:uid="{00000000-0005-0000-0000-00004B880000}"/>
    <cellStyle name="SAPBEXHLevel0 3 2 3 2 6 2" xfId="34902" xr:uid="{00000000-0005-0000-0000-00004C880000}"/>
    <cellStyle name="SAPBEXHLevel0 3 2 3 2 7" xfId="34903" xr:uid="{00000000-0005-0000-0000-00004D880000}"/>
    <cellStyle name="SAPBEXHLevel0 3 2 3 2 7 2" xfId="34904" xr:uid="{00000000-0005-0000-0000-00004E880000}"/>
    <cellStyle name="SAPBEXHLevel0 3 2 3 2 8" xfId="34905" xr:uid="{00000000-0005-0000-0000-00004F880000}"/>
    <cellStyle name="SAPBEXHLevel0 3 2 3 3" xfId="34906" xr:uid="{00000000-0005-0000-0000-000050880000}"/>
    <cellStyle name="SAPBEXHLevel0 3 2 3 3 2" xfId="34907" xr:uid="{00000000-0005-0000-0000-000051880000}"/>
    <cellStyle name="SAPBEXHLevel0 3 2 3 3 2 2" xfId="34908" xr:uid="{00000000-0005-0000-0000-000052880000}"/>
    <cellStyle name="SAPBEXHLevel0 3 2 3 3 3" xfId="34909" xr:uid="{00000000-0005-0000-0000-000053880000}"/>
    <cellStyle name="SAPBEXHLevel0 3 2 3 3 3 2" xfId="34910" xr:uid="{00000000-0005-0000-0000-000054880000}"/>
    <cellStyle name="SAPBEXHLevel0 3 2 3 3 4" xfId="34911" xr:uid="{00000000-0005-0000-0000-000055880000}"/>
    <cellStyle name="SAPBEXHLevel0 3 2 3 3 4 2" xfId="34912" xr:uid="{00000000-0005-0000-0000-000056880000}"/>
    <cellStyle name="SAPBEXHLevel0 3 2 3 3 5" xfId="34913" xr:uid="{00000000-0005-0000-0000-000057880000}"/>
    <cellStyle name="SAPBEXHLevel0 3 2 3 3 5 2" xfId="34914" xr:uid="{00000000-0005-0000-0000-000058880000}"/>
    <cellStyle name="SAPBEXHLevel0 3 2 3 3 6" xfId="34915" xr:uid="{00000000-0005-0000-0000-000059880000}"/>
    <cellStyle name="SAPBEXHLevel0 3 2 3 3 6 2" xfId="34916" xr:uid="{00000000-0005-0000-0000-00005A880000}"/>
    <cellStyle name="SAPBEXHLevel0 3 2 3 3 7" xfId="34917" xr:uid="{00000000-0005-0000-0000-00005B880000}"/>
    <cellStyle name="SAPBEXHLevel0 3 2 3 4" xfId="34918" xr:uid="{00000000-0005-0000-0000-00005C880000}"/>
    <cellStyle name="SAPBEXHLevel0 3 2 3 4 2" xfId="34919" xr:uid="{00000000-0005-0000-0000-00005D880000}"/>
    <cellStyle name="SAPBEXHLevel0 3 2 3 5" xfId="34920" xr:uid="{00000000-0005-0000-0000-00005E880000}"/>
    <cellStyle name="SAPBEXHLevel0 3 2 3 5 2" xfId="34921" xr:uid="{00000000-0005-0000-0000-00005F880000}"/>
    <cellStyle name="SAPBEXHLevel0 3 2 3 6" xfId="34922" xr:uid="{00000000-0005-0000-0000-000060880000}"/>
    <cellStyle name="SAPBEXHLevel0 3 2 3 6 2" xfId="34923" xr:uid="{00000000-0005-0000-0000-000061880000}"/>
    <cellStyle name="SAPBEXHLevel0 3 2 3 7" xfId="34924" xr:uid="{00000000-0005-0000-0000-000062880000}"/>
    <cellStyle name="SAPBEXHLevel0 3 2 3 7 2" xfId="34925" xr:uid="{00000000-0005-0000-0000-000063880000}"/>
    <cellStyle name="SAPBEXHLevel0 3 2 3 8" xfId="34926" xr:uid="{00000000-0005-0000-0000-000064880000}"/>
    <cellStyle name="SAPBEXHLevel0 3 2 3 8 2" xfId="34927" xr:uid="{00000000-0005-0000-0000-000065880000}"/>
    <cellStyle name="SAPBEXHLevel0 3 2 3 9" xfId="34928" xr:uid="{00000000-0005-0000-0000-000066880000}"/>
    <cellStyle name="SAPBEXHLevel0 3 2 4" xfId="34929" xr:uid="{00000000-0005-0000-0000-000067880000}"/>
    <cellStyle name="SAPBEXHLevel0 3 2 4 2" xfId="34930" xr:uid="{00000000-0005-0000-0000-000068880000}"/>
    <cellStyle name="SAPBEXHLevel0 3 2 4 2 2" xfId="34931" xr:uid="{00000000-0005-0000-0000-000069880000}"/>
    <cellStyle name="SAPBEXHLevel0 3 2 4 2 2 2" xfId="34932" xr:uid="{00000000-0005-0000-0000-00006A880000}"/>
    <cellStyle name="SAPBEXHLevel0 3 2 4 2 3" xfId="34933" xr:uid="{00000000-0005-0000-0000-00006B880000}"/>
    <cellStyle name="SAPBEXHLevel0 3 2 4 2 3 2" xfId="34934" xr:uid="{00000000-0005-0000-0000-00006C880000}"/>
    <cellStyle name="SAPBEXHLevel0 3 2 4 2 4" xfId="34935" xr:uid="{00000000-0005-0000-0000-00006D880000}"/>
    <cellStyle name="SAPBEXHLevel0 3 2 4 2 4 2" xfId="34936" xr:uid="{00000000-0005-0000-0000-00006E880000}"/>
    <cellStyle name="SAPBEXHLevel0 3 2 4 2 5" xfId="34937" xr:uid="{00000000-0005-0000-0000-00006F880000}"/>
    <cellStyle name="SAPBEXHLevel0 3 2 4 2 5 2" xfId="34938" xr:uid="{00000000-0005-0000-0000-000070880000}"/>
    <cellStyle name="SAPBEXHLevel0 3 2 4 2 6" xfId="34939" xr:uid="{00000000-0005-0000-0000-000071880000}"/>
    <cellStyle name="SAPBEXHLevel0 3 2 4 2 6 2" xfId="34940" xr:uid="{00000000-0005-0000-0000-000072880000}"/>
    <cellStyle name="SAPBEXHLevel0 3 2 4 2 7" xfId="34941" xr:uid="{00000000-0005-0000-0000-000073880000}"/>
    <cellStyle name="SAPBEXHLevel0 3 2 4 3" xfId="34942" xr:uid="{00000000-0005-0000-0000-000074880000}"/>
    <cellStyle name="SAPBEXHLevel0 3 2 4 3 2" xfId="34943" xr:uid="{00000000-0005-0000-0000-000075880000}"/>
    <cellStyle name="SAPBEXHLevel0 3 2 4 4" xfId="34944" xr:uid="{00000000-0005-0000-0000-000076880000}"/>
    <cellStyle name="SAPBEXHLevel0 3 2 4 4 2" xfId="34945" xr:uid="{00000000-0005-0000-0000-000077880000}"/>
    <cellStyle name="SAPBEXHLevel0 3 2 4 5" xfId="34946" xr:uid="{00000000-0005-0000-0000-000078880000}"/>
    <cellStyle name="SAPBEXHLevel0 3 2 4 5 2" xfId="34947" xr:uid="{00000000-0005-0000-0000-000079880000}"/>
    <cellStyle name="SAPBEXHLevel0 3 2 4 6" xfId="34948" xr:uid="{00000000-0005-0000-0000-00007A880000}"/>
    <cellStyle name="SAPBEXHLevel0 3 2 4 6 2" xfId="34949" xr:uid="{00000000-0005-0000-0000-00007B880000}"/>
    <cellStyle name="SAPBEXHLevel0 3 2 4 7" xfId="34950" xr:uid="{00000000-0005-0000-0000-00007C880000}"/>
    <cellStyle name="SAPBEXHLevel0 3 2 4 7 2" xfId="34951" xr:uid="{00000000-0005-0000-0000-00007D880000}"/>
    <cellStyle name="SAPBEXHLevel0 3 2 4 8" xfId="34952" xr:uid="{00000000-0005-0000-0000-00007E880000}"/>
    <cellStyle name="SAPBEXHLevel0 3 2 5" xfId="34953" xr:uid="{00000000-0005-0000-0000-00007F880000}"/>
    <cellStyle name="SAPBEXHLevel0 3 2 5 2" xfId="34954" xr:uid="{00000000-0005-0000-0000-000080880000}"/>
    <cellStyle name="SAPBEXHLevel0 3 2 5 2 2" xfId="34955" xr:uid="{00000000-0005-0000-0000-000081880000}"/>
    <cellStyle name="SAPBEXHLevel0 3 2 5 3" xfId="34956" xr:uid="{00000000-0005-0000-0000-000082880000}"/>
    <cellStyle name="SAPBEXHLevel0 3 2 5 3 2" xfId="34957" xr:uid="{00000000-0005-0000-0000-000083880000}"/>
    <cellStyle name="SAPBEXHLevel0 3 2 5 4" xfId="34958" xr:uid="{00000000-0005-0000-0000-000084880000}"/>
    <cellStyle name="SAPBEXHLevel0 3 2 5 4 2" xfId="34959" xr:uid="{00000000-0005-0000-0000-000085880000}"/>
    <cellStyle name="SAPBEXHLevel0 3 2 5 5" xfId="34960" xr:uid="{00000000-0005-0000-0000-000086880000}"/>
    <cellStyle name="SAPBEXHLevel0 3 2 5 5 2" xfId="34961" xr:uid="{00000000-0005-0000-0000-000087880000}"/>
    <cellStyle name="SAPBEXHLevel0 3 2 5 6" xfId="34962" xr:uid="{00000000-0005-0000-0000-000088880000}"/>
    <cellStyle name="SAPBEXHLevel0 3 2 5 6 2" xfId="34963" xr:uid="{00000000-0005-0000-0000-000089880000}"/>
    <cellStyle name="SAPBEXHLevel0 3 2 5 7" xfId="34964" xr:uid="{00000000-0005-0000-0000-00008A880000}"/>
    <cellStyle name="SAPBEXHLevel0 3 2 6" xfId="34965" xr:uid="{00000000-0005-0000-0000-00008B880000}"/>
    <cellStyle name="SAPBEXHLevel0 3 2 6 2" xfId="34966" xr:uid="{00000000-0005-0000-0000-00008C880000}"/>
    <cellStyle name="SAPBEXHLevel0 3 2 7" xfId="34967" xr:uid="{00000000-0005-0000-0000-00008D880000}"/>
    <cellStyle name="SAPBEXHLevel0 3 2 7 2" xfId="34968" xr:uid="{00000000-0005-0000-0000-00008E880000}"/>
    <cellStyle name="SAPBEXHLevel0 3 2 8" xfId="34969" xr:uid="{00000000-0005-0000-0000-00008F880000}"/>
    <cellStyle name="SAPBEXHLevel0 3 2 8 2" xfId="34970" xr:uid="{00000000-0005-0000-0000-000090880000}"/>
    <cellStyle name="SAPBEXHLevel0 3 2 9" xfId="34971" xr:uid="{00000000-0005-0000-0000-000091880000}"/>
    <cellStyle name="SAPBEXHLevel0 3 2 9 2" xfId="34972" xr:uid="{00000000-0005-0000-0000-000092880000}"/>
    <cellStyle name="SAPBEXHLevel0 3 3" xfId="34973" xr:uid="{00000000-0005-0000-0000-000093880000}"/>
    <cellStyle name="SAPBEXHLevel0 3 3 10" xfId="34974" xr:uid="{00000000-0005-0000-0000-000094880000}"/>
    <cellStyle name="SAPBEXHLevel0 3 3 2" xfId="34975" xr:uid="{00000000-0005-0000-0000-000095880000}"/>
    <cellStyle name="SAPBEXHLevel0 3 3 2 2" xfId="34976" xr:uid="{00000000-0005-0000-0000-000096880000}"/>
    <cellStyle name="SAPBEXHLevel0 3 3 2 2 2" xfId="34977" xr:uid="{00000000-0005-0000-0000-000097880000}"/>
    <cellStyle name="SAPBEXHLevel0 3 3 2 2 2 2" xfId="34978" xr:uid="{00000000-0005-0000-0000-000098880000}"/>
    <cellStyle name="SAPBEXHLevel0 3 3 2 2 2 2 2" xfId="34979" xr:uid="{00000000-0005-0000-0000-000099880000}"/>
    <cellStyle name="SAPBEXHLevel0 3 3 2 2 2 3" xfId="34980" xr:uid="{00000000-0005-0000-0000-00009A880000}"/>
    <cellStyle name="SAPBEXHLevel0 3 3 2 2 2 3 2" xfId="34981" xr:uid="{00000000-0005-0000-0000-00009B880000}"/>
    <cellStyle name="SAPBEXHLevel0 3 3 2 2 2 4" xfId="34982" xr:uid="{00000000-0005-0000-0000-00009C880000}"/>
    <cellStyle name="SAPBEXHLevel0 3 3 2 2 2 4 2" xfId="34983" xr:uid="{00000000-0005-0000-0000-00009D880000}"/>
    <cellStyle name="SAPBEXHLevel0 3 3 2 2 2 5" xfId="34984" xr:uid="{00000000-0005-0000-0000-00009E880000}"/>
    <cellStyle name="SAPBEXHLevel0 3 3 2 2 2 5 2" xfId="34985" xr:uid="{00000000-0005-0000-0000-00009F880000}"/>
    <cellStyle name="SAPBEXHLevel0 3 3 2 2 2 6" xfId="34986" xr:uid="{00000000-0005-0000-0000-0000A0880000}"/>
    <cellStyle name="SAPBEXHLevel0 3 3 2 2 2 6 2" xfId="34987" xr:uid="{00000000-0005-0000-0000-0000A1880000}"/>
    <cellStyle name="SAPBEXHLevel0 3 3 2 2 2 7" xfId="34988" xr:uid="{00000000-0005-0000-0000-0000A2880000}"/>
    <cellStyle name="SAPBEXHLevel0 3 3 2 2 3" xfId="34989" xr:uid="{00000000-0005-0000-0000-0000A3880000}"/>
    <cellStyle name="SAPBEXHLevel0 3 3 2 2 3 2" xfId="34990" xr:uid="{00000000-0005-0000-0000-0000A4880000}"/>
    <cellStyle name="SAPBEXHLevel0 3 3 2 2 4" xfId="34991" xr:uid="{00000000-0005-0000-0000-0000A5880000}"/>
    <cellStyle name="SAPBEXHLevel0 3 3 2 2 4 2" xfId="34992" xr:uid="{00000000-0005-0000-0000-0000A6880000}"/>
    <cellStyle name="SAPBEXHLevel0 3 3 2 2 5" xfId="34993" xr:uid="{00000000-0005-0000-0000-0000A7880000}"/>
    <cellStyle name="SAPBEXHLevel0 3 3 2 2 5 2" xfId="34994" xr:uid="{00000000-0005-0000-0000-0000A8880000}"/>
    <cellStyle name="SAPBEXHLevel0 3 3 2 2 6" xfId="34995" xr:uid="{00000000-0005-0000-0000-0000A9880000}"/>
    <cellStyle name="SAPBEXHLevel0 3 3 2 2 6 2" xfId="34996" xr:uid="{00000000-0005-0000-0000-0000AA880000}"/>
    <cellStyle name="SAPBEXHLevel0 3 3 2 2 7" xfId="34997" xr:uid="{00000000-0005-0000-0000-0000AB880000}"/>
    <cellStyle name="SAPBEXHLevel0 3 3 2 2 7 2" xfId="34998" xr:uid="{00000000-0005-0000-0000-0000AC880000}"/>
    <cellStyle name="SAPBEXHLevel0 3 3 2 2 8" xfId="34999" xr:uid="{00000000-0005-0000-0000-0000AD880000}"/>
    <cellStyle name="SAPBEXHLevel0 3 3 2 3" xfId="35000" xr:uid="{00000000-0005-0000-0000-0000AE880000}"/>
    <cellStyle name="SAPBEXHLevel0 3 3 2 3 2" xfId="35001" xr:uid="{00000000-0005-0000-0000-0000AF880000}"/>
    <cellStyle name="SAPBEXHLevel0 3 3 2 3 2 2" xfId="35002" xr:uid="{00000000-0005-0000-0000-0000B0880000}"/>
    <cellStyle name="SAPBEXHLevel0 3 3 2 3 3" xfId="35003" xr:uid="{00000000-0005-0000-0000-0000B1880000}"/>
    <cellStyle name="SAPBEXHLevel0 3 3 2 3 3 2" xfId="35004" xr:uid="{00000000-0005-0000-0000-0000B2880000}"/>
    <cellStyle name="SAPBEXHLevel0 3 3 2 3 4" xfId="35005" xr:uid="{00000000-0005-0000-0000-0000B3880000}"/>
    <cellStyle name="SAPBEXHLevel0 3 3 2 3 4 2" xfId="35006" xr:uid="{00000000-0005-0000-0000-0000B4880000}"/>
    <cellStyle name="SAPBEXHLevel0 3 3 2 3 5" xfId="35007" xr:uid="{00000000-0005-0000-0000-0000B5880000}"/>
    <cellStyle name="SAPBEXHLevel0 3 3 2 3 5 2" xfId="35008" xr:uid="{00000000-0005-0000-0000-0000B6880000}"/>
    <cellStyle name="SAPBEXHLevel0 3 3 2 3 6" xfId="35009" xr:uid="{00000000-0005-0000-0000-0000B7880000}"/>
    <cellStyle name="SAPBEXHLevel0 3 3 2 3 6 2" xfId="35010" xr:uid="{00000000-0005-0000-0000-0000B8880000}"/>
    <cellStyle name="SAPBEXHLevel0 3 3 2 3 7" xfId="35011" xr:uid="{00000000-0005-0000-0000-0000B9880000}"/>
    <cellStyle name="SAPBEXHLevel0 3 3 2 4" xfId="35012" xr:uid="{00000000-0005-0000-0000-0000BA880000}"/>
    <cellStyle name="SAPBEXHLevel0 3 3 2 4 2" xfId="35013" xr:uid="{00000000-0005-0000-0000-0000BB880000}"/>
    <cellStyle name="SAPBEXHLevel0 3 3 2 5" xfId="35014" xr:uid="{00000000-0005-0000-0000-0000BC880000}"/>
    <cellStyle name="SAPBEXHLevel0 3 3 2 5 2" xfId="35015" xr:uid="{00000000-0005-0000-0000-0000BD880000}"/>
    <cellStyle name="SAPBEXHLevel0 3 3 2 6" xfId="35016" xr:uid="{00000000-0005-0000-0000-0000BE880000}"/>
    <cellStyle name="SAPBEXHLevel0 3 3 2 6 2" xfId="35017" xr:uid="{00000000-0005-0000-0000-0000BF880000}"/>
    <cellStyle name="SAPBEXHLevel0 3 3 2 7" xfId="35018" xr:uid="{00000000-0005-0000-0000-0000C0880000}"/>
    <cellStyle name="SAPBEXHLevel0 3 3 2 7 2" xfId="35019" xr:uid="{00000000-0005-0000-0000-0000C1880000}"/>
    <cellStyle name="SAPBEXHLevel0 3 3 2 8" xfId="35020" xr:uid="{00000000-0005-0000-0000-0000C2880000}"/>
    <cellStyle name="SAPBEXHLevel0 3 3 2 8 2" xfId="35021" xr:uid="{00000000-0005-0000-0000-0000C3880000}"/>
    <cellStyle name="SAPBEXHLevel0 3 3 2 9" xfId="35022" xr:uid="{00000000-0005-0000-0000-0000C4880000}"/>
    <cellStyle name="SAPBEXHLevel0 3 3 3" xfId="35023" xr:uid="{00000000-0005-0000-0000-0000C5880000}"/>
    <cellStyle name="SAPBEXHLevel0 3 3 3 2" xfId="35024" xr:uid="{00000000-0005-0000-0000-0000C6880000}"/>
    <cellStyle name="SAPBEXHLevel0 3 3 3 2 2" xfId="35025" xr:uid="{00000000-0005-0000-0000-0000C7880000}"/>
    <cellStyle name="SAPBEXHLevel0 3 3 3 2 2 2" xfId="35026" xr:uid="{00000000-0005-0000-0000-0000C8880000}"/>
    <cellStyle name="SAPBEXHLevel0 3 3 3 2 3" xfId="35027" xr:uid="{00000000-0005-0000-0000-0000C9880000}"/>
    <cellStyle name="SAPBEXHLevel0 3 3 3 2 3 2" xfId="35028" xr:uid="{00000000-0005-0000-0000-0000CA880000}"/>
    <cellStyle name="SAPBEXHLevel0 3 3 3 2 4" xfId="35029" xr:uid="{00000000-0005-0000-0000-0000CB880000}"/>
    <cellStyle name="SAPBEXHLevel0 3 3 3 2 4 2" xfId="35030" xr:uid="{00000000-0005-0000-0000-0000CC880000}"/>
    <cellStyle name="SAPBEXHLevel0 3 3 3 2 5" xfId="35031" xr:uid="{00000000-0005-0000-0000-0000CD880000}"/>
    <cellStyle name="SAPBEXHLevel0 3 3 3 2 5 2" xfId="35032" xr:uid="{00000000-0005-0000-0000-0000CE880000}"/>
    <cellStyle name="SAPBEXHLevel0 3 3 3 2 6" xfId="35033" xr:uid="{00000000-0005-0000-0000-0000CF880000}"/>
    <cellStyle name="SAPBEXHLevel0 3 3 3 2 6 2" xfId="35034" xr:uid="{00000000-0005-0000-0000-0000D0880000}"/>
    <cellStyle name="SAPBEXHLevel0 3 3 3 2 7" xfId="35035" xr:uid="{00000000-0005-0000-0000-0000D1880000}"/>
    <cellStyle name="SAPBEXHLevel0 3 3 3 3" xfId="35036" xr:uid="{00000000-0005-0000-0000-0000D2880000}"/>
    <cellStyle name="SAPBEXHLevel0 3 3 3 3 2" xfId="35037" xr:uid="{00000000-0005-0000-0000-0000D3880000}"/>
    <cellStyle name="SAPBEXHLevel0 3 3 3 4" xfId="35038" xr:uid="{00000000-0005-0000-0000-0000D4880000}"/>
    <cellStyle name="SAPBEXHLevel0 3 3 3 4 2" xfId="35039" xr:uid="{00000000-0005-0000-0000-0000D5880000}"/>
    <cellStyle name="SAPBEXHLevel0 3 3 3 5" xfId="35040" xr:uid="{00000000-0005-0000-0000-0000D6880000}"/>
    <cellStyle name="SAPBEXHLevel0 3 3 3 5 2" xfId="35041" xr:uid="{00000000-0005-0000-0000-0000D7880000}"/>
    <cellStyle name="SAPBEXHLevel0 3 3 3 6" xfId="35042" xr:uid="{00000000-0005-0000-0000-0000D8880000}"/>
    <cellStyle name="SAPBEXHLevel0 3 3 3 6 2" xfId="35043" xr:uid="{00000000-0005-0000-0000-0000D9880000}"/>
    <cellStyle name="SAPBEXHLevel0 3 3 3 7" xfId="35044" xr:uid="{00000000-0005-0000-0000-0000DA880000}"/>
    <cellStyle name="SAPBEXHLevel0 3 3 3 7 2" xfId="35045" xr:uid="{00000000-0005-0000-0000-0000DB880000}"/>
    <cellStyle name="SAPBEXHLevel0 3 3 3 8" xfId="35046" xr:uid="{00000000-0005-0000-0000-0000DC880000}"/>
    <cellStyle name="SAPBEXHLevel0 3 3 4" xfId="35047" xr:uid="{00000000-0005-0000-0000-0000DD880000}"/>
    <cellStyle name="SAPBEXHLevel0 3 3 4 2" xfId="35048" xr:uid="{00000000-0005-0000-0000-0000DE880000}"/>
    <cellStyle name="SAPBEXHLevel0 3 3 4 2 2" xfId="35049" xr:uid="{00000000-0005-0000-0000-0000DF880000}"/>
    <cellStyle name="SAPBEXHLevel0 3 3 4 3" xfId="35050" xr:uid="{00000000-0005-0000-0000-0000E0880000}"/>
    <cellStyle name="SAPBEXHLevel0 3 3 4 3 2" xfId="35051" xr:uid="{00000000-0005-0000-0000-0000E1880000}"/>
    <cellStyle name="SAPBEXHLevel0 3 3 4 4" xfId="35052" xr:uid="{00000000-0005-0000-0000-0000E2880000}"/>
    <cellStyle name="SAPBEXHLevel0 3 3 4 4 2" xfId="35053" xr:uid="{00000000-0005-0000-0000-0000E3880000}"/>
    <cellStyle name="SAPBEXHLevel0 3 3 4 5" xfId="35054" xr:uid="{00000000-0005-0000-0000-0000E4880000}"/>
    <cellStyle name="SAPBEXHLevel0 3 3 4 5 2" xfId="35055" xr:uid="{00000000-0005-0000-0000-0000E5880000}"/>
    <cellStyle name="SAPBEXHLevel0 3 3 4 6" xfId="35056" xr:uid="{00000000-0005-0000-0000-0000E6880000}"/>
    <cellStyle name="SAPBEXHLevel0 3 3 4 6 2" xfId="35057" xr:uid="{00000000-0005-0000-0000-0000E7880000}"/>
    <cellStyle name="SAPBEXHLevel0 3 3 4 7" xfId="35058" xr:uid="{00000000-0005-0000-0000-0000E8880000}"/>
    <cellStyle name="SAPBEXHLevel0 3 3 5" xfId="35059" xr:uid="{00000000-0005-0000-0000-0000E9880000}"/>
    <cellStyle name="SAPBEXHLevel0 3 3 5 2" xfId="35060" xr:uid="{00000000-0005-0000-0000-0000EA880000}"/>
    <cellStyle name="SAPBEXHLevel0 3 3 6" xfId="35061" xr:uid="{00000000-0005-0000-0000-0000EB880000}"/>
    <cellStyle name="SAPBEXHLevel0 3 3 6 2" xfId="35062" xr:uid="{00000000-0005-0000-0000-0000EC880000}"/>
    <cellStyle name="SAPBEXHLevel0 3 3 7" xfId="35063" xr:uid="{00000000-0005-0000-0000-0000ED880000}"/>
    <cellStyle name="SAPBEXHLevel0 3 3 7 2" xfId="35064" xr:uid="{00000000-0005-0000-0000-0000EE880000}"/>
    <cellStyle name="SAPBEXHLevel0 3 3 8" xfId="35065" xr:uid="{00000000-0005-0000-0000-0000EF880000}"/>
    <cellStyle name="SAPBEXHLevel0 3 3 8 2" xfId="35066" xr:uid="{00000000-0005-0000-0000-0000F0880000}"/>
    <cellStyle name="SAPBEXHLevel0 3 3 9" xfId="35067" xr:uid="{00000000-0005-0000-0000-0000F1880000}"/>
    <cellStyle name="SAPBEXHLevel0 3 3 9 2" xfId="35068" xr:uid="{00000000-0005-0000-0000-0000F2880000}"/>
    <cellStyle name="SAPBEXHLevel0 3 4" xfId="35069" xr:uid="{00000000-0005-0000-0000-0000F3880000}"/>
    <cellStyle name="SAPBEXHLevel0 3 4 2" xfId="35070" xr:uid="{00000000-0005-0000-0000-0000F4880000}"/>
    <cellStyle name="SAPBEXHLevel0 3 4 2 2" xfId="35071" xr:uid="{00000000-0005-0000-0000-0000F5880000}"/>
    <cellStyle name="SAPBEXHLevel0 3 4 2 2 2" xfId="35072" xr:uid="{00000000-0005-0000-0000-0000F6880000}"/>
    <cellStyle name="SAPBEXHLevel0 3 4 2 2 2 2" xfId="35073" xr:uid="{00000000-0005-0000-0000-0000F7880000}"/>
    <cellStyle name="SAPBEXHLevel0 3 4 2 2 3" xfId="35074" xr:uid="{00000000-0005-0000-0000-0000F8880000}"/>
    <cellStyle name="SAPBEXHLevel0 3 4 2 2 3 2" xfId="35075" xr:uid="{00000000-0005-0000-0000-0000F9880000}"/>
    <cellStyle name="SAPBEXHLevel0 3 4 2 2 4" xfId="35076" xr:uid="{00000000-0005-0000-0000-0000FA880000}"/>
    <cellStyle name="SAPBEXHLevel0 3 4 2 2 4 2" xfId="35077" xr:uid="{00000000-0005-0000-0000-0000FB880000}"/>
    <cellStyle name="SAPBEXHLevel0 3 4 2 2 5" xfId="35078" xr:uid="{00000000-0005-0000-0000-0000FC880000}"/>
    <cellStyle name="SAPBEXHLevel0 3 4 2 2 5 2" xfId="35079" xr:uid="{00000000-0005-0000-0000-0000FD880000}"/>
    <cellStyle name="SAPBEXHLevel0 3 4 2 2 6" xfId="35080" xr:uid="{00000000-0005-0000-0000-0000FE880000}"/>
    <cellStyle name="SAPBEXHLevel0 3 4 2 2 6 2" xfId="35081" xr:uid="{00000000-0005-0000-0000-0000FF880000}"/>
    <cellStyle name="SAPBEXHLevel0 3 4 2 2 7" xfId="35082" xr:uid="{00000000-0005-0000-0000-000000890000}"/>
    <cellStyle name="SAPBEXHLevel0 3 4 2 3" xfId="35083" xr:uid="{00000000-0005-0000-0000-000001890000}"/>
    <cellStyle name="SAPBEXHLevel0 3 4 2 3 2" xfId="35084" xr:uid="{00000000-0005-0000-0000-000002890000}"/>
    <cellStyle name="SAPBEXHLevel0 3 4 2 4" xfId="35085" xr:uid="{00000000-0005-0000-0000-000003890000}"/>
    <cellStyle name="SAPBEXHLevel0 3 4 2 4 2" xfId="35086" xr:uid="{00000000-0005-0000-0000-000004890000}"/>
    <cellStyle name="SAPBEXHLevel0 3 4 2 5" xfId="35087" xr:uid="{00000000-0005-0000-0000-000005890000}"/>
    <cellStyle name="SAPBEXHLevel0 3 4 2 5 2" xfId="35088" xr:uid="{00000000-0005-0000-0000-000006890000}"/>
    <cellStyle name="SAPBEXHLevel0 3 4 2 6" xfId="35089" xr:uid="{00000000-0005-0000-0000-000007890000}"/>
    <cellStyle name="SAPBEXHLevel0 3 4 2 6 2" xfId="35090" xr:uid="{00000000-0005-0000-0000-000008890000}"/>
    <cellStyle name="SAPBEXHLevel0 3 4 2 7" xfId="35091" xr:uid="{00000000-0005-0000-0000-000009890000}"/>
    <cellStyle name="SAPBEXHLevel0 3 4 2 7 2" xfId="35092" xr:uid="{00000000-0005-0000-0000-00000A890000}"/>
    <cellStyle name="SAPBEXHLevel0 3 4 2 8" xfId="35093" xr:uid="{00000000-0005-0000-0000-00000B890000}"/>
    <cellStyle name="SAPBEXHLevel0 3 4 3" xfId="35094" xr:uid="{00000000-0005-0000-0000-00000C890000}"/>
    <cellStyle name="SAPBEXHLevel0 3 4 3 2" xfId="35095" xr:uid="{00000000-0005-0000-0000-00000D890000}"/>
    <cellStyle name="SAPBEXHLevel0 3 4 3 2 2" xfId="35096" xr:uid="{00000000-0005-0000-0000-00000E890000}"/>
    <cellStyle name="SAPBEXHLevel0 3 4 3 3" xfId="35097" xr:uid="{00000000-0005-0000-0000-00000F890000}"/>
    <cellStyle name="SAPBEXHLevel0 3 4 3 3 2" xfId="35098" xr:uid="{00000000-0005-0000-0000-000010890000}"/>
    <cellStyle name="SAPBEXHLevel0 3 4 3 4" xfId="35099" xr:uid="{00000000-0005-0000-0000-000011890000}"/>
    <cellStyle name="SAPBEXHLevel0 3 4 3 4 2" xfId="35100" xr:uid="{00000000-0005-0000-0000-000012890000}"/>
    <cellStyle name="SAPBEXHLevel0 3 4 3 5" xfId="35101" xr:uid="{00000000-0005-0000-0000-000013890000}"/>
    <cellStyle name="SAPBEXHLevel0 3 4 3 5 2" xfId="35102" xr:uid="{00000000-0005-0000-0000-000014890000}"/>
    <cellStyle name="SAPBEXHLevel0 3 4 3 6" xfId="35103" xr:uid="{00000000-0005-0000-0000-000015890000}"/>
    <cellStyle name="SAPBEXHLevel0 3 4 3 6 2" xfId="35104" xr:uid="{00000000-0005-0000-0000-000016890000}"/>
    <cellStyle name="SAPBEXHLevel0 3 4 3 7" xfId="35105" xr:uid="{00000000-0005-0000-0000-000017890000}"/>
    <cellStyle name="SAPBEXHLevel0 3 4 4" xfId="35106" xr:uid="{00000000-0005-0000-0000-000018890000}"/>
    <cellStyle name="SAPBEXHLevel0 3 4 4 2" xfId="35107" xr:uid="{00000000-0005-0000-0000-000019890000}"/>
    <cellStyle name="SAPBEXHLevel0 3 4 5" xfId="35108" xr:uid="{00000000-0005-0000-0000-00001A890000}"/>
    <cellStyle name="SAPBEXHLevel0 3 4 5 2" xfId="35109" xr:uid="{00000000-0005-0000-0000-00001B890000}"/>
    <cellStyle name="SAPBEXHLevel0 3 4 6" xfId="35110" xr:uid="{00000000-0005-0000-0000-00001C890000}"/>
    <cellStyle name="SAPBEXHLevel0 3 4 6 2" xfId="35111" xr:uid="{00000000-0005-0000-0000-00001D890000}"/>
    <cellStyle name="SAPBEXHLevel0 3 4 7" xfId="35112" xr:uid="{00000000-0005-0000-0000-00001E890000}"/>
    <cellStyle name="SAPBEXHLevel0 3 4 7 2" xfId="35113" xr:uid="{00000000-0005-0000-0000-00001F890000}"/>
    <cellStyle name="SAPBEXHLevel0 3 4 8" xfId="35114" xr:uid="{00000000-0005-0000-0000-000020890000}"/>
    <cellStyle name="SAPBEXHLevel0 3 4 8 2" xfId="35115" xr:uid="{00000000-0005-0000-0000-000021890000}"/>
    <cellStyle name="SAPBEXHLevel0 3 4 9" xfId="35116" xr:uid="{00000000-0005-0000-0000-000022890000}"/>
    <cellStyle name="SAPBEXHLevel0 3 5" xfId="35117" xr:uid="{00000000-0005-0000-0000-000023890000}"/>
    <cellStyle name="SAPBEXHLevel0 3 5 2" xfId="35118" xr:uid="{00000000-0005-0000-0000-000024890000}"/>
    <cellStyle name="SAPBEXHLevel0 3 5 2 2" xfId="35119" xr:uid="{00000000-0005-0000-0000-000025890000}"/>
    <cellStyle name="SAPBEXHLevel0 3 5 2 2 2" xfId="35120" xr:uid="{00000000-0005-0000-0000-000026890000}"/>
    <cellStyle name="SAPBEXHLevel0 3 5 2 3" xfId="35121" xr:uid="{00000000-0005-0000-0000-000027890000}"/>
    <cellStyle name="SAPBEXHLevel0 3 5 2 3 2" xfId="35122" xr:uid="{00000000-0005-0000-0000-000028890000}"/>
    <cellStyle name="SAPBEXHLevel0 3 5 2 4" xfId="35123" xr:uid="{00000000-0005-0000-0000-000029890000}"/>
    <cellStyle name="SAPBEXHLevel0 3 5 2 4 2" xfId="35124" xr:uid="{00000000-0005-0000-0000-00002A890000}"/>
    <cellStyle name="SAPBEXHLevel0 3 5 2 5" xfId="35125" xr:uid="{00000000-0005-0000-0000-00002B890000}"/>
    <cellStyle name="SAPBEXHLevel0 3 5 2 5 2" xfId="35126" xr:uid="{00000000-0005-0000-0000-00002C890000}"/>
    <cellStyle name="SAPBEXHLevel0 3 5 2 6" xfId="35127" xr:uid="{00000000-0005-0000-0000-00002D890000}"/>
    <cellStyle name="SAPBEXHLevel0 3 5 2 6 2" xfId="35128" xr:uid="{00000000-0005-0000-0000-00002E890000}"/>
    <cellStyle name="SAPBEXHLevel0 3 5 2 7" xfId="35129" xr:uid="{00000000-0005-0000-0000-00002F890000}"/>
    <cellStyle name="SAPBEXHLevel0 3 5 3" xfId="35130" xr:uid="{00000000-0005-0000-0000-000030890000}"/>
    <cellStyle name="SAPBEXHLevel0 3 5 3 2" xfId="35131" xr:uid="{00000000-0005-0000-0000-000031890000}"/>
    <cellStyle name="SAPBEXHLevel0 3 5 4" xfId="35132" xr:uid="{00000000-0005-0000-0000-000032890000}"/>
    <cellStyle name="SAPBEXHLevel0 3 5 4 2" xfId="35133" xr:uid="{00000000-0005-0000-0000-000033890000}"/>
    <cellStyle name="SAPBEXHLevel0 3 5 5" xfId="35134" xr:uid="{00000000-0005-0000-0000-000034890000}"/>
    <cellStyle name="SAPBEXHLevel0 3 5 5 2" xfId="35135" xr:uid="{00000000-0005-0000-0000-000035890000}"/>
    <cellStyle name="SAPBEXHLevel0 3 5 6" xfId="35136" xr:uid="{00000000-0005-0000-0000-000036890000}"/>
    <cellStyle name="SAPBEXHLevel0 3 5 6 2" xfId="35137" xr:uid="{00000000-0005-0000-0000-000037890000}"/>
    <cellStyle name="SAPBEXHLevel0 3 5 7" xfId="35138" xr:uid="{00000000-0005-0000-0000-000038890000}"/>
    <cellStyle name="SAPBEXHLevel0 3 5 7 2" xfId="35139" xr:uid="{00000000-0005-0000-0000-000039890000}"/>
    <cellStyle name="SAPBEXHLevel0 3 5 8" xfId="35140" xr:uid="{00000000-0005-0000-0000-00003A890000}"/>
    <cellStyle name="SAPBEXHLevel0 3 6" xfId="35141" xr:uid="{00000000-0005-0000-0000-00003B890000}"/>
    <cellStyle name="SAPBEXHLevel0 3 6 2" xfId="35142" xr:uid="{00000000-0005-0000-0000-00003C890000}"/>
    <cellStyle name="SAPBEXHLevel0 3 6 2 2" xfId="35143" xr:uid="{00000000-0005-0000-0000-00003D890000}"/>
    <cellStyle name="SAPBEXHLevel0 3 6 3" xfId="35144" xr:uid="{00000000-0005-0000-0000-00003E890000}"/>
    <cellStyle name="SAPBEXHLevel0 3 6 3 2" xfId="35145" xr:uid="{00000000-0005-0000-0000-00003F890000}"/>
    <cellStyle name="SAPBEXHLevel0 3 6 4" xfId="35146" xr:uid="{00000000-0005-0000-0000-000040890000}"/>
    <cellStyle name="SAPBEXHLevel0 3 6 4 2" xfId="35147" xr:uid="{00000000-0005-0000-0000-000041890000}"/>
    <cellStyle name="SAPBEXHLevel0 3 6 5" xfId="35148" xr:uid="{00000000-0005-0000-0000-000042890000}"/>
    <cellStyle name="SAPBEXHLevel0 3 6 5 2" xfId="35149" xr:uid="{00000000-0005-0000-0000-000043890000}"/>
    <cellStyle name="SAPBEXHLevel0 3 6 6" xfId="35150" xr:uid="{00000000-0005-0000-0000-000044890000}"/>
    <cellStyle name="SAPBEXHLevel0 3 6 6 2" xfId="35151" xr:uid="{00000000-0005-0000-0000-000045890000}"/>
    <cellStyle name="SAPBEXHLevel0 3 6 7" xfId="35152" xr:uid="{00000000-0005-0000-0000-000046890000}"/>
    <cellStyle name="SAPBEXHLevel0 3 7" xfId="35153" xr:uid="{00000000-0005-0000-0000-000047890000}"/>
    <cellStyle name="SAPBEXHLevel0 3 7 2" xfId="35154" xr:uid="{00000000-0005-0000-0000-000048890000}"/>
    <cellStyle name="SAPBEXHLevel0 3 8" xfId="35155" xr:uid="{00000000-0005-0000-0000-000049890000}"/>
    <cellStyle name="SAPBEXHLevel0 3 8 2" xfId="35156" xr:uid="{00000000-0005-0000-0000-00004A890000}"/>
    <cellStyle name="SAPBEXHLevel0 3 9" xfId="35157" xr:uid="{00000000-0005-0000-0000-00004B890000}"/>
    <cellStyle name="SAPBEXHLevel0 3 9 2" xfId="35158" xr:uid="{00000000-0005-0000-0000-00004C890000}"/>
    <cellStyle name="SAPBEXHLevel0 4" xfId="35159" xr:uid="{00000000-0005-0000-0000-00004D890000}"/>
    <cellStyle name="SAPBEXHLevel0 4 10" xfId="35160" xr:uid="{00000000-0005-0000-0000-00004E890000}"/>
    <cellStyle name="SAPBEXHLevel0 4 10 2" xfId="35161" xr:uid="{00000000-0005-0000-0000-00004F890000}"/>
    <cellStyle name="SAPBEXHLevel0 4 11" xfId="35162" xr:uid="{00000000-0005-0000-0000-000050890000}"/>
    <cellStyle name="SAPBEXHLevel0 4 2" xfId="35163" xr:uid="{00000000-0005-0000-0000-000051890000}"/>
    <cellStyle name="SAPBEXHLevel0 4 2 10" xfId="35164" xr:uid="{00000000-0005-0000-0000-000052890000}"/>
    <cellStyle name="SAPBEXHLevel0 4 2 2" xfId="35165" xr:uid="{00000000-0005-0000-0000-000053890000}"/>
    <cellStyle name="SAPBEXHLevel0 4 2 2 2" xfId="35166" xr:uid="{00000000-0005-0000-0000-000054890000}"/>
    <cellStyle name="SAPBEXHLevel0 4 2 2 2 2" xfId="35167" xr:uid="{00000000-0005-0000-0000-000055890000}"/>
    <cellStyle name="SAPBEXHLevel0 4 2 2 2 2 2" xfId="35168" xr:uid="{00000000-0005-0000-0000-000056890000}"/>
    <cellStyle name="SAPBEXHLevel0 4 2 2 2 2 2 2" xfId="35169" xr:uid="{00000000-0005-0000-0000-000057890000}"/>
    <cellStyle name="SAPBEXHLevel0 4 2 2 2 2 3" xfId="35170" xr:uid="{00000000-0005-0000-0000-000058890000}"/>
    <cellStyle name="SAPBEXHLevel0 4 2 2 2 2 3 2" xfId="35171" xr:uid="{00000000-0005-0000-0000-000059890000}"/>
    <cellStyle name="SAPBEXHLevel0 4 2 2 2 2 4" xfId="35172" xr:uid="{00000000-0005-0000-0000-00005A890000}"/>
    <cellStyle name="SAPBEXHLevel0 4 2 2 2 2 4 2" xfId="35173" xr:uid="{00000000-0005-0000-0000-00005B890000}"/>
    <cellStyle name="SAPBEXHLevel0 4 2 2 2 2 5" xfId="35174" xr:uid="{00000000-0005-0000-0000-00005C890000}"/>
    <cellStyle name="SAPBEXHLevel0 4 2 2 2 2 5 2" xfId="35175" xr:uid="{00000000-0005-0000-0000-00005D890000}"/>
    <cellStyle name="SAPBEXHLevel0 4 2 2 2 2 6" xfId="35176" xr:uid="{00000000-0005-0000-0000-00005E890000}"/>
    <cellStyle name="SAPBEXHLevel0 4 2 2 2 2 6 2" xfId="35177" xr:uid="{00000000-0005-0000-0000-00005F890000}"/>
    <cellStyle name="SAPBEXHLevel0 4 2 2 2 2 7" xfId="35178" xr:uid="{00000000-0005-0000-0000-000060890000}"/>
    <cellStyle name="SAPBEXHLevel0 4 2 2 2 3" xfId="35179" xr:uid="{00000000-0005-0000-0000-000061890000}"/>
    <cellStyle name="SAPBEXHLevel0 4 2 2 2 3 2" xfId="35180" xr:uid="{00000000-0005-0000-0000-000062890000}"/>
    <cellStyle name="SAPBEXHLevel0 4 2 2 2 4" xfId="35181" xr:uid="{00000000-0005-0000-0000-000063890000}"/>
    <cellStyle name="SAPBEXHLevel0 4 2 2 2 4 2" xfId="35182" xr:uid="{00000000-0005-0000-0000-000064890000}"/>
    <cellStyle name="SAPBEXHLevel0 4 2 2 2 5" xfId="35183" xr:uid="{00000000-0005-0000-0000-000065890000}"/>
    <cellStyle name="SAPBEXHLevel0 4 2 2 2 5 2" xfId="35184" xr:uid="{00000000-0005-0000-0000-000066890000}"/>
    <cellStyle name="SAPBEXHLevel0 4 2 2 2 6" xfId="35185" xr:uid="{00000000-0005-0000-0000-000067890000}"/>
    <cellStyle name="SAPBEXHLevel0 4 2 2 2 6 2" xfId="35186" xr:uid="{00000000-0005-0000-0000-000068890000}"/>
    <cellStyle name="SAPBEXHLevel0 4 2 2 2 7" xfId="35187" xr:uid="{00000000-0005-0000-0000-000069890000}"/>
    <cellStyle name="SAPBEXHLevel0 4 2 2 2 7 2" xfId="35188" xr:uid="{00000000-0005-0000-0000-00006A890000}"/>
    <cellStyle name="SAPBEXHLevel0 4 2 2 2 8" xfId="35189" xr:uid="{00000000-0005-0000-0000-00006B890000}"/>
    <cellStyle name="SAPBEXHLevel0 4 2 2 3" xfId="35190" xr:uid="{00000000-0005-0000-0000-00006C890000}"/>
    <cellStyle name="SAPBEXHLevel0 4 2 2 3 2" xfId="35191" xr:uid="{00000000-0005-0000-0000-00006D890000}"/>
    <cellStyle name="SAPBEXHLevel0 4 2 2 3 2 2" xfId="35192" xr:uid="{00000000-0005-0000-0000-00006E890000}"/>
    <cellStyle name="SAPBEXHLevel0 4 2 2 3 3" xfId="35193" xr:uid="{00000000-0005-0000-0000-00006F890000}"/>
    <cellStyle name="SAPBEXHLevel0 4 2 2 3 3 2" xfId="35194" xr:uid="{00000000-0005-0000-0000-000070890000}"/>
    <cellStyle name="SAPBEXHLevel0 4 2 2 3 4" xfId="35195" xr:uid="{00000000-0005-0000-0000-000071890000}"/>
    <cellStyle name="SAPBEXHLevel0 4 2 2 3 4 2" xfId="35196" xr:uid="{00000000-0005-0000-0000-000072890000}"/>
    <cellStyle name="SAPBEXHLevel0 4 2 2 3 5" xfId="35197" xr:uid="{00000000-0005-0000-0000-000073890000}"/>
    <cellStyle name="SAPBEXHLevel0 4 2 2 3 5 2" xfId="35198" xr:uid="{00000000-0005-0000-0000-000074890000}"/>
    <cellStyle name="SAPBEXHLevel0 4 2 2 3 6" xfId="35199" xr:uid="{00000000-0005-0000-0000-000075890000}"/>
    <cellStyle name="SAPBEXHLevel0 4 2 2 3 6 2" xfId="35200" xr:uid="{00000000-0005-0000-0000-000076890000}"/>
    <cellStyle name="SAPBEXHLevel0 4 2 2 3 7" xfId="35201" xr:uid="{00000000-0005-0000-0000-000077890000}"/>
    <cellStyle name="SAPBEXHLevel0 4 2 2 4" xfId="35202" xr:uid="{00000000-0005-0000-0000-000078890000}"/>
    <cellStyle name="SAPBEXHLevel0 4 2 2 4 2" xfId="35203" xr:uid="{00000000-0005-0000-0000-000079890000}"/>
    <cellStyle name="SAPBEXHLevel0 4 2 2 5" xfId="35204" xr:uid="{00000000-0005-0000-0000-00007A890000}"/>
    <cellStyle name="SAPBEXHLevel0 4 2 2 5 2" xfId="35205" xr:uid="{00000000-0005-0000-0000-00007B890000}"/>
    <cellStyle name="SAPBEXHLevel0 4 2 2 6" xfId="35206" xr:uid="{00000000-0005-0000-0000-00007C890000}"/>
    <cellStyle name="SAPBEXHLevel0 4 2 2 6 2" xfId="35207" xr:uid="{00000000-0005-0000-0000-00007D890000}"/>
    <cellStyle name="SAPBEXHLevel0 4 2 2 7" xfId="35208" xr:uid="{00000000-0005-0000-0000-00007E890000}"/>
    <cellStyle name="SAPBEXHLevel0 4 2 2 7 2" xfId="35209" xr:uid="{00000000-0005-0000-0000-00007F890000}"/>
    <cellStyle name="SAPBEXHLevel0 4 2 2 8" xfId="35210" xr:uid="{00000000-0005-0000-0000-000080890000}"/>
    <cellStyle name="SAPBEXHLevel0 4 2 2 8 2" xfId="35211" xr:uid="{00000000-0005-0000-0000-000081890000}"/>
    <cellStyle name="SAPBEXHLevel0 4 2 2 9" xfId="35212" xr:uid="{00000000-0005-0000-0000-000082890000}"/>
    <cellStyle name="SAPBEXHLevel0 4 2 3" xfId="35213" xr:uid="{00000000-0005-0000-0000-000083890000}"/>
    <cellStyle name="SAPBEXHLevel0 4 2 3 2" xfId="35214" xr:uid="{00000000-0005-0000-0000-000084890000}"/>
    <cellStyle name="SAPBEXHLevel0 4 2 3 2 2" xfId="35215" xr:uid="{00000000-0005-0000-0000-000085890000}"/>
    <cellStyle name="SAPBEXHLevel0 4 2 3 2 2 2" xfId="35216" xr:uid="{00000000-0005-0000-0000-000086890000}"/>
    <cellStyle name="SAPBEXHLevel0 4 2 3 2 3" xfId="35217" xr:uid="{00000000-0005-0000-0000-000087890000}"/>
    <cellStyle name="SAPBEXHLevel0 4 2 3 2 3 2" xfId="35218" xr:uid="{00000000-0005-0000-0000-000088890000}"/>
    <cellStyle name="SAPBEXHLevel0 4 2 3 2 4" xfId="35219" xr:uid="{00000000-0005-0000-0000-000089890000}"/>
    <cellStyle name="SAPBEXHLevel0 4 2 3 2 4 2" xfId="35220" xr:uid="{00000000-0005-0000-0000-00008A890000}"/>
    <cellStyle name="SAPBEXHLevel0 4 2 3 2 5" xfId="35221" xr:uid="{00000000-0005-0000-0000-00008B890000}"/>
    <cellStyle name="SAPBEXHLevel0 4 2 3 2 5 2" xfId="35222" xr:uid="{00000000-0005-0000-0000-00008C890000}"/>
    <cellStyle name="SAPBEXHLevel0 4 2 3 2 6" xfId="35223" xr:uid="{00000000-0005-0000-0000-00008D890000}"/>
    <cellStyle name="SAPBEXHLevel0 4 2 3 2 6 2" xfId="35224" xr:uid="{00000000-0005-0000-0000-00008E890000}"/>
    <cellStyle name="SAPBEXHLevel0 4 2 3 2 7" xfId="35225" xr:uid="{00000000-0005-0000-0000-00008F890000}"/>
    <cellStyle name="SAPBEXHLevel0 4 2 3 3" xfId="35226" xr:uid="{00000000-0005-0000-0000-000090890000}"/>
    <cellStyle name="SAPBEXHLevel0 4 2 3 3 2" xfId="35227" xr:uid="{00000000-0005-0000-0000-000091890000}"/>
    <cellStyle name="SAPBEXHLevel0 4 2 3 4" xfId="35228" xr:uid="{00000000-0005-0000-0000-000092890000}"/>
    <cellStyle name="SAPBEXHLevel0 4 2 3 4 2" xfId="35229" xr:uid="{00000000-0005-0000-0000-000093890000}"/>
    <cellStyle name="SAPBEXHLevel0 4 2 3 5" xfId="35230" xr:uid="{00000000-0005-0000-0000-000094890000}"/>
    <cellStyle name="SAPBEXHLevel0 4 2 3 5 2" xfId="35231" xr:uid="{00000000-0005-0000-0000-000095890000}"/>
    <cellStyle name="SAPBEXHLevel0 4 2 3 6" xfId="35232" xr:uid="{00000000-0005-0000-0000-000096890000}"/>
    <cellStyle name="SAPBEXHLevel0 4 2 3 6 2" xfId="35233" xr:uid="{00000000-0005-0000-0000-000097890000}"/>
    <cellStyle name="SAPBEXHLevel0 4 2 3 7" xfId="35234" xr:uid="{00000000-0005-0000-0000-000098890000}"/>
    <cellStyle name="SAPBEXHLevel0 4 2 3 7 2" xfId="35235" xr:uid="{00000000-0005-0000-0000-000099890000}"/>
    <cellStyle name="SAPBEXHLevel0 4 2 3 8" xfId="35236" xr:uid="{00000000-0005-0000-0000-00009A890000}"/>
    <cellStyle name="SAPBEXHLevel0 4 2 4" xfId="35237" xr:uid="{00000000-0005-0000-0000-00009B890000}"/>
    <cellStyle name="SAPBEXHLevel0 4 2 4 2" xfId="35238" xr:uid="{00000000-0005-0000-0000-00009C890000}"/>
    <cellStyle name="SAPBEXHLevel0 4 2 4 2 2" xfId="35239" xr:uid="{00000000-0005-0000-0000-00009D890000}"/>
    <cellStyle name="SAPBEXHLevel0 4 2 4 3" xfId="35240" xr:uid="{00000000-0005-0000-0000-00009E890000}"/>
    <cellStyle name="SAPBEXHLevel0 4 2 4 3 2" xfId="35241" xr:uid="{00000000-0005-0000-0000-00009F890000}"/>
    <cellStyle name="SAPBEXHLevel0 4 2 4 4" xfId="35242" xr:uid="{00000000-0005-0000-0000-0000A0890000}"/>
    <cellStyle name="SAPBEXHLevel0 4 2 4 4 2" xfId="35243" xr:uid="{00000000-0005-0000-0000-0000A1890000}"/>
    <cellStyle name="SAPBEXHLevel0 4 2 4 5" xfId="35244" xr:uid="{00000000-0005-0000-0000-0000A2890000}"/>
    <cellStyle name="SAPBEXHLevel0 4 2 4 5 2" xfId="35245" xr:uid="{00000000-0005-0000-0000-0000A3890000}"/>
    <cellStyle name="SAPBEXHLevel0 4 2 4 6" xfId="35246" xr:uid="{00000000-0005-0000-0000-0000A4890000}"/>
    <cellStyle name="SAPBEXHLevel0 4 2 4 6 2" xfId="35247" xr:uid="{00000000-0005-0000-0000-0000A5890000}"/>
    <cellStyle name="SAPBEXHLevel0 4 2 4 7" xfId="35248" xr:uid="{00000000-0005-0000-0000-0000A6890000}"/>
    <cellStyle name="SAPBEXHLevel0 4 2 5" xfId="35249" xr:uid="{00000000-0005-0000-0000-0000A7890000}"/>
    <cellStyle name="SAPBEXHLevel0 4 2 5 2" xfId="35250" xr:uid="{00000000-0005-0000-0000-0000A8890000}"/>
    <cellStyle name="SAPBEXHLevel0 4 2 6" xfId="35251" xr:uid="{00000000-0005-0000-0000-0000A9890000}"/>
    <cellStyle name="SAPBEXHLevel0 4 2 6 2" xfId="35252" xr:uid="{00000000-0005-0000-0000-0000AA890000}"/>
    <cellStyle name="SAPBEXHLevel0 4 2 7" xfId="35253" xr:uid="{00000000-0005-0000-0000-0000AB890000}"/>
    <cellStyle name="SAPBEXHLevel0 4 2 7 2" xfId="35254" xr:uid="{00000000-0005-0000-0000-0000AC890000}"/>
    <cellStyle name="SAPBEXHLevel0 4 2 8" xfId="35255" xr:uid="{00000000-0005-0000-0000-0000AD890000}"/>
    <cellStyle name="SAPBEXHLevel0 4 2 8 2" xfId="35256" xr:uid="{00000000-0005-0000-0000-0000AE890000}"/>
    <cellStyle name="SAPBEXHLevel0 4 2 9" xfId="35257" xr:uid="{00000000-0005-0000-0000-0000AF890000}"/>
    <cellStyle name="SAPBEXHLevel0 4 2 9 2" xfId="35258" xr:uid="{00000000-0005-0000-0000-0000B0890000}"/>
    <cellStyle name="SAPBEXHLevel0 4 3" xfId="35259" xr:uid="{00000000-0005-0000-0000-0000B1890000}"/>
    <cellStyle name="SAPBEXHLevel0 4 3 2" xfId="35260" xr:uid="{00000000-0005-0000-0000-0000B2890000}"/>
    <cellStyle name="SAPBEXHLevel0 4 3 2 2" xfId="35261" xr:uid="{00000000-0005-0000-0000-0000B3890000}"/>
    <cellStyle name="SAPBEXHLevel0 4 3 2 2 2" xfId="35262" xr:uid="{00000000-0005-0000-0000-0000B4890000}"/>
    <cellStyle name="SAPBEXHLevel0 4 3 2 2 2 2" xfId="35263" xr:uid="{00000000-0005-0000-0000-0000B5890000}"/>
    <cellStyle name="SAPBEXHLevel0 4 3 2 2 3" xfId="35264" xr:uid="{00000000-0005-0000-0000-0000B6890000}"/>
    <cellStyle name="SAPBEXHLevel0 4 3 2 2 3 2" xfId="35265" xr:uid="{00000000-0005-0000-0000-0000B7890000}"/>
    <cellStyle name="SAPBEXHLevel0 4 3 2 2 4" xfId="35266" xr:uid="{00000000-0005-0000-0000-0000B8890000}"/>
    <cellStyle name="SAPBEXHLevel0 4 3 2 2 4 2" xfId="35267" xr:uid="{00000000-0005-0000-0000-0000B9890000}"/>
    <cellStyle name="SAPBEXHLevel0 4 3 2 2 5" xfId="35268" xr:uid="{00000000-0005-0000-0000-0000BA890000}"/>
    <cellStyle name="SAPBEXHLevel0 4 3 2 2 5 2" xfId="35269" xr:uid="{00000000-0005-0000-0000-0000BB890000}"/>
    <cellStyle name="SAPBEXHLevel0 4 3 2 2 6" xfId="35270" xr:uid="{00000000-0005-0000-0000-0000BC890000}"/>
    <cellStyle name="SAPBEXHLevel0 4 3 2 2 6 2" xfId="35271" xr:uid="{00000000-0005-0000-0000-0000BD890000}"/>
    <cellStyle name="SAPBEXHLevel0 4 3 2 2 7" xfId="35272" xr:uid="{00000000-0005-0000-0000-0000BE890000}"/>
    <cellStyle name="SAPBEXHLevel0 4 3 2 3" xfId="35273" xr:uid="{00000000-0005-0000-0000-0000BF890000}"/>
    <cellStyle name="SAPBEXHLevel0 4 3 2 3 2" xfId="35274" xr:uid="{00000000-0005-0000-0000-0000C0890000}"/>
    <cellStyle name="SAPBEXHLevel0 4 3 2 4" xfId="35275" xr:uid="{00000000-0005-0000-0000-0000C1890000}"/>
    <cellStyle name="SAPBEXHLevel0 4 3 2 4 2" xfId="35276" xr:uid="{00000000-0005-0000-0000-0000C2890000}"/>
    <cellStyle name="SAPBEXHLevel0 4 3 2 5" xfId="35277" xr:uid="{00000000-0005-0000-0000-0000C3890000}"/>
    <cellStyle name="SAPBEXHLevel0 4 3 2 5 2" xfId="35278" xr:uid="{00000000-0005-0000-0000-0000C4890000}"/>
    <cellStyle name="SAPBEXHLevel0 4 3 2 6" xfId="35279" xr:uid="{00000000-0005-0000-0000-0000C5890000}"/>
    <cellStyle name="SAPBEXHLevel0 4 3 2 6 2" xfId="35280" xr:uid="{00000000-0005-0000-0000-0000C6890000}"/>
    <cellStyle name="SAPBEXHLevel0 4 3 2 7" xfId="35281" xr:uid="{00000000-0005-0000-0000-0000C7890000}"/>
    <cellStyle name="SAPBEXHLevel0 4 3 2 7 2" xfId="35282" xr:uid="{00000000-0005-0000-0000-0000C8890000}"/>
    <cellStyle name="SAPBEXHLevel0 4 3 2 8" xfId="35283" xr:uid="{00000000-0005-0000-0000-0000C9890000}"/>
    <cellStyle name="SAPBEXHLevel0 4 3 3" xfId="35284" xr:uid="{00000000-0005-0000-0000-0000CA890000}"/>
    <cellStyle name="SAPBEXHLevel0 4 3 3 2" xfId="35285" xr:uid="{00000000-0005-0000-0000-0000CB890000}"/>
    <cellStyle name="SAPBEXHLevel0 4 3 3 2 2" xfId="35286" xr:uid="{00000000-0005-0000-0000-0000CC890000}"/>
    <cellStyle name="SAPBEXHLevel0 4 3 3 3" xfId="35287" xr:uid="{00000000-0005-0000-0000-0000CD890000}"/>
    <cellStyle name="SAPBEXHLevel0 4 3 3 3 2" xfId="35288" xr:uid="{00000000-0005-0000-0000-0000CE890000}"/>
    <cellStyle name="SAPBEXHLevel0 4 3 3 4" xfId="35289" xr:uid="{00000000-0005-0000-0000-0000CF890000}"/>
    <cellStyle name="SAPBEXHLevel0 4 3 3 4 2" xfId="35290" xr:uid="{00000000-0005-0000-0000-0000D0890000}"/>
    <cellStyle name="SAPBEXHLevel0 4 3 3 5" xfId="35291" xr:uid="{00000000-0005-0000-0000-0000D1890000}"/>
    <cellStyle name="SAPBEXHLevel0 4 3 3 5 2" xfId="35292" xr:uid="{00000000-0005-0000-0000-0000D2890000}"/>
    <cellStyle name="SAPBEXHLevel0 4 3 3 6" xfId="35293" xr:uid="{00000000-0005-0000-0000-0000D3890000}"/>
    <cellStyle name="SAPBEXHLevel0 4 3 3 6 2" xfId="35294" xr:uid="{00000000-0005-0000-0000-0000D4890000}"/>
    <cellStyle name="SAPBEXHLevel0 4 3 3 7" xfId="35295" xr:uid="{00000000-0005-0000-0000-0000D5890000}"/>
    <cellStyle name="SAPBEXHLevel0 4 3 4" xfId="35296" xr:uid="{00000000-0005-0000-0000-0000D6890000}"/>
    <cellStyle name="SAPBEXHLevel0 4 3 4 2" xfId="35297" xr:uid="{00000000-0005-0000-0000-0000D7890000}"/>
    <cellStyle name="SAPBEXHLevel0 4 3 5" xfId="35298" xr:uid="{00000000-0005-0000-0000-0000D8890000}"/>
    <cellStyle name="SAPBEXHLevel0 4 3 5 2" xfId="35299" xr:uid="{00000000-0005-0000-0000-0000D9890000}"/>
    <cellStyle name="SAPBEXHLevel0 4 3 6" xfId="35300" xr:uid="{00000000-0005-0000-0000-0000DA890000}"/>
    <cellStyle name="SAPBEXHLevel0 4 3 6 2" xfId="35301" xr:uid="{00000000-0005-0000-0000-0000DB890000}"/>
    <cellStyle name="SAPBEXHLevel0 4 3 7" xfId="35302" xr:uid="{00000000-0005-0000-0000-0000DC890000}"/>
    <cellStyle name="SAPBEXHLevel0 4 3 7 2" xfId="35303" xr:uid="{00000000-0005-0000-0000-0000DD890000}"/>
    <cellStyle name="SAPBEXHLevel0 4 3 8" xfId="35304" xr:uid="{00000000-0005-0000-0000-0000DE890000}"/>
    <cellStyle name="SAPBEXHLevel0 4 3 8 2" xfId="35305" xr:uid="{00000000-0005-0000-0000-0000DF890000}"/>
    <cellStyle name="SAPBEXHLevel0 4 3 9" xfId="35306" xr:uid="{00000000-0005-0000-0000-0000E0890000}"/>
    <cellStyle name="SAPBEXHLevel0 4 4" xfId="35307" xr:uid="{00000000-0005-0000-0000-0000E1890000}"/>
    <cellStyle name="SAPBEXHLevel0 4 4 2" xfId="35308" xr:uid="{00000000-0005-0000-0000-0000E2890000}"/>
    <cellStyle name="SAPBEXHLevel0 4 4 2 2" xfId="35309" xr:uid="{00000000-0005-0000-0000-0000E3890000}"/>
    <cellStyle name="SAPBEXHLevel0 4 4 2 2 2" xfId="35310" xr:uid="{00000000-0005-0000-0000-0000E4890000}"/>
    <cellStyle name="SAPBEXHLevel0 4 4 2 3" xfId="35311" xr:uid="{00000000-0005-0000-0000-0000E5890000}"/>
    <cellStyle name="SAPBEXHLevel0 4 4 2 3 2" xfId="35312" xr:uid="{00000000-0005-0000-0000-0000E6890000}"/>
    <cellStyle name="SAPBEXHLevel0 4 4 2 4" xfId="35313" xr:uid="{00000000-0005-0000-0000-0000E7890000}"/>
    <cellStyle name="SAPBEXHLevel0 4 4 2 4 2" xfId="35314" xr:uid="{00000000-0005-0000-0000-0000E8890000}"/>
    <cellStyle name="SAPBEXHLevel0 4 4 2 5" xfId="35315" xr:uid="{00000000-0005-0000-0000-0000E9890000}"/>
    <cellStyle name="SAPBEXHLevel0 4 4 2 5 2" xfId="35316" xr:uid="{00000000-0005-0000-0000-0000EA890000}"/>
    <cellStyle name="SAPBEXHLevel0 4 4 2 6" xfId="35317" xr:uid="{00000000-0005-0000-0000-0000EB890000}"/>
    <cellStyle name="SAPBEXHLevel0 4 4 2 6 2" xfId="35318" xr:uid="{00000000-0005-0000-0000-0000EC890000}"/>
    <cellStyle name="SAPBEXHLevel0 4 4 2 7" xfId="35319" xr:uid="{00000000-0005-0000-0000-0000ED890000}"/>
    <cellStyle name="SAPBEXHLevel0 4 4 3" xfId="35320" xr:uid="{00000000-0005-0000-0000-0000EE890000}"/>
    <cellStyle name="SAPBEXHLevel0 4 4 3 2" xfId="35321" xr:uid="{00000000-0005-0000-0000-0000EF890000}"/>
    <cellStyle name="SAPBEXHLevel0 4 4 4" xfId="35322" xr:uid="{00000000-0005-0000-0000-0000F0890000}"/>
    <cellStyle name="SAPBEXHLevel0 4 4 4 2" xfId="35323" xr:uid="{00000000-0005-0000-0000-0000F1890000}"/>
    <cellStyle name="SAPBEXHLevel0 4 4 5" xfId="35324" xr:uid="{00000000-0005-0000-0000-0000F2890000}"/>
    <cellStyle name="SAPBEXHLevel0 4 4 5 2" xfId="35325" xr:uid="{00000000-0005-0000-0000-0000F3890000}"/>
    <cellStyle name="SAPBEXHLevel0 4 4 6" xfId="35326" xr:uid="{00000000-0005-0000-0000-0000F4890000}"/>
    <cellStyle name="SAPBEXHLevel0 4 4 6 2" xfId="35327" xr:uid="{00000000-0005-0000-0000-0000F5890000}"/>
    <cellStyle name="SAPBEXHLevel0 4 4 7" xfId="35328" xr:uid="{00000000-0005-0000-0000-0000F6890000}"/>
    <cellStyle name="SAPBEXHLevel0 4 4 7 2" xfId="35329" xr:uid="{00000000-0005-0000-0000-0000F7890000}"/>
    <cellStyle name="SAPBEXHLevel0 4 4 8" xfId="35330" xr:uid="{00000000-0005-0000-0000-0000F8890000}"/>
    <cellStyle name="SAPBEXHLevel0 4 5" xfId="35331" xr:uid="{00000000-0005-0000-0000-0000F9890000}"/>
    <cellStyle name="SAPBEXHLevel0 4 5 2" xfId="35332" xr:uid="{00000000-0005-0000-0000-0000FA890000}"/>
    <cellStyle name="SAPBEXHLevel0 4 5 2 2" xfId="35333" xr:uid="{00000000-0005-0000-0000-0000FB890000}"/>
    <cellStyle name="SAPBEXHLevel0 4 5 3" xfId="35334" xr:uid="{00000000-0005-0000-0000-0000FC890000}"/>
    <cellStyle name="SAPBEXHLevel0 4 5 3 2" xfId="35335" xr:uid="{00000000-0005-0000-0000-0000FD890000}"/>
    <cellStyle name="SAPBEXHLevel0 4 5 4" xfId="35336" xr:uid="{00000000-0005-0000-0000-0000FE890000}"/>
    <cellStyle name="SAPBEXHLevel0 4 5 4 2" xfId="35337" xr:uid="{00000000-0005-0000-0000-0000FF890000}"/>
    <cellStyle name="SAPBEXHLevel0 4 5 5" xfId="35338" xr:uid="{00000000-0005-0000-0000-0000008A0000}"/>
    <cellStyle name="SAPBEXHLevel0 4 5 5 2" xfId="35339" xr:uid="{00000000-0005-0000-0000-0000018A0000}"/>
    <cellStyle name="SAPBEXHLevel0 4 5 6" xfId="35340" xr:uid="{00000000-0005-0000-0000-0000028A0000}"/>
    <cellStyle name="SAPBEXHLevel0 4 5 6 2" xfId="35341" xr:uid="{00000000-0005-0000-0000-0000038A0000}"/>
    <cellStyle name="SAPBEXHLevel0 4 5 7" xfId="35342" xr:uid="{00000000-0005-0000-0000-0000048A0000}"/>
    <cellStyle name="SAPBEXHLevel0 4 6" xfId="35343" xr:uid="{00000000-0005-0000-0000-0000058A0000}"/>
    <cellStyle name="SAPBEXHLevel0 4 6 2" xfId="35344" xr:uid="{00000000-0005-0000-0000-0000068A0000}"/>
    <cellStyle name="SAPBEXHLevel0 4 7" xfId="35345" xr:uid="{00000000-0005-0000-0000-0000078A0000}"/>
    <cellStyle name="SAPBEXHLevel0 4 7 2" xfId="35346" xr:uid="{00000000-0005-0000-0000-0000088A0000}"/>
    <cellStyle name="SAPBEXHLevel0 4 8" xfId="35347" xr:uid="{00000000-0005-0000-0000-0000098A0000}"/>
    <cellStyle name="SAPBEXHLevel0 4 8 2" xfId="35348" xr:uid="{00000000-0005-0000-0000-00000A8A0000}"/>
    <cellStyle name="SAPBEXHLevel0 4 9" xfId="35349" xr:uid="{00000000-0005-0000-0000-00000B8A0000}"/>
    <cellStyle name="SAPBEXHLevel0 4 9 2" xfId="35350" xr:uid="{00000000-0005-0000-0000-00000C8A0000}"/>
    <cellStyle name="SAPBEXHLevel0 5" xfId="35351" xr:uid="{00000000-0005-0000-0000-00000D8A0000}"/>
    <cellStyle name="SAPBEXHLevel0 5 10" xfId="35352" xr:uid="{00000000-0005-0000-0000-00000E8A0000}"/>
    <cellStyle name="SAPBEXHLevel0 5 2" xfId="35353" xr:uid="{00000000-0005-0000-0000-00000F8A0000}"/>
    <cellStyle name="SAPBEXHLevel0 5 2 2" xfId="35354" xr:uid="{00000000-0005-0000-0000-0000108A0000}"/>
    <cellStyle name="SAPBEXHLevel0 5 2 2 2" xfId="35355" xr:uid="{00000000-0005-0000-0000-0000118A0000}"/>
    <cellStyle name="SAPBEXHLevel0 5 2 2 2 2" xfId="35356" xr:uid="{00000000-0005-0000-0000-0000128A0000}"/>
    <cellStyle name="SAPBEXHLevel0 5 2 2 2 2 2" xfId="35357" xr:uid="{00000000-0005-0000-0000-0000138A0000}"/>
    <cellStyle name="SAPBEXHLevel0 5 2 2 2 3" xfId="35358" xr:uid="{00000000-0005-0000-0000-0000148A0000}"/>
    <cellStyle name="SAPBEXHLevel0 5 2 2 2 3 2" xfId="35359" xr:uid="{00000000-0005-0000-0000-0000158A0000}"/>
    <cellStyle name="SAPBEXHLevel0 5 2 2 2 4" xfId="35360" xr:uid="{00000000-0005-0000-0000-0000168A0000}"/>
    <cellStyle name="SAPBEXHLevel0 5 2 2 2 4 2" xfId="35361" xr:uid="{00000000-0005-0000-0000-0000178A0000}"/>
    <cellStyle name="SAPBEXHLevel0 5 2 2 2 5" xfId="35362" xr:uid="{00000000-0005-0000-0000-0000188A0000}"/>
    <cellStyle name="SAPBEXHLevel0 5 2 2 2 5 2" xfId="35363" xr:uid="{00000000-0005-0000-0000-0000198A0000}"/>
    <cellStyle name="SAPBEXHLevel0 5 2 2 2 6" xfId="35364" xr:uid="{00000000-0005-0000-0000-00001A8A0000}"/>
    <cellStyle name="SAPBEXHLevel0 5 2 2 2 6 2" xfId="35365" xr:uid="{00000000-0005-0000-0000-00001B8A0000}"/>
    <cellStyle name="SAPBEXHLevel0 5 2 2 2 7" xfId="35366" xr:uid="{00000000-0005-0000-0000-00001C8A0000}"/>
    <cellStyle name="SAPBEXHLevel0 5 2 2 3" xfId="35367" xr:uid="{00000000-0005-0000-0000-00001D8A0000}"/>
    <cellStyle name="SAPBEXHLevel0 5 2 2 3 2" xfId="35368" xr:uid="{00000000-0005-0000-0000-00001E8A0000}"/>
    <cellStyle name="SAPBEXHLevel0 5 2 2 4" xfId="35369" xr:uid="{00000000-0005-0000-0000-00001F8A0000}"/>
    <cellStyle name="SAPBEXHLevel0 5 2 2 4 2" xfId="35370" xr:uid="{00000000-0005-0000-0000-0000208A0000}"/>
    <cellStyle name="SAPBEXHLevel0 5 2 2 5" xfId="35371" xr:uid="{00000000-0005-0000-0000-0000218A0000}"/>
    <cellStyle name="SAPBEXHLevel0 5 2 2 5 2" xfId="35372" xr:uid="{00000000-0005-0000-0000-0000228A0000}"/>
    <cellStyle name="SAPBEXHLevel0 5 2 2 6" xfId="35373" xr:uid="{00000000-0005-0000-0000-0000238A0000}"/>
    <cellStyle name="SAPBEXHLevel0 5 2 2 6 2" xfId="35374" xr:uid="{00000000-0005-0000-0000-0000248A0000}"/>
    <cellStyle name="SAPBEXHLevel0 5 2 2 7" xfId="35375" xr:uid="{00000000-0005-0000-0000-0000258A0000}"/>
    <cellStyle name="SAPBEXHLevel0 5 2 2 7 2" xfId="35376" xr:uid="{00000000-0005-0000-0000-0000268A0000}"/>
    <cellStyle name="SAPBEXHLevel0 5 2 2 8" xfId="35377" xr:uid="{00000000-0005-0000-0000-0000278A0000}"/>
    <cellStyle name="SAPBEXHLevel0 5 2 3" xfId="35378" xr:uid="{00000000-0005-0000-0000-0000288A0000}"/>
    <cellStyle name="SAPBEXHLevel0 5 2 3 2" xfId="35379" xr:uid="{00000000-0005-0000-0000-0000298A0000}"/>
    <cellStyle name="SAPBEXHLevel0 5 2 3 2 2" xfId="35380" xr:uid="{00000000-0005-0000-0000-00002A8A0000}"/>
    <cellStyle name="SAPBEXHLevel0 5 2 3 3" xfId="35381" xr:uid="{00000000-0005-0000-0000-00002B8A0000}"/>
    <cellStyle name="SAPBEXHLevel0 5 2 3 3 2" xfId="35382" xr:uid="{00000000-0005-0000-0000-00002C8A0000}"/>
    <cellStyle name="SAPBEXHLevel0 5 2 3 4" xfId="35383" xr:uid="{00000000-0005-0000-0000-00002D8A0000}"/>
    <cellStyle name="SAPBEXHLevel0 5 2 3 4 2" xfId="35384" xr:uid="{00000000-0005-0000-0000-00002E8A0000}"/>
    <cellStyle name="SAPBEXHLevel0 5 2 3 5" xfId="35385" xr:uid="{00000000-0005-0000-0000-00002F8A0000}"/>
    <cellStyle name="SAPBEXHLevel0 5 2 3 5 2" xfId="35386" xr:uid="{00000000-0005-0000-0000-0000308A0000}"/>
    <cellStyle name="SAPBEXHLevel0 5 2 3 6" xfId="35387" xr:uid="{00000000-0005-0000-0000-0000318A0000}"/>
    <cellStyle name="SAPBEXHLevel0 5 2 3 6 2" xfId="35388" xr:uid="{00000000-0005-0000-0000-0000328A0000}"/>
    <cellStyle name="SAPBEXHLevel0 5 2 3 7" xfId="35389" xr:uid="{00000000-0005-0000-0000-0000338A0000}"/>
    <cellStyle name="SAPBEXHLevel0 5 2 4" xfId="35390" xr:uid="{00000000-0005-0000-0000-0000348A0000}"/>
    <cellStyle name="SAPBEXHLevel0 5 2 4 2" xfId="35391" xr:uid="{00000000-0005-0000-0000-0000358A0000}"/>
    <cellStyle name="SAPBEXHLevel0 5 2 5" xfId="35392" xr:uid="{00000000-0005-0000-0000-0000368A0000}"/>
    <cellStyle name="SAPBEXHLevel0 5 2 5 2" xfId="35393" xr:uid="{00000000-0005-0000-0000-0000378A0000}"/>
    <cellStyle name="SAPBEXHLevel0 5 2 6" xfId="35394" xr:uid="{00000000-0005-0000-0000-0000388A0000}"/>
    <cellStyle name="SAPBEXHLevel0 5 2 6 2" xfId="35395" xr:uid="{00000000-0005-0000-0000-0000398A0000}"/>
    <cellStyle name="SAPBEXHLevel0 5 2 7" xfId="35396" xr:uid="{00000000-0005-0000-0000-00003A8A0000}"/>
    <cellStyle name="SAPBEXHLevel0 5 2 7 2" xfId="35397" xr:uid="{00000000-0005-0000-0000-00003B8A0000}"/>
    <cellStyle name="SAPBEXHLevel0 5 2 8" xfId="35398" xr:uid="{00000000-0005-0000-0000-00003C8A0000}"/>
    <cellStyle name="SAPBEXHLevel0 5 2 8 2" xfId="35399" xr:uid="{00000000-0005-0000-0000-00003D8A0000}"/>
    <cellStyle name="SAPBEXHLevel0 5 2 9" xfId="35400" xr:uid="{00000000-0005-0000-0000-00003E8A0000}"/>
    <cellStyle name="SAPBEXHLevel0 5 3" xfId="35401" xr:uid="{00000000-0005-0000-0000-00003F8A0000}"/>
    <cellStyle name="SAPBEXHLevel0 5 3 2" xfId="35402" xr:uid="{00000000-0005-0000-0000-0000408A0000}"/>
    <cellStyle name="SAPBEXHLevel0 5 3 2 2" xfId="35403" xr:uid="{00000000-0005-0000-0000-0000418A0000}"/>
    <cellStyle name="SAPBEXHLevel0 5 3 2 2 2" xfId="35404" xr:uid="{00000000-0005-0000-0000-0000428A0000}"/>
    <cellStyle name="SAPBEXHLevel0 5 3 2 3" xfId="35405" xr:uid="{00000000-0005-0000-0000-0000438A0000}"/>
    <cellStyle name="SAPBEXHLevel0 5 3 2 3 2" xfId="35406" xr:uid="{00000000-0005-0000-0000-0000448A0000}"/>
    <cellStyle name="SAPBEXHLevel0 5 3 2 4" xfId="35407" xr:uid="{00000000-0005-0000-0000-0000458A0000}"/>
    <cellStyle name="SAPBEXHLevel0 5 3 2 4 2" xfId="35408" xr:uid="{00000000-0005-0000-0000-0000468A0000}"/>
    <cellStyle name="SAPBEXHLevel0 5 3 2 5" xfId="35409" xr:uid="{00000000-0005-0000-0000-0000478A0000}"/>
    <cellStyle name="SAPBEXHLevel0 5 3 2 5 2" xfId="35410" xr:uid="{00000000-0005-0000-0000-0000488A0000}"/>
    <cellStyle name="SAPBEXHLevel0 5 3 2 6" xfId="35411" xr:uid="{00000000-0005-0000-0000-0000498A0000}"/>
    <cellStyle name="SAPBEXHLevel0 5 3 2 6 2" xfId="35412" xr:uid="{00000000-0005-0000-0000-00004A8A0000}"/>
    <cellStyle name="SAPBEXHLevel0 5 3 2 7" xfId="35413" xr:uid="{00000000-0005-0000-0000-00004B8A0000}"/>
    <cellStyle name="SAPBEXHLevel0 5 3 3" xfId="35414" xr:uid="{00000000-0005-0000-0000-00004C8A0000}"/>
    <cellStyle name="SAPBEXHLevel0 5 3 3 2" xfId="35415" xr:uid="{00000000-0005-0000-0000-00004D8A0000}"/>
    <cellStyle name="SAPBEXHLevel0 5 3 4" xfId="35416" xr:uid="{00000000-0005-0000-0000-00004E8A0000}"/>
    <cellStyle name="SAPBEXHLevel0 5 3 4 2" xfId="35417" xr:uid="{00000000-0005-0000-0000-00004F8A0000}"/>
    <cellStyle name="SAPBEXHLevel0 5 3 5" xfId="35418" xr:uid="{00000000-0005-0000-0000-0000508A0000}"/>
    <cellStyle name="SAPBEXHLevel0 5 3 5 2" xfId="35419" xr:uid="{00000000-0005-0000-0000-0000518A0000}"/>
    <cellStyle name="SAPBEXHLevel0 5 3 6" xfId="35420" xr:uid="{00000000-0005-0000-0000-0000528A0000}"/>
    <cellStyle name="SAPBEXHLevel0 5 3 6 2" xfId="35421" xr:uid="{00000000-0005-0000-0000-0000538A0000}"/>
    <cellStyle name="SAPBEXHLevel0 5 3 7" xfId="35422" xr:uid="{00000000-0005-0000-0000-0000548A0000}"/>
    <cellStyle name="SAPBEXHLevel0 5 3 7 2" xfId="35423" xr:uid="{00000000-0005-0000-0000-0000558A0000}"/>
    <cellStyle name="SAPBEXHLevel0 5 3 8" xfId="35424" xr:uid="{00000000-0005-0000-0000-0000568A0000}"/>
    <cellStyle name="SAPBEXHLevel0 5 4" xfId="35425" xr:uid="{00000000-0005-0000-0000-0000578A0000}"/>
    <cellStyle name="SAPBEXHLevel0 5 4 2" xfId="35426" xr:uid="{00000000-0005-0000-0000-0000588A0000}"/>
    <cellStyle name="SAPBEXHLevel0 5 4 2 2" xfId="35427" xr:uid="{00000000-0005-0000-0000-0000598A0000}"/>
    <cellStyle name="SAPBEXHLevel0 5 4 3" xfId="35428" xr:uid="{00000000-0005-0000-0000-00005A8A0000}"/>
    <cellStyle name="SAPBEXHLevel0 5 4 3 2" xfId="35429" xr:uid="{00000000-0005-0000-0000-00005B8A0000}"/>
    <cellStyle name="SAPBEXHLevel0 5 4 4" xfId="35430" xr:uid="{00000000-0005-0000-0000-00005C8A0000}"/>
    <cellStyle name="SAPBEXHLevel0 5 4 4 2" xfId="35431" xr:uid="{00000000-0005-0000-0000-00005D8A0000}"/>
    <cellStyle name="SAPBEXHLevel0 5 4 5" xfId="35432" xr:uid="{00000000-0005-0000-0000-00005E8A0000}"/>
    <cellStyle name="SAPBEXHLevel0 5 4 5 2" xfId="35433" xr:uid="{00000000-0005-0000-0000-00005F8A0000}"/>
    <cellStyle name="SAPBEXHLevel0 5 4 6" xfId="35434" xr:uid="{00000000-0005-0000-0000-0000608A0000}"/>
    <cellStyle name="SAPBEXHLevel0 5 4 6 2" xfId="35435" xr:uid="{00000000-0005-0000-0000-0000618A0000}"/>
    <cellStyle name="SAPBEXHLevel0 5 4 7" xfId="35436" xr:uid="{00000000-0005-0000-0000-0000628A0000}"/>
    <cellStyle name="SAPBEXHLevel0 5 5" xfId="35437" xr:uid="{00000000-0005-0000-0000-0000638A0000}"/>
    <cellStyle name="SAPBEXHLevel0 5 5 2" xfId="35438" xr:uid="{00000000-0005-0000-0000-0000648A0000}"/>
    <cellStyle name="SAPBEXHLevel0 5 6" xfId="35439" xr:uid="{00000000-0005-0000-0000-0000658A0000}"/>
    <cellStyle name="SAPBEXHLevel0 5 6 2" xfId="35440" xr:uid="{00000000-0005-0000-0000-0000668A0000}"/>
    <cellStyle name="SAPBEXHLevel0 5 7" xfId="35441" xr:uid="{00000000-0005-0000-0000-0000678A0000}"/>
    <cellStyle name="SAPBEXHLevel0 5 7 2" xfId="35442" xr:uid="{00000000-0005-0000-0000-0000688A0000}"/>
    <cellStyle name="SAPBEXHLevel0 5 8" xfId="35443" xr:uid="{00000000-0005-0000-0000-0000698A0000}"/>
    <cellStyle name="SAPBEXHLevel0 5 8 2" xfId="35444" xr:uid="{00000000-0005-0000-0000-00006A8A0000}"/>
    <cellStyle name="SAPBEXHLevel0 5 9" xfId="35445" xr:uid="{00000000-0005-0000-0000-00006B8A0000}"/>
    <cellStyle name="SAPBEXHLevel0 5 9 2" xfId="35446" xr:uid="{00000000-0005-0000-0000-00006C8A0000}"/>
    <cellStyle name="SAPBEXHLevel0 6" xfId="35447" xr:uid="{00000000-0005-0000-0000-00006D8A0000}"/>
    <cellStyle name="SAPBEXHLevel0 6 10" xfId="35448" xr:uid="{00000000-0005-0000-0000-00006E8A0000}"/>
    <cellStyle name="SAPBEXHLevel0 6 2" xfId="35449" xr:uid="{00000000-0005-0000-0000-00006F8A0000}"/>
    <cellStyle name="SAPBEXHLevel0 6 2 2" xfId="35450" xr:uid="{00000000-0005-0000-0000-0000708A0000}"/>
    <cellStyle name="SAPBEXHLevel0 6 2 2 2" xfId="35451" xr:uid="{00000000-0005-0000-0000-0000718A0000}"/>
    <cellStyle name="SAPBEXHLevel0 6 2 2 2 2" xfId="35452" xr:uid="{00000000-0005-0000-0000-0000728A0000}"/>
    <cellStyle name="SAPBEXHLevel0 6 2 2 2 2 2" xfId="35453" xr:uid="{00000000-0005-0000-0000-0000738A0000}"/>
    <cellStyle name="SAPBEXHLevel0 6 2 2 2 3" xfId="35454" xr:uid="{00000000-0005-0000-0000-0000748A0000}"/>
    <cellStyle name="SAPBEXHLevel0 6 2 2 2 3 2" xfId="35455" xr:uid="{00000000-0005-0000-0000-0000758A0000}"/>
    <cellStyle name="SAPBEXHLevel0 6 2 2 2 4" xfId="35456" xr:uid="{00000000-0005-0000-0000-0000768A0000}"/>
    <cellStyle name="SAPBEXHLevel0 6 2 2 2 4 2" xfId="35457" xr:uid="{00000000-0005-0000-0000-0000778A0000}"/>
    <cellStyle name="SAPBEXHLevel0 6 2 2 2 5" xfId="35458" xr:uid="{00000000-0005-0000-0000-0000788A0000}"/>
    <cellStyle name="SAPBEXHLevel0 6 2 2 2 5 2" xfId="35459" xr:uid="{00000000-0005-0000-0000-0000798A0000}"/>
    <cellStyle name="SAPBEXHLevel0 6 2 2 2 6" xfId="35460" xr:uid="{00000000-0005-0000-0000-00007A8A0000}"/>
    <cellStyle name="SAPBEXHLevel0 6 2 2 2 6 2" xfId="35461" xr:uid="{00000000-0005-0000-0000-00007B8A0000}"/>
    <cellStyle name="SAPBEXHLevel0 6 2 2 2 7" xfId="35462" xr:uid="{00000000-0005-0000-0000-00007C8A0000}"/>
    <cellStyle name="SAPBEXHLevel0 6 2 2 3" xfId="35463" xr:uid="{00000000-0005-0000-0000-00007D8A0000}"/>
    <cellStyle name="SAPBEXHLevel0 6 2 2 3 2" xfId="35464" xr:uid="{00000000-0005-0000-0000-00007E8A0000}"/>
    <cellStyle name="SAPBEXHLevel0 6 2 2 4" xfId="35465" xr:uid="{00000000-0005-0000-0000-00007F8A0000}"/>
    <cellStyle name="SAPBEXHLevel0 6 2 2 4 2" xfId="35466" xr:uid="{00000000-0005-0000-0000-0000808A0000}"/>
    <cellStyle name="SAPBEXHLevel0 6 2 2 5" xfId="35467" xr:uid="{00000000-0005-0000-0000-0000818A0000}"/>
    <cellStyle name="SAPBEXHLevel0 6 2 2 5 2" xfId="35468" xr:uid="{00000000-0005-0000-0000-0000828A0000}"/>
    <cellStyle name="SAPBEXHLevel0 6 2 2 6" xfId="35469" xr:uid="{00000000-0005-0000-0000-0000838A0000}"/>
    <cellStyle name="SAPBEXHLevel0 6 2 2 6 2" xfId="35470" xr:uid="{00000000-0005-0000-0000-0000848A0000}"/>
    <cellStyle name="SAPBEXHLevel0 6 2 2 7" xfId="35471" xr:uid="{00000000-0005-0000-0000-0000858A0000}"/>
    <cellStyle name="SAPBEXHLevel0 6 2 2 7 2" xfId="35472" xr:uid="{00000000-0005-0000-0000-0000868A0000}"/>
    <cellStyle name="SAPBEXHLevel0 6 2 2 8" xfId="35473" xr:uid="{00000000-0005-0000-0000-0000878A0000}"/>
    <cellStyle name="SAPBEXHLevel0 6 2 3" xfId="35474" xr:uid="{00000000-0005-0000-0000-0000888A0000}"/>
    <cellStyle name="SAPBEXHLevel0 6 2 3 2" xfId="35475" xr:uid="{00000000-0005-0000-0000-0000898A0000}"/>
    <cellStyle name="SAPBEXHLevel0 6 2 3 2 2" xfId="35476" xr:uid="{00000000-0005-0000-0000-00008A8A0000}"/>
    <cellStyle name="SAPBEXHLevel0 6 2 3 3" xfId="35477" xr:uid="{00000000-0005-0000-0000-00008B8A0000}"/>
    <cellStyle name="SAPBEXHLevel0 6 2 3 3 2" xfId="35478" xr:uid="{00000000-0005-0000-0000-00008C8A0000}"/>
    <cellStyle name="SAPBEXHLevel0 6 2 3 4" xfId="35479" xr:uid="{00000000-0005-0000-0000-00008D8A0000}"/>
    <cellStyle name="SAPBEXHLevel0 6 2 3 4 2" xfId="35480" xr:uid="{00000000-0005-0000-0000-00008E8A0000}"/>
    <cellStyle name="SAPBEXHLevel0 6 2 3 5" xfId="35481" xr:uid="{00000000-0005-0000-0000-00008F8A0000}"/>
    <cellStyle name="SAPBEXHLevel0 6 2 3 5 2" xfId="35482" xr:uid="{00000000-0005-0000-0000-0000908A0000}"/>
    <cellStyle name="SAPBEXHLevel0 6 2 3 6" xfId="35483" xr:uid="{00000000-0005-0000-0000-0000918A0000}"/>
    <cellStyle name="SAPBEXHLevel0 6 2 3 6 2" xfId="35484" xr:uid="{00000000-0005-0000-0000-0000928A0000}"/>
    <cellStyle name="SAPBEXHLevel0 6 2 3 7" xfId="35485" xr:uid="{00000000-0005-0000-0000-0000938A0000}"/>
    <cellStyle name="SAPBEXHLevel0 6 2 4" xfId="35486" xr:uid="{00000000-0005-0000-0000-0000948A0000}"/>
    <cellStyle name="SAPBEXHLevel0 6 2 4 2" xfId="35487" xr:uid="{00000000-0005-0000-0000-0000958A0000}"/>
    <cellStyle name="SAPBEXHLevel0 6 2 5" xfId="35488" xr:uid="{00000000-0005-0000-0000-0000968A0000}"/>
    <cellStyle name="SAPBEXHLevel0 6 2 5 2" xfId="35489" xr:uid="{00000000-0005-0000-0000-0000978A0000}"/>
    <cellStyle name="SAPBEXHLevel0 6 2 6" xfId="35490" xr:uid="{00000000-0005-0000-0000-0000988A0000}"/>
    <cellStyle name="SAPBEXHLevel0 6 2 6 2" xfId="35491" xr:uid="{00000000-0005-0000-0000-0000998A0000}"/>
    <cellStyle name="SAPBEXHLevel0 6 2 7" xfId="35492" xr:uid="{00000000-0005-0000-0000-00009A8A0000}"/>
    <cellStyle name="SAPBEXHLevel0 6 2 7 2" xfId="35493" xr:uid="{00000000-0005-0000-0000-00009B8A0000}"/>
    <cellStyle name="SAPBEXHLevel0 6 2 8" xfId="35494" xr:uid="{00000000-0005-0000-0000-00009C8A0000}"/>
    <cellStyle name="SAPBEXHLevel0 6 2 8 2" xfId="35495" xr:uid="{00000000-0005-0000-0000-00009D8A0000}"/>
    <cellStyle name="SAPBEXHLevel0 6 2 9" xfId="35496" xr:uid="{00000000-0005-0000-0000-00009E8A0000}"/>
    <cellStyle name="SAPBEXHLevel0 6 3" xfId="35497" xr:uid="{00000000-0005-0000-0000-00009F8A0000}"/>
    <cellStyle name="SAPBEXHLevel0 6 3 2" xfId="35498" xr:uid="{00000000-0005-0000-0000-0000A08A0000}"/>
    <cellStyle name="SAPBEXHLevel0 6 3 2 2" xfId="35499" xr:uid="{00000000-0005-0000-0000-0000A18A0000}"/>
    <cellStyle name="SAPBEXHLevel0 6 3 2 2 2" xfId="35500" xr:uid="{00000000-0005-0000-0000-0000A28A0000}"/>
    <cellStyle name="SAPBEXHLevel0 6 3 2 3" xfId="35501" xr:uid="{00000000-0005-0000-0000-0000A38A0000}"/>
    <cellStyle name="SAPBEXHLevel0 6 3 2 3 2" xfId="35502" xr:uid="{00000000-0005-0000-0000-0000A48A0000}"/>
    <cellStyle name="SAPBEXHLevel0 6 3 2 4" xfId="35503" xr:uid="{00000000-0005-0000-0000-0000A58A0000}"/>
    <cellStyle name="SAPBEXHLevel0 6 3 2 4 2" xfId="35504" xr:uid="{00000000-0005-0000-0000-0000A68A0000}"/>
    <cellStyle name="SAPBEXHLevel0 6 3 2 5" xfId="35505" xr:uid="{00000000-0005-0000-0000-0000A78A0000}"/>
    <cellStyle name="SAPBEXHLevel0 6 3 2 5 2" xfId="35506" xr:uid="{00000000-0005-0000-0000-0000A88A0000}"/>
    <cellStyle name="SAPBEXHLevel0 6 3 2 6" xfId="35507" xr:uid="{00000000-0005-0000-0000-0000A98A0000}"/>
    <cellStyle name="SAPBEXHLevel0 6 3 2 6 2" xfId="35508" xr:uid="{00000000-0005-0000-0000-0000AA8A0000}"/>
    <cellStyle name="SAPBEXHLevel0 6 3 2 7" xfId="35509" xr:uid="{00000000-0005-0000-0000-0000AB8A0000}"/>
    <cellStyle name="SAPBEXHLevel0 6 3 3" xfId="35510" xr:uid="{00000000-0005-0000-0000-0000AC8A0000}"/>
    <cellStyle name="SAPBEXHLevel0 6 3 3 2" xfId="35511" xr:uid="{00000000-0005-0000-0000-0000AD8A0000}"/>
    <cellStyle name="SAPBEXHLevel0 6 3 4" xfId="35512" xr:uid="{00000000-0005-0000-0000-0000AE8A0000}"/>
    <cellStyle name="SAPBEXHLevel0 6 3 4 2" xfId="35513" xr:uid="{00000000-0005-0000-0000-0000AF8A0000}"/>
    <cellStyle name="SAPBEXHLevel0 6 3 5" xfId="35514" xr:uid="{00000000-0005-0000-0000-0000B08A0000}"/>
    <cellStyle name="SAPBEXHLevel0 6 3 5 2" xfId="35515" xr:uid="{00000000-0005-0000-0000-0000B18A0000}"/>
    <cellStyle name="SAPBEXHLevel0 6 3 6" xfId="35516" xr:uid="{00000000-0005-0000-0000-0000B28A0000}"/>
    <cellStyle name="SAPBEXHLevel0 6 3 6 2" xfId="35517" xr:uid="{00000000-0005-0000-0000-0000B38A0000}"/>
    <cellStyle name="SAPBEXHLevel0 6 3 7" xfId="35518" xr:uid="{00000000-0005-0000-0000-0000B48A0000}"/>
    <cellStyle name="SAPBEXHLevel0 6 3 7 2" xfId="35519" xr:uid="{00000000-0005-0000-0000-0000B58A0000}"/>
    <cellStyle name="SAPBEXHLevel0 6 3 8" xfId="35520" xr:uid="{00000000-0005-0000-0000-0000B68A0000}"/>
    <cellStyle name="SAPBEXHLevel0 6 4" xfId="35521" xr:uid="{00000000-0005-0000-0000-0000B78A0000}"/>
    <cellStyle name="SAPBEXHLevel0 6 4 2" xfId="35522" xr:uid="{00000000-0005-0000-0000-0000B88A0000}"/>
    <cellStyle name="SAPBEXHLevel0 6 4 2 2" xfId="35523" xr:uid="{00000000-0005-0000-0000-0000B98A0000}"/>
    <cellStyle name="SAPBEXHLevel0 6 4 3" xfId="35524" xr:uid="{00000000-0005-0000-0000-0000BA8A0000}"/>
    <cellStyle name="SAPBEXHLevel0 6 4 3 2" xfId="35525" xr:uid="{00000000-0005-0000-0000-0000BB8A0000}"/>
    <cellStyle name="SAPBEXHLevel0 6 4 4" xfId="35526" xr:uid="{00000000-0005-0000-0000-0000BC8A0000}"/>
    <cellStyle name="SAPBEXHLevel0 6 4 4 2" xfId="35527" xr:uid="{00000000-0005-0000-0000-0000BD8A0000}"/>
    <cellStyle name="SAPBEXHLevel0 6 4 5" xfId="35528" xr:uid="{00000000-0005-0000-0000-0000BE8A0000}"/>
    <cellStyle name="SAPBEXHLevel0 6 4 5 2" xfId="35529" xr:uid="{00000000-0005-0000-0000-0000BF8A0000}"/>
    <cellStyle name="SAPBEXHLevel0 6 4 6" xfId="35530" xr:uid="{00000000-0005-0000-0000-0000C08A0000}"/>
    <cellStyle name="SAPBEXHLevel0 6 4 6 2" xfId="35531" xr:uid="{00000000-0005-0000-0000-0000C18A0000}"/>
    <cellStyle name="SAPBEXHLevel0 6 4 7" xfId="35532" xr:uid="{00000000-0005-0000-0000-0000C28A0000}"/>
    <cellStyle name="SAPBEXHLevel0 6 5" xfId="35533" xr:uid="{00000000-0005-0000-0000-0000C38A0000}"/>
    <cellStyle name="SAPBEXHLevel0 6 5 2" xfId="35534" xr:uid="{00000000-0005-0000-0000-0000C48A0000}"/>
    <cellStyle name="SAPBEXHLevel0 6 6" xfId="35535" xr:uid="{00000000-0005-0000-0000-0000C58A0000}"/>
    <cellStyle name="SAPBEXHLevel0 6 6 2" xfId="35536" xr:uid="{00000000-0005-0000-0000-0000C68A0000}"/>
    <cellStyle name="SAPBEXHLevel0 6 7" xfId="35537" xr:uid="{00000000-0005-0000-0000-0000C78A0000}"/>
    <cellStyle name="SAPBEXHLevel0 6 7 2" xfId="35538" xr:uid="{00000000-0005-0000-0000-0000C88A0000}"/>
    <cellStyle name="SAPBEXHLevel0 6 8" xfId="35539" xr:uid="{00000000-0005-0000-0000-0000C98A0000}"/>
    <cellStyle name="SAPBEXHLevel0 6 8 2" xfId="35540" xr:uid="{00000000-0005-0000-0000-0000CA8A0000}"/>
    <cellStyle name="SAPBEXHLevel0 6 9" xfId="35541" xr:uid="{00000000-0005-0000-0000-0000CB8A0000}"/>
    <cellStyle name="SAPBEXHLevel0 6 9 2" xfId="35542" xr:uid="{00000000-0005-0000-0000-0000CC8A0000}"/>
    <cellStyle name="SAPBEXHLevel0 7" xfId="35543" xr:uid="{00000000-0005-0000-0000-0000CD8A0000}"/>
    <cellStyle name="SAPBEXHLevel0 7 10" xfId="35544" xr:uid="{00000000-0005-0000-0000-0000CE8A0000}"/>
    <cellStyle name="SAPBEXHLevel0 7 2" xfId="35545" xr:uid="{00000000-0005-0000-0000-0000CF8A0000}"/>
    <cellStyle name="SAPBEXHLevel0 7 2 2" xfId="35546" xr:uid="{00000000-0005-0000-0000-0000D08A0000}"/>
    <cellStyle name="SAPBEXHLevel0 7 2 2 2" xfId="35547" xr:uid="{00000000-0005-0000-0000-0000D18A0000}"/>
    <cellStyle name="SAPBEXHLevel0 7 2 2 2 2" xfId="35548" xr:uid="{00000000-0005-0000-0000-0000D28A0000}"/>
    <cellStyle name="SAPBEXHLevel0 7 2 2 2 2 2" xfId="35549" xr:uid="{00000000-0005-0000-0000-0000D38A0000}"/>
    <cellStyle name="SAPBEXHLevel0 7 2 2 2 3" xfId="35550" xr:uid="{00000000-0005-0000-0000-0000D48A0000}"/>
    <cellStyle name="SAPBEXHLevel0 7 2 2 2 3 2" xfId="35551" xr:uid="{00000000-0005-0000-0000-0000D58A0000}"/>
    <cellStyle name="SAPBEXHLevel0 7 2 2 2 4" xfId="35552" xr:uid="{00000000-0005-0000-0000-0000D68A0000}"/>
    <cellStyle name="SAPBEXHLevel0 7 2 2 2 4 2" xfId="35553" xr:uid="{00000000-0005-0000-0000-0000D78A0000}"/>
    <cellStyle name="SAPBEXHLevel0 7 2 2 2 5" xfId="35554" xr:uid="{00000000-0005-0000-0000-0000D88A0000}"/>
    <cellStyle name="SAPBEXHLevel0 7 2 2 2 5 2" xfId="35555" xr:uid="{00000000-0005-0000-0000-0000D98A0000}"/>
    <cellStyle name="SAPBEXHLevel0 7 2 2 2 6" xfId="35556" xr:uid="{00000000-0005-0000-0000-0000DA8A0000}"/>
    <cellStyle name="SAPBEXHLevel0 7 2 2 2 6 2" xfId="35557" xr:uid="{00000000-0005-0000-0000-0000DB8A0000}"/>
    <cellStyle name="SAPBEXHLevel0 7 2 2 2 7" xfId="35558" xr:uid="{00000000-0005-0000-0000-0000DC8A0000}"/>
    <cellStyle name="SAPBEXHLevel0 7 2 2 3" xfId="35559" xr:uid="{00000000-0005-0000-0000-0000DD8A0000}"/>
    <cellStyle name="SAPBEXHLevel0 7 2 2 3 2" xfId="35560" xr:uid="{00000000-0005-0000-0000-0000DE8A0000}"/>
    <cellStyle name="SAPBEXHLevel0 7 2 2 4" xfId="35561" xr:uid="{00000000-0005-0000-0000-0000DF8A0000}"/>
    <cellStyle name="SAPBEXHLevel0 7 2 2 4 2" xfId="35562" xr:uid="{00000000-0005-0000-0000-0000E08A0000}"/>
    <cellStyle name="SAPBEXHLevel0 7 2 2 5" xfId="35563" xr:uid="{00000000-0005-0000-0000-0000E18A0000}"/>
    <cellStyle name="SAPBEXHLevel0 7 2 2 5 2" xfId="35564" xr:uid="{00000000-0005-0000-0000-0000E28A0000}"/>
    <cellStyle name="SAPBEXHLevel0 7 2 2 6" xfId="35565" xr:uid="{00000000-0005-0000-0000-0000E38A0000}"/>
    <cellStyle name="SAPBEXHLevel0 7 2 2 6 2" xfId="35566" xr:uid="{00000000-0005-0000-0000-0000E48A0000}"/>
    <cellStyle name="SAPBEXHLevel0 7 2 2 7" xfId="35567" xr:uid="{00000000-0005-0000-0000-0000E58A0000}"/>
    <cellStyle name="SAPBEXHLevel0 7 2 2 7 2" xfId="35568" xr:uid="{00000000-0005-0000-0000-0000E68A0000}"/>
    <cellStyle name="SAPBEXHLevel0 7 2 2 8" xfId="35569" xr:uid="{00000000-0005-0000-0000-0000E78A0000}"/>
    <cellStyle name="SAPBEXHLevel0 7 2 3" xfId="35570" xr:uid="{00000000-0005-0000-0000-0000E88A0000}"/>
    <cellStyle name="SAPBEXHLevel0 7 2 3 2" xfId="35571" xr:uid="{00000000-0005-0000-0000-0000E98A0000}"/>
    <cellStyle name="SAPBEXHLevel0 7 2 3 2 2" xfId="35572" xr:uid="{00000000-0005-0000-0000-0000EA8A0000}"/>
    <cellStyle name="SAPBEXHLevel0 7 2 3 3" xfId="35573" xr:uid="{00000000-0005-0000-0000-0000EB8A0000}"/>
    <cellStyle name="SAPBEXHLevel0 7 2 3 3 2" xfId="35574" xr:uid="{00000000-0005-0000-0000-0000EC8A0000}"/>
    <cellStyle name="SAPBEXHLevel0 7 2 3 4" xfId="35575" xr:uid="{00000000-0005-0000-0000-0000ED8A0000}"/>
    <cellStyle name="SAPBEXHLevel0 7 2 3 4 2" xfId="35576" xr:uid="{00000000-0005-0000-0000-0000EE8A0000}"/>
    <cellStyle name="SAPBEXHLevel0 7 2 3 5" xfId="35577" xr:uid="{00000000-0005-0000-0000-0000EF8A0000}"/>
    <cellStyle name="SAPBEXHLevel0 7 2 3 5 2" xfId="35578" xr:uid="{00000000-0005-0000-0000-0000F08A0000}"/>
    <cellStyle name="SAPBEXHLevel0 7 2 3 6" xfId="35579" xr:uid="{00000000-0005-0000-0000-0000F18A0000}"/>
    <cellStyle name="SAPBEXHLevel0 7 2 3 6 2" xfId="35580" xr:uid="{00000000-0005-0000-0000-0000F28A0000}"/>
    <cellStyle name="SAPBEXHLevel0 7 2 3 7" xfId="35581" xr:uid="{00000000-0005-0000-0000-0000F38A0000}"/>
    <cellStyle name="SAPBEXHLevel0 7 2 4" xfId="35582" xr:uid="{00000000-0005-0000-0000-0000F48A0000}"/>
    <cellStyle name="SAPBEXHLevel0 7 2 4 2" xfId="35583" xr:uid="{00000000-0005-0000-0000-0000F58A0000}"/>
    <cellStyle name="SAPBEXHLevel0 7 2 5" xfId="35584" xr:uid="{00000000-0005-0000-0000-0000F68A0000}"/>
    <cellStyle name="SAPBEXHLevel0 7 2 5 2" xfId="35585" xr:uid="{00000000-0005-0000-0000-0000F78A0000}"/>
    <cellStyle name="SAPBEXHLevel0 7 2 6" xfId="35586" xr:uid="{00000000-0005-0000-0000-0000F88A0000}"/>
    <cellStyle name="SAPBEXHLevel0 7 2 6 2" xfId="35587" xr:uid="{00000000-0005-0000-0000-0000F98A0000}"/>
    <cellStyle name="SAPBEXHLevel0 7 2 7" xfId="35588" xr:uid="{00000000-0005-0000-0000-0000FA8A0000}"/>
    <cellStyle name="SAPBEXHLevel0 7 2 7 2" xfId="35589" xr:uid="{00000000-0005-0000-0000-0000FB8A0000}"/>
    <cellStyle name="SAPBEXHLevel0 7 2 8" xfId="35590" xr:uid="{00000000-0005-0000-0000-0000FC8A0000}"/>
    <cellStyle name="SAPBEXHLevel0 7 2 8 2" xfId="35591" xr:uid="{00000000-0005-0000-0000-0000FD8A0000}"/>
    <cellStyle name="SAPBEXHLevel0 7 2 9" xfId="35592" xr:uid="{00000000-0005-0000-0000-0000FE8A0000}"/>
    <cellStyle name="SAPBEXHLevel0 7 3" xfId="35593" xr:uid="{00000000-0005-0000-0000-0000FF8A0000}"/>
    <cellStyle name="SAPBEXHLevel0 7 3 2" xfId="35594" xr:uid="{00000000-0005-0000-0000-0000008B0000}"/>
    <cellStyle name="SAPBEXHLevel0 7 3 2 2" xfId="35595" xr:uid="{00000000-0005-0000-0000-0000018B0000}"/>
    <cellStyle name="SAPBEXHLevel0 7 3 2 2 2" xfId="35596" xr:uid="{00000000-0005-0000-0000-0000028B0000}"/>
    <cellStyle name="SAPBEXHLevel0 7 3 2 3" xfId="35597" xr:uid="{00000000-0005-0000-0000-0000038B0000}"/>
    <cellStyle name="SAPBEXHLevel0 7 3 2 3 2" xfId="35598" xr:uid="{00000000-0005-0000-0000-0000048B0000}"/>
    <cellStyle name="SAPBEXHLevel0 7 3 2 4" xfId="35599" xr:uid="{00000000-0005-0000-0000-0000058B0000}"/>
    <cellStyle name="SAPBEXHLevel0 7 3 2 4 2" xfId="35600" xr:uid="{00000000-0005-0000-0000-0000068B0000}"/>
    <cellStyle name="SAPBEXHLevel0 7 3 2 5" xfId="35601" xr:uid="{00000000-0005-0000-0000-0000078B0000}"/>
    <cellStyle name="SAPBEXHLevel0 7 3 2 5 2" xfId="35602" xr:uid="{00000000-0005-0000-0000-0000088B0000}"/>
    <cellStyle name="SAPBEXHLevel0 7 3 2 6" xfId="35603" xr:uid="{00000000-0005-0000-0000-0000098B0000}"/>
    <cellStyle name="SAPBEXHLevel0 7 3 2 6 2" xfId="35604" xr:uid="{00000000-0005-0000-0000-00000A8B0000}"/>
    <cellStyle name="SAPBEXHLevel0 7 3 2 7" xfId="35605" xr:uid="{00000000-0005-0000-0000-00000B8B0000}"/>
    <cellStyle name="SAPBEXHLevel0 7 3 3" xfId="35606" xr:uid="{00000000-0005-0000-0000-00000C8B0000}"/>
    <cellStyle name="SAPBEXHLevel0 7 3 3 2" xfId="35607" xr:uid="{00000000-0005-0000-0000-00000D8B0000}"/>
    <cellStyle name="SAPBEXHLevel0 7 3 4" xfId="35608" xr:uid="{00000000-0005-0000-0000-00000E8B0000}"/>
    <cellStyle name="SAPBEXHLevel0 7 3 4 2" xfId="35609" xr:uid="{00000000-0005-0000-0000-00000F8B0000}"/>
    <cellStyle name="SAPBEXHLevel0 7 3 5" xfId="35610" xr:uid="{00000000-0005-0000-0000-0000108B0000}"/>
    <cellStyle name="SAPBEXHLevel0 7 3 5 2" xfId="35611" xr:uid="{00000000-0005-0000-0000-0000118B0000}"/>
    <cellStyle name="SAPBEXHLevel0 7 3 6" xfId="35612" xr:uid="{00000000-0005-0000-0000-0000128B0000}"/>
    <cellStyle name="SAPBEXHLevel0 7 3 6 2" xfId="35613" xr:uid="{00000000-0005-0000-0000-0000138B0000}"/>
    <cellStyle name="SAPBEXHLevel0 7 3 7" xfId="35614" xr:uid="{00000000-0005-0000-0000-0000148B0000}"/>
    <cellStyle name="SAPBEXHLevel0 7 3 7 2" xfId="35615" xr:uid="{00000000-0005-0000-0000-0000158B0000}"/>
    <cellStyle name="SAPBEXHLevel0 7 3 8" xfId="35616" xr:uid="{00000000-0005-0000-0000-0000168B0000}"/>
    <cellStyle name="SAPBEXHLevel0 7 4" xfId="35617" xr:uid="{00000000-0005-0000-0000-0000178B0000}"/>
    <cellStyle name="SAPBEXHLevel0 7 4 2" xfId="35618" xr:uid="{00000000-0005-0000-0000-0000188B0000}"/>
    <cellStyle name="SAPBEXHLevel0 7 4 2 2" xfId="35619" xr:uid="{00000000-0005-0000-0000-0000198B0000}"/>
    <cellStyle name="SAPBEXHLevel0 7 4 3" xfId="35620" xr:uid="{00000000-0005-0000-0000-00001A8B0000}"/>
    <cellStyle name="SAPBEXHLevel0 7 4 3 2" xfId="35621" xr:uid="{00000000-0005-0000-0000-00001B8B0000}"/>
    <cellStyle name="SAPBEXHLevel0 7 4 4" xfId="35622" xr:uid="{00000000-0005-0000-0000-00001C8B0000}"/>
    <cellStyle name="SAPBEXHLevel0 7 4 4 2" xfId="35623" xr:uid="{00000000-0005-0000-0000-00001D8B0000}"/>
    <cellStyle name="SAPBEXHLevel0 7 4 5" xfId="35624" xr:uid="{00000000-0005-0000-0000-00001E8B0000}"/>
    <cellStyle name="SAPBEXHLevel0 7 4 5 2" xfId="35625" xr:uid="{00000000-0005-0000-0000-00001F8B0000}"/>
    <cellStyle name="SAPBEXHLevel0 7 4 6" xfId="35626" xr:uid="{00000000-0005-0000-0000-0000208B0000}"/>
    <cellStyle name="SAPBEXHLevel0 7 4 6 2" xfId="35627" xr:uid="{00000000-0005-0000-0000-0000218B0000}"/>
    <cellStyle name="SAPBEXHLevel0 7 4 7" xfId="35628" xr:uid="{00000000-0005-0000-0000-0000228B0000}"/>
    <cellStyle name="SAPBEXHLevel0 7 5" xfId="35629" xr:uid="{00000000-0005-0000-0000-0000238B0000}"/>
    <cellStyle name="SAPBEXHLevel0 7 5 2" xfId="35630" xr:uid="{00000000-0005-0000-0000-0000248B0000}"/>
    <cellStyle name="SAPBEXHLevel0 7 6" xfId="35631" xr:uid="{00000000-0005-0000-0000-0000258B0000}"/>
    <cellStyle name="SAPBEXHLevel0 7 6 2" xfId="35632" xr:uid="{00000000-0005-0000-0000-0000268B0000}"/>
    <cellStyle name="SAPBEXHLevel0 7 7" xfId="35633" xr:uid="{00000000-0005-0000-0000-0000278B0000}"/>
    <cellStyle name="SAPBEXHLevel0 7 7 2" xfId="35634" xr:uid="{00000000-0005-0000-0000-0000288B0000}"/>
    <cellStyle name="SAPBEXHLevel0 7 8" xfId="35635" xr:uid="{00000000-0005-0000-0000-0000298B0000}"/>
    <cellStyle name="SAPBEXHLevel0 7 8 2" xfId="35636" xr:uid="{00000000-0005-0000-0000-00002A8B0000}"/>
    <cellStyle name="SAPBEXHLevel0 7 9" xfId="35637" xr:uid="{00000000-0005-0000-0000-00002B8B0000}"/>
    <cellStyle name="SAPBEXHLevel0 7 9 2" xfId="35638" xr:uid="{00000000-0005-0000-0000-00002C8B0000}"/>
    <cellStyle name="SAPBEXHLevel0 8" xfId="35639" xr:uid="{00000000-0005-0000-0000-00002D8B0000}"/>
    <cellStyle name="SAPBEXHLevel0 8 2" xfId="35640" xr:uid="{00000000-0005-0000-0000-00002E8B0000}"/>
    <cellStyle name="SAPBEXHLevel0 8 2 2" xfId="35641" xr:uid="{00000000-0005-0000-0000-00002F8B0000}"/>
    <cellStyle name="SAPBEXHLevel0 8 2 2 2" xfId="35642" xr:uid="{00000000-0005-0000-0000-0000308B0000}"/>
    <cellStyle name="SAPBEXHLevel0 8 2 2 2 2" xfId="35643" xr:uid="{00000000-0005-0000-0000-0000318B0000}"/>
    <cellStyle name="SAPBEXHLevel0 8 2 2 3" xfId="35644" xr:uid="{00000000-0005-0000-0000-0000328B0000}"/>
    <cellStyle name="SAPBEXHLevel0 8 2 2 3 2" xfId="35645" xr:uid="{00000000-0005-0000-0000-0000338B0000}"/>
    <cellStyle name="SAPBEXHLevel0 8 2 2 4" xfId="35646" xr:uid="{00000000-0005-0000-0000-0000348B0000}"/>
    <cellStyle name="SAPBEXHLevel0 8 2 2 4 2" xfId="35647" xr:uid="{00000000-0005-0000-0000-0000358B0000}"/>
    <cellStyle name="SAPBEXHLevel0 8 2 2 5" xfId="35648" xr:uid="{00000000-0005-0000-0000-0000368B0000}"/>
    <cellStyle name="SAPBEXHLevel0 8 2 2 5 2" xfId="35649" xr:uid="{00000000-0005-0000-0000-0000378B0000}"/>
    <cellStyle name="SAPBEXHLevel0 8 2 2 6" xfId="35650" xr:uid="{00000000-0005-0000-0000-0000388B0000}"/>
    <cellStyle name="SAPBEXHLevel0 8 2 2 6 2" xfId="35651" xr:uid="{00000000-0005-0000-0000-0000398B0000}"/>
    <cellStyle name="SAPBEXHLevel0 8 2 2 7" xfId="35652" xr:uid="{00000000-0005-0000-0000-00003A8B0000}"/>
    <cellStyle name="SAPBEXHLevel0 8 2 3" xfId="35653" xr:uid="{00000000-0005-0000-0000-00003B8B0000}"/>
    <cellStyle name="SAPBEXHLevel0 8 2 3 2" xfId="35654" xr:uid="{00000000-0005-0000-0000-00003C8B0000}"/>
    <cellStyle name="SAPBEXHLevel0 8 2 4" xfId="35655" xr:uid="{00000000-0005-0000-0000-00003D8B0000}"/>
    <cellStyle name="SAPBEXHLevel0 8 2 4 2" xfId="35656" xr:uid="{00000000-0005-0000-0000-00003E8B0000}"/>
    <cellStyle name="SAPBEXHLevel0 8 2 5" xfId="35657" xr:uid="{00000000-0005-0000-0000-00003F8B0000}"/>
    <cellStyle name="SAPBEXHLevel0 8 2 5 2" xfId="35658" xr:uid="{00000000-0005-0000-0000-0000408B0000}"/>
    <cellStyle name="SAPBEXHLevel0 8 2 6" xfId="35659" xr:uid="{00000000-0005-0000-0000-0000418B0000}"/>
    <cellStyle name="SAPBEXHLevel0 8 2 6 2" xfId="35660" xr:uid="{00000000-0005-0000-0000-0000428B0000}"/>
    <cellStyle name="SAPBEXHLevel0 8 2 7" xfId="35661" xr:uid="{00000000-0005-0000-0000-0000438B0000}"/>
    <cellStyle name="SAPBEXHLevel0 8 2 7 2" xfId="35662" xr:uid="{00000000-0005-0000-0000-0000448B0000}"/>
    <cellStyle name="SAPBEXHLevel0 8 2 8" xfId="35663" xr:uid="{00000000-0005-0000-0000-0000458B0000}"/>
    <cellStyle name="SAPBEXHLevel0 8 3" xfId="35664" xr:uid="{00000000-0005-0000-0000-0000468B0000}"/>
    <cellStyle name="SAPBEXHLevel0 8 3 2" xfId="35665" xr:uid="{00000000-0005-0000-0000-0000478B0000}"/>
    <cellStyle name="SAPBEXHLevel0 8 3 2 2" xfId="35666" xr:uid="{00000000-0005-0000-0000-0000488B0000}"/>
    <cellStyle name="SAPBEXHLevel0 8 3 3" xfId="35667" xr:uid="{00000000-0005-0000-0000-0000498B0000}"/>
    <cellStyle name="SAPBEXHLevel0 8 3 3 2" xfId="35668" xr:uid="{00000000-0005-0000-0000-00004A8B0000}"/>
    <cellStyle name="SAPBEXHLevel0 8 3 4" xfId="35669" xr:uid="{00000000-0005-0000-0000-00004B8B0000}"/>
    <cellStyle name="SAPBEXHLevel0 8 3 4 2" xfId="35670" xr:uid="{00000000-0005-0000-0000-00004C8B0000}"/>
    <cellStyle name="SAPBEXHLevel0 8 3 5" xfId="35671" xr:uid="{00000000-0005-0000-0000-00004D8B0000}"/>
    <cellStyle name="SAPBEXHLevel0 8 3 5 2" xfId="35672" xr:uid="{00000000-0005-0000-0000-00004E8B0000}"/>
    <cellStyle name="SAPBEXHLevel0 8 3 6" xfId="35673" xr:uid="{00000000-0005-0000-0000-00004F8B0000}"/>
    <cellStyle name="SAPBEXHLevel0 8 3 6 2" xfId="35674" xr:uid="{00000000-0005-0000-0000-0000508B0000}"/>
    <cellStyle name="SAPBEXHLevel0 8 3 7" xfId="35675" xr:uid="{00000000-0005-0000-0000-0000518B0000}"/>
    <cellStyle name="SAPBEXHLevel0 8 4" xfId="35676" xr:uid="{00000000-0005-0000-0000-0000528B0000}"/>
    <cellStyle name="SAPBEXHLevel0 8 4 2" xfId="35677" xr:uid="{00000000-0005-0000-0000-0000538B0000}"/>
    <cellStyle name="SAPBEXHLevel0 8 5" xfId="35678" xr:uid="{00000000-0005-0000-0000-0000548B0000}"/>
    <cellStyle name="SAPBEXHLevel0 8 5 2" xfId="35679" xr:uid="{00000000-0005-0000-0000-0000558B0000}"/>
    <cellStyle name="SAPBEXHLevel0 8 6" xfId="35680" xr:uid="{00000000-0005-0000-0000-0000568B0000}"/>
    <cellStyle name="SAPBEXHLevel0 8 6 2" xfId="35681" xr:uid="{00000000-0005-0000-0000-0000578B0000}"/>
    <cellStyle name="SAPBEXHLevel0 8 7" xfId="35682" xr:uid="{00000000-0005-0000-0000-0000588B0000}"/>
    <cellStyle name="SAPBEXHLevel0 8 7 2" xfId="35683" xr:uid="{00000000-0005-0000-0000-0000598B0000}"/>
    <cellStyle name="SAPBEXHLevel0 8 8" xfId="35684" xr:uid="{00000000-0005-0000-0000-00005A8B0000}"/>
    <cellStyle name="SAPBEXHLevel0 8 8 2" xfId="35685" xr:uid="{00000000-0005-0000-0000-00005B8B0000}"/>
    <cellStyle name="SAPBEXHLevel0 8 9" xfId="35686" xr:uid="{00000000-0005-0000-0000-00005C8B0000}"/>
    <cellStyle name="SAPBEXHLevel0 9" xfId="35687" xr:uid="{00000000-0005-0000-0000-00005D8B0000}"/>
    <cellStyle name="SAPBEXHLevel0 9 2" xfId="35688" xr:uid="{00000000-0005-0000-0000-00005E8B0000}"/>
    <cellStyle name="SAPBEXHLevel0 9 2 2" xfId="35689" xr:uid="{00000000-0005-0000-0000-00005F8B0000}"/>
    <cellStyle name="SAPBEXHLevel0 9 2 2 2" xfId="35690" xr:uid="{00000000-0005-0000-0000-0000608B0000}"/>
    <cellStyle name="SAPBEXHLevel0 9 2 3" xfId="35691" xr:uid="{00000000-0005-0000-0000-0000618B0000}"/>
    <cellStyle name="SAPBEXHLevel0 9 2 3 2" xfId="35692" xr:uid="{00000000-0005-0000-0000-0000628B0000}"/>
    <cellStyle name="SAPBEXHLevel0 9 2 4" xfId="35693" xr:uid="{00000000-0005-0000-0000-0000638B0000}"/>
    <cellStyle name="SAPBEXHLevel0 9 2 4 2" xfId="35694" xr:uid="{00000000-0005-0000-0000-0000648B0000}"/>
    <cellStyle name="SAPBEXHLevel0 9 2 5" xfId="35695" xr:uid="{00000000-0005-0000-0000-0000658B0000}"/>
    <cellStyle name="SAPBEXHLevel0 9 2 5 2" xfId="35696" xr:uid="{00000000-0005-0000-0000-0000668B0000}"/>
    <cellStyle name="SAPBEXHLevel0 9 2 6" xfId="35697" xr:uid="{00000000-0005-0000-0000-0000678B0000}"/>
    <cellStyle name="SAPBEXHLevel0 9 2 6 2" xfId="35698" xr:uid="{00000000-0005-0000-0000-0000688B0000}"/>
    <cellStyle name="SAPBEXHLevel0 9 2 7" xfId="35699" xr:uid="{00000000-0005-0000-0000-0000698B0000}"/>
    <cellStyle name="SAPBEXHLevel0 9 3" xfId="35700" xr:uid="{00000000-0005-0000-0000-00006A8B0000}"/>
    <cellStyle name="SAPBEXHLevel0 9 3 2" xfId="35701" xr:uid="{00000000-0005-0000-0000-00006B8B0000}"/>
    <cellStyle name="SAPBEXHLevel0 9 4" xfId="35702" xr:uid="{00000000-0005-0000-0000-00006C8B0000}"/>
    <cellStyle name="SAPBEXHLevel0 9 4 2" xfId="35703" xr:uid="{00000000-0005-0000-0000-00006D8B0000}"/>
    <cellStyle name="SAPBEXHLevel0 9 5" xfId="35704" xr:uid="{00000000-0005-0000-0000-00006E8B0000}"/>
    <cellStyle name="SAPBEXHLevel0 9 5 2" xfId="35705" xr:uid="{00000000-0005-0000-0000-00006F8B0000}"/>
    <cellStyle name="SAPBEXHLevel0 9 6" xfId="35706" xr:uid="{00000000-0005-0000-0000-0000708B0000}"/>
    <cellStyle name="SAPBEXHLevel0 9 6 2" xfId="35707" xr:uid="{00000000-0005-0000-0000-0000718B0000}"/>
    <cellStyle name="SAPBEXHLevel0 9 7" xfId="35708" xr:uid="{00000000-0005-0000-0000-0000728B0000}"/>
    <cellStyle name="SAPBEXHLevel0 9 7 2" xfId="35709" xr:uid="{00000000-0005-0000-0000-0000738B0000}"/>
    <cellStyle name="SAPBEXHLevel0 9 8" xfId="35710" xr:uid="{00000000-0005-0000-0000-0000748B0000}"/>
    <cellStyle name="SAPBEXHLevel0X" xfId="35711" xr:uid="{00000000-0005-0000-0000-0000758B0000}"/>
    <cellStyle name="SAPBEXHLevel0X 10" xfId="35712" xr:uid="{00000000-0005-0000-0000-0000768B0000}"/>
    <cellStyle name="SAPBEXHLevel0X 10 2" xfId="35713" xr:uid="{00000000-0005-0000-0000-0000778B0000}"/>
    <cellStyle name="SAPBEXHLevel0X 11" xfId="35714" xr:uid="{00000000-0005-0000-0000-0000788B0000}"/>
    <cellStyle name="SAPBEXHLevel0X 11 2" xfId="35715" xr:uid="{00000000-0005-0000-0000-0000798B0000}"/>
    <cellStyle name="SAPBEXHLevel0X 12" xfId="35716" xr:uid="{00000000-0005-0000-0000-00007A8B0000}"/>
    <cellStyle name="SAPBEXHLevel0X 12 2" xfId="35717" xr:uid="{00000000-0005-0000-0000-00007B8B0000}"/>
    <cellStyle name="SAPBEXHLevel0X 13" xfId="35718" xr:uid="{00000000-0005-0000-0000-00007C8B0000}"/>
    <cellStyle name="SAPBEXHLevel0X 2" xfId="35719" xr:uid="{00000000-0005-0000-0000-00007D8B0000}"/>
    <cellStyle name="SAPBEXHLevel0X 2 10" xfId="35720" xr:uid="{00000000-0005-0000-0000-00007E8B0000}"/>
    <cellStyle name="SAPBEXHLevel0X 2 10 2" xfId="35721" xr:uid="{00000000-0005-0000-0000-00007F8B0000}"/>
    <cellStyle name="SAPBEXHLevel0X 2 11" xfId="35722" xr:uid="{00000000-0005-0000-0000-0000808B0000}"/>
    <cellStyle name="SAPBEXHLevel0X 2 2" xfId="35723" xr:uid="{00000000-0005-0000-0000-0000818B0000}"/>
    <cellStyle name="SAPBEXHLevel0X 2 2 10" xfId="35724" xr:uid="{00000000-0005-0000-0000-0000828B0000}"/>
    <cellStyle name="SAPBEXHLevel0X 2 2 2" xfId="35725" xr:uid="{00000000-0005-0000-0000-0000838B0000}"/>
    <cellStyle name="SAPBEXHLevel0X 2 2 2 2" xfId="35726" xr:uid="{00000000-0005-0000-0000-0000848B0000}"/>
    <cellStyle name="SAPBEXHLevel0X 2 2 2 2 2" xfId="35727" xr:uid="{00000000-0005-0000-0000-0000858B0000}"/>
    <cellStyle name="SAPBEXHLevel0X 2 2 2 2 2 2" xfId="35728" xr:uid="{00000000-0005-0000-0000-0000868B0000}"/>
    <cellStyle name="SAPBEXHLevel0X 2 2 2 2 2 2 2" xfId="35729" xr:uid="{00000000-0005-0000-0000-0000878B0000}"/>
    <cellStyle name="SAPBEXHLevel0X 2 2 2 2 2 3" xfId="35730" xr:uid="{00000000-0005-0000-0000-0000888B0000}"/>
    <cellStyle name="SAPBEXHLevel0X 2 2 2 2 2 3 2" xfId="35731" xr:uid="{00000000-0005-0000-0000-0000898B0000}"/>
    <cellStyle name="SAPBEXHLevel0X 2 2 2 2 2 4" xfId="35732" xr:uid="{00000000-0005-0000-0000-00008A8B0000}"/>
    <cellStyle name="SAPBEXHLevel0X 2 2 2 2 2 4 2" xfId="35733" xr:uid="{00000000-0005-0000-0000-00008B8B0000}"/>
    <cellStyle name="SAPBEXHLevel0X 2 2 2 2 2 5" xfId="35734" xr:uid="{00000000-0005-0000-0000-00008C8B0000}"/>
    <cellStyle name="SAPBEXHLevel0X 2 2 2 2 2 5 2" xfId="35735" xr:uid="{00000000-0005-0000-0000-00008D8B0000}"/>
    <cellStyle name="SAPBEXHLevel0X 2 2 2 2 2 6" xfId="35736" xr:uid="{00000000-0005-0000-0000-00008E8B0000}"/>
    <cellStyle name="SAPBEXHLevel0X 2 2 2 2 2 6 2" xfId="35737" xr:uid="{00000000-0005-0000-0000-00008F8B0000}"/>
    <cellStyle name="SAPBEXHLevel0X 2 2 2 2 2 7" xfId="35738" xr:uid="{00000000-0005-0000-0000-0000908B0000}"/>
    <cellStyle name="SAPBEXHLevel0X 2 2 2 2 3" xfId="35739" xr:uid="{00000000-0005-0000-0000-0000918B0000}"/>
    <cellStyle name="SAPBEXHLevel0X 2 2 2 2 3 2" xfId="35740" xr:uid="{00000000-0005-0000-0000-0000928B0000}"/>
    <cellStyle name="SAPBEXHLevel0X 2 2 2 2 4" xfId="35741" xr:uid="{00000000-0005-0000-0000-0000938B0000}"/>
    <cellStyle name="SAPBEXHLevel0X 2 2 2 2 4 2" xfId="35742" xr:uid="{00000000-0005-0000-0000-0000948B0000}"/>
    <cellStyle name="SAPBEXHLevel0X 2 2 2 2 5" xfId="35743" xr:uid="{00000000-0005-0000-0000-0000958B0000}"/>
    <cellStyle name="SAPBEXHLevel0X 2 2 2 2 5 2" xfId="35744" xr:uid="{00000000-0005-0000-0000-0000968B0000}"/>
    <cellStyle name="SAPBEXHLevel0X 2 2 2 2 6" xfId="35745" xr:uid="{00000000-0005-0000-0000-0000978B0000}"/>
    <cellStyle name="SAPBEXHLevel0X 2 2 2 2 6 2" xfId="35746" xr:uid="{00000000-0005-0000-0000-0000988B0000}"/>
    <cellStyle name="SAPBEXHLevel0X 2 2 2 2 7" xfId="35747" xr:uid="{00000000-0005-0000-0000-0000998B0000}"/>
    <cellStyle name="SAPBEXHLevel0X 2 2 2 2 7 2" xfId="35748" xr:uid="{00000000-0005-0000-0000-00009A8B0000}"/>
    <cellStyle name="SAPBEXHLevel0X 2 2 2 2 8" xfId="35749" xr:uid="{00000000-0005-0000-0000-00009B8B0000}"/>
    <cellStyle name="SAPBEXHLevel0X 2 2 2 3" xfId="35750" xr:uid="{00000000-0005-0000-0000-00009C8B0000}"/>
    <cellStyle name="SAPBEXHLevel0X 2 2 2 3 2" xfId="35751" xr:uid="{00000000-0005-0000-0000-00009D8B0000}"/>
    <cellStyle name="SAPBEXHLevel0X 2 2 2 3 2 2" xfId="35752" xr:uid="{00000000-0005-0000-0000-00009E8B0000}"/>
    <cellStyle name="SAPBEXHLevel0X 2 2 2 3 3" xfId="35753" xr:uid="{00000000-0005-0000-0000-00009F8B0000}"/>
    <cellStyle name="SAPBEXHLevel0X 2 2 2 3 3 2" xfId="35754" xr:uid="{00000000-0005-0000-0000-0000A08B0000}"/>
    <cellStyle name="SAPBEXHLevel0X 2 2 2 3 4" xfId="35755" xr:uid="{00000000-0005-0000-0000-0000A18B0000}"/>
    <cellStyle name="SAPBEXHLevel0X 2 2 2 3 4 2" xfId="35756" xr:uid="{00000000-0005-0000-0000-0000A28B0000}"/>
    <cellStyle name="SAPBEXHLevel0X 2 2 2 3 5" xfId="35757" xr:uid="{00000000-0005-0000-0000-0000A38B0000}"/>
    <cellStyle name="SAPBEXHLevel0X 2 2 2 3 5 2" xfId="35758" xr:uid="{00000000-0005-0000-0000-0000A48B0000}"/>
    <cellStyle name="SAPBEXHLevel0X 2 2 2 3 6" xfId="35759" xr:uid="{00000000-0005-0000-0000-0000A58B0000}"/>
    <cellStyle name="SAPBEXHLevel0X 2 2 2 3 6 2" xfId="35760" xr:uid="{00000000-0005-0000-0000-0000A68B0000}"/>
    <cellStyle name="SAPBEXHLevel0X 2 2 2 3 7" xfId="35761" xr:uid="{00000000-0005-0000-0000-0000A78B0000}"/>
    <cellStyle name="SAPBEXHLevel0X 2 2 2 4" xfId="35762" xr:uid="{00000000-0005-0000-0000-0000A88B0000}"/>
    <cellStyle name="SAPBEXHLevel0X 2 2 2 4 2" xfId="35763" xr:uid="{00000000-0005-0000-0000-0000A98B0000}"/>
    <cellStyle name="SAPBEXHLevel0X 2 2 2 5" xfId="35764" xr:uid="{00000000-0005-0000-0000-0000AA8B0000}"/>
    <cellStyle name="SAPBEXHLevel0X 2 2 2 5 2" xfId="35765" xr:uid="{00000000-0005-0000-0000-0000AB8B0000}"/>
    <cellStyle name="SAPBEXHLevel0X 2 2 2 6" xfId="35766" xr:uid="{00000000-0005-0000-0000-0000AC8B0000}"/>
    <cellStyle name="SAPBEXHLevel0X 2 2 2 6 2" xfId="35767" xr:uid="{00000000-0005-0000-0000-0000AD8B0000}"/>
    <cellStyle name="SAPBEXHLevel0X 2 2 2 7" xfId="35768" xr:uid="{00000000-0005-0000-0000-0000AE8B0000}"/>
    <cellStyle name="SAPBEXHLevel0X 2 2 2 7 2" xfId="35769" xr:uid="{00000000-0005-0000-0000-0000AF8B0000}"/>
    <cellStyle name="SAPBEXHLevel0X 2 2 2 8" xfId="35770" xr:uid="{00000000-0005-0000-0000-0000B08B0000}"/>
    <cellStyle name="SAPBEXHLevel0X 2 2 2 8 2" xfId="35771" xr:uid="{00000000-0005-0000-0000-0000B18B0000}"/>
    <cellStyle name="SAPBEXHLevel0X 2 2 2 9" xfId="35772" xr:uid="{00000000-0005-0000-0000-0000B28B0000}"/>
    <cellStyle name="SAPBEXHLevel0X 2 2 3" xfId="35773" xr:uid="{00000000-0005-0000-0000-0000B38B0000}"/>
    <cellStyle name="SAPBEXHLevel0X 2 2 3 2" xfId="35774" xr:uid="{00000000-0005-0000-0000-0000B48B0000}"/>
    <cellStyle name="SAPBEXHLevel0X 2 2 3 2 2" xfId="35775" xr:uid="{00000000-0005-0000-0000-0000B58B0000}"/>
    <cellStyle name="SAPBEXHLevel0X 2 2 3 2 2 2" xfId="35776" xr:uid="{00000000-0005-0000-0000-0000B68B0000}"/>
    <cellStyle name="SAPBEXHLevel0X 2 2 3 2 3" xfId="35777" xr:uid="{00000000-0005-0000-0000-0000B78B0000}"/>
    <cellStyle name="SAPBEXHLevel0X 2 2 3 2 3 2" xfId="35778" xr:uid="{00000000-0005-0000-0000-0000B88B0000}"/>
    <cellStyle name="SAPBEXHLevel0X 2 2 3 2 4" xfId="35779" xr:uid="{00000000-0005-0000-0000-0000B98B0000}"/>
    <cellStyle name="SAPBEXHLevel0X 2 2 3 2 4 2" xfId="35780" xr:uid="{00000000-0005-0000-0000-0000BA8B0000}"/>
    <cellStyle name="SAPBEXHLevel0X 2 2 3 2 5" xfId="35781" xr:uid="{00000000-0005-0000-0000-0000BB8B0000}"/>
    <cellStyle name="SAPBEXHLevel0X 2 2 3 2 5 2" xfId="35782" xr:uid="{00000000-0005-0000-0000-0000BC8B0000}"/>
    <cellStyle name="SAPBEXHLevel0X 2 2 3 2 6" xfId="35783" xr:uid="{00000000-0005-0000-0000-0000BD8B0000}"/>
    <cellStyle name="SAPBEXHLevel0X 2 2 3 2 6 2" xfId="35784" xr:uid="{00000000-0005-0000-0000-0000BE8B0000}"/>
    <cellStyle name="SAPBEXHLevel0X 2 2 3 2 7" xfId="35785" xr:uid="{00000000-0005-0000-0000-0000BF8B0000}"/>
    <cellStyle name="SAPBEXHLevel0X 2 2 3 3" xfId="35786" xr:uid="{00000000-0005-0000-0000-0000C08B0000}"/>
    <cellStyle name="SAPBEXHLevel0X 2 2 3 3 2" xfId="35787" xr:uid="{00000000-0005-0000-0000-0000C18B0000}"/>
    <cellStyle name="SAPBEXHLevel0X 2 2 3 4" xfId="35788" xr:uid="{00000000-0005-0000-0000-0000C28B0000}"/>
    <cellStyle name="SAPBEXHLevel0X 2 2 3 4 2" xfId="35789" xr:uid="{00000000-0005-0000-0000-0000C38B0000}"/>
    <cellStyle name="SAPBEXHLevel0X 2 2 3 5" xfId="35790" xr:uid="{00000000-0005-0000-0000-0000C48B0000}"/>
    <cellStyle name="SAPBEXHLevel0X 2 2 3 5 2" xfId="35791" xr:uid="{00000000-0005-0000-0000-0000C58B0000}"/>
    <cellStyle name="SAPBEXHLevel0X 2 2 3 6" xfId="35792" xr:uid="{00000000-0005-0000-0000-0000C68B0000}"/>
    <cellStyle name="SAPBEXHLevel0X 2 2 3 6 2" xfId="35793" xr:uid="{00000000-0005-0000-0000-0000C78B0000}"/>
    <cellStyle name="SAPBEXHLevel0X 2 2 3 7" xfId="35794" xr:uid="{00000000-0005-0000-0000-0000C88B0000}"/>
    <cellStyle name="SAPBEXHLevel0X 2 2 3 7 2" xfId="35795" xr:uid="{00000000-0005-0000-0000-0000C98B0000}"/>
    <cellStyle name="SAPBEXHLevel0X 2 2 3 8" xfId="35796" xr:uid="{00000000-0005-0000-0000-0000CA8B0000}"/>
    <cellStyle name="SAPBEXHLevel0X 2 2 4" xfId="35797" xr:uid="{00000000-0005-0000-0000-0000CB8B0000}"/>
    <cellStyle name="SAPBEXHLevel0X 2 2 4 2" xfId="35798" xr:uid="{00000000-0005-0000-0000-0000CC8B0000}"/>
    <cellStyle name="SAPBEXHLevel0X 2 2 4 2 2" xfId="35799" xr:uid="{00000000-0005-0000-0000-0000CD8B0000}"/>
    <cellStyle name="SAPBEXHLevel0X 2 2 4 3" xfId="35800" xr:uid="{00000000-0005-0000-0000-0000CE8B0000}"/>
    <cellStyle name="SAPBEXHLevel0X 2 2 4 3 2" xfId="35801" xr:uid="{00000000-0005-0000-0000-0000CF8B0000}"/>
    <cellStyle name="SAPBEXHLevel0X 2 2 4 4" xfId="35802" xr:uid="{00000000-0005-0000-0000-0000D08B0000}"/>
    <cellStyle name="SAPBEXHLevel0X 2 2 4 4 2" xfId="35803" xr:uid="{00000000-0005-0000-0000-0000D18B0000}"/>
    <cellStyle name="SAPBEXHLevel0X 2 2 4 5" xfId="35804" xr:uid="{00000000-0005-0000-0000-0000D28B0000}"/>
    <cellStyle name="SAPBEXHLevel0X 2 2 4 5 2" xfId="35805" xr:uid="{00000000-0005-0000-0000-0000D38B0000}"/>
    <cellStyle name="SAPBEXHLevel0X 2 2 4 6" xfId="35806" xr:uid="{00000000-0005-0000-0000-0000D48B0000}"/>
    <cellStyle name="SAPBEXHLevel0X 2 2 4 6 2" xfId="35807" xr:uid="{00000000-0005-0000-0000-0000D58B0000}"/>
    <cellStyle name="SAPBEXHLevel0X 2 2 4 7" xfId="35808" xr:uid="{00000000-0005-0000-0000-0000D68B0000}"/>
    <cellStyle name="SAPBEXHLevel0X 2 2 5" xfId="35809" xr:uid="{00000000-0005-0000-0000-0000D78B0000}"/>
    <cellStyle name="SAPBEXHLevel0X 2 2 5 2" xfId="35810" xr:uid="{00000000-0005-0000-0000-0000D88B0000}"/>
    <cellStyle name="SAPBEXHLevel0X 2 2 6" xfId="35811" xr:uid="{00000000-0005-0000-0000-0000D98B0000}"/>
    <cellStyle name="SAPBEXHLevel0X 2 2 6 2" xfId="35812" xr:uid="{00000000-0005-0000-0000-0000DA8B0000}"/>
    <cellStyle name="SAPBEXHLevel0X 2 2 7" xfId="35813" xr:uid="{00000000-0005-0000-0000-0000DB8B0000}"/>
    <cellStyle name="SAPBEXHLevel0X 2 2 7 2" xfId="35814" xr:uid="{00000000-0005-0000-0000-0000DC8B0000}"/>
    <cellStyle name="SAPBEXHLevel0X 2 2 8" xfId="35815" xr:uid="{00000000-0005-0000-0000-0000DD8B0000}"/>
    <cellStyle name="SAPBEXHLevel0X 2 2 8 2" xfId="35816" xr:uid="{00000000-0005-0000-0000-0000DE8B0000}"/>
    <cellStyle name="SAPBEXHLevel0X 2 2 9" xfId="35817" xr:uid="{00000000-0005-0000-0000-0000DF8B0000}"/>
    <cellStyle name="SAPBEXHLevel0X 2 2 9 2" xfId="35818" xr:uid="{00000000-0005-0000-0000-0000E08B0000}"/>
    <cellStyle name="SAPBEXHLevel0X 2 3" xfId="35819" xr:uid="{00000000-0005-0000-0000-0000E18B0000}"/>
    <cellStyle name="SAPBEXHLevel0X 2 3 2" xfId="35820" xr:uid="{00000000-0005-0000-0000-0000E28B0000}"/>
    <cellStyle name="SAPBEXHLevel0X 2 3 2 2" xfId="35821" xr:uid="{00000000-0005-0000-0000-0000E38B0000}"/>
    <cellStyle name="SAPBEXHLevel0X 2 3 2 2 2" xfId="35822" xr:uid="{00000000-0005-0000-0000-0000E48B0000}"/>
    <cellStyle name="SAPBEXHLevel0X 2 3 2 2 2 2" xfId="35823" xr:uid="{00000000-0005-0000-0000-0000E58B0000}"/>
    <cellStyle name="SAPBEXHLevel0X 2 3 2 2 3" xfId="35824" xr:uid="{00000000-0005-0000-0000-0000E68B0000}"/>
    <cellStyle name="SAPBEXHLevel0X 2 3 2 2 3 2" xfId="35825" xr:uid="{00000000-0005-0000-0000-0000E78B0000}"/>
    <cellStyle name="SAPBEXHLevel0X 2 3 2 2 4" xfId="35826" xr:uid="{00000000-0005-0000-0000-0000E88B0000}"/>
    <cellStyle name="SAPBEXHLevel0X 2 3 2 2 4 2" xfId="35827" xr:uid="{00000000-0005-0000-0000-0000E98B0000}"/>
    <cellStyle name="SAPBEXHLevel0X 2 3 2 2 5" xfId="35828" xr:uid="{00000000-0005-0000-0000-0000EA8B0000}"/>
    <cellStyle name="SAPBEXHLevel0X 2 3 2 2 5 2" xfId="35829" xr:uid="{00000000-0005-0000-0000-0000EB8B0000}"/>
    <cellStyle name="SAPBEXHLevel0X 2 3 2 2 6" xfId="35830" xr:uid="{00000000-0005-0000-0000-0000EC8B0000}"/>
    <cellStyle name="SAPBEXHLevel0X 2 3 2 2 6 2" xfId="35831" xr:uid="{00000000-0005-0000-0000-0000ED8B0000}"/>
    <cellStyle name="SAPBEXHLevel0X 2 3 2 2 7" xfId="35832" xr:uid="{00000000-0005-0000-0000-0000EE8B0000}"/>
    <cellStyle name="SAPBEXHLevel0X 2 3 2 3" xfId="35833" xr:uid="{00000000-0005-0000-0000-0000EF8B0000}"/>
    <cellStyle name="SAPBEXHLevel0X 2 3 2 3 2" xfId="35834" xr:uid="{00000000-0005-0000-0000-0000F08B0000}"/>
    <cellStyle name="SAPBEXHLevel0X 2 3 2 4" xfId="35835" xr:uid="{00000000-0005-0000-0000-0000F18B0000}"/>
    <cellStyle name="SAPBEXHLevel0X 2 3 2 4 2" xfId="35836" xr:uid="{00000000-0005-0000-0000-0000F28B0000}"/>
    <cellStyle name="SAPBEXHLevel0X 2 3 2 5" xfId="35837" xr:uid="{00000000-0005-0000-0000-0000F38B0000}"/>
    <cellStyle name="SAPBEXHLevel0X 2 3 2 5 2" xfId="35838" xr:uid="{00000000-0005-0000-0000-0000F48B0000}"/>
    <cellStyle name="SAPBEXHLevel0X 2 3 2 6" xfId="35839" xr:uid="{00000000-0005-0000-0000-0000F58B0000}"/>
    <cellStyle name="SAPBEXHLevel0X 2 3 2 6 2" xfId="35840" xr:uid="{00000000-0005-0000-0000-0000F68B0000}"/>
    <cellStyle name="SAPBEXHLevel0X 2 3 2 7" xfId="35841" xr:uid="{00000000-0005-0000-0000-0000F78B0000}"/>
    <cellStyle name="SAPBEXHLevel0X 2 3 2 7 2" xfId="35842" xr:uid="{00000000-0005-0000-0000-0000F88B0000}"/>
    <cellStyle name="SAPBEXHLevel0X 2 3 2 8" xfId="35843" xr:uid="{00000000-0005-0000-0000-0000F98B0000}"/>
    <cellStyle name="SAPBEXHLevel0X 2 3 3" xfId="35844" xr:uid="{00000000-0005-0000-0000-0000FA8B0000}"/>
    <cellStyle name="SAPBEXHLevel0X 2 3 3 2" xfId="35845" xr:uid="{00000000-0005-0000-0000-0000FB8B0000}"/>
    <cellStyle name="SAPBEXHLevel0X 2 3 3 2 2" xfId="35846" xr:uid="{00000000-0005-0000-0000-0000FC8B0000}"/>
    <cellStyle name="SAPBEXHLevel0X 2 3 3 3" xfId="35847" xr:uid="{00000000-0005-0000-0000-0000FD8B0000}"/>
    <cellStyle name="SAPBEXHLevel0X 2 3 3 3 2" xfId="35848" xr:uid="{00000000-0005-0000-0000-0000FE8B0000}"/>
    <cellStyle name="SAPBEXHLevel0X 2 3 3 4" xfId="35849" xr:uid="{00000000-0005-0000-0000-0000FF8B0000}"/>
    <cellStyle name="SAPBEXHLevel0X 2 3 3 4 2" xfId="35850" xr:uid="{00000000-0005-0000-0000-0000008C0000}"/>
    <cellStyle name="SAPBEXHLevel0X 2 3 3 5" xfId="35851" xr:uid="{00000000-0005-0000-0000-0000018C0000}"/>
    <cellStyle name="SAPBEXHLevel0X 2 3 3 5 2" xfId="35852" xr:uid="{00000000-0005-0000-0000-0000028C0000}"/>
    <cellStyle name="SAPBEXHLevel0X 2 3 3 6" xfId="35853" xr:uid="{00000000-0005-0000-0000-0000038C0000}"/>
    <cellStyle name="SAPBEXHLevel0X 2 3 3 6 2" xfId="35854" xr:uid="{00000000-0005-0000-0000-0000048C0000}"/>
    <cellStyle name="SAPBEXHLevel0X 2 3 3 7" xfId="35855" xr:uid="{00000000-0005-0000-0000-0000058C0000}"/>
    <cellStyle name="SAPBEXHLevel0X 2 3 4" xfId="35856" xr:uid="{00000000-0005-0000-0000-0000068C0000}"/>
    <cellStyle name="SAPBEXHLevel0X 2 3 4 2" xfId="35857" xr:uid="{00000000-0005-0000-0000-0000078C0000}"/>
    <cellStyle name="SAPBEXHLevel0X 2 3 5" xfId="35858" xr:uid="{00000000-0005-0000-0000-0000088C0000}"/>
    <cellStyle name="SAPBEXHLevel0X 2 3 5 2" xfId="35859" xr:uid="{00000000-0005-0000-0000-0000098C0000}"/>
    <cellStyle name="SAPBEXHLevel0X 2 3 6" xfId="35860" xr:uid="{00000000-0005-0000-0000-00000A8C0000}"/>
    <cellStyle name="SAPBEXHLevel0X 2 3 6 2" xfId="35861" xr:uid="{00000000-0005-0000-0000-00000B8C0000}"/>
    <cellStyle name="SAPBEXHLevel0X 2 3 7" xfId="35862" xr:uid="{00000000-0005-0000-0000-00000C8C0000}"/>
    <cellStyle name="SAPBEXHLevel0X 2 3 7 2" xfId="35863" xr:uid="{00000000-0005-0000-0000-00000D8C0000}"/>
    <cellStyle name="SAPBEXHLevel0X 2 3 8" xfId="35864" xr:uid="{00000000-0005-0000-0000-00000E8C0000}"/>
    <cellStyle name="SAPBEXHLevel0X 2 3 8 2" xfId="35865" xr:uid="{00000000-0005-0000-0000-00000F8C0000}"/>
    <cellStyle name="SAPBEXHLevel0X 2 3 9" xfId="35866" xr:uid="{00000000-0005-0000-0000-0000108C0000}"/>
    <cellStyle name="SAPBEXHLevel0X 2 4" xfId="35867" xr:uid="{00000000-0005-0000-0000-0000118C0000}"/>
    <cellStyle name="SAPBEXHLevel0X 2 4 2" xfId="35868" xr:uid="{00000000-0005-0000-0000-0000128C0000}"/>
    <cellStyle name="SAPBEXHLevel0X 2 4 2 2" xfId="35869" xr:uid="{00000000-0005-0000-0000-0000138C0000}"/>
    <cellStyle name="SAPBEXHLevel0X 2 4 2 2 2" xfId="35870" xr:uid="{00000000-0005-0000-0000-0000148C0000}"/>
    <cellStyle name="SAPBEXHLevel0X 2 4 2 3" xfId="35871" xr:uid="{00000000-0005-0000-0000-0000158C0000}"/>
    <cellStyle name="SAPBEXHLevel0X 2 4 2 3 2" xfId="35872" xr:uid="{00000000-0005-0000-0000-0000168C0000}"/>
    <cellStyle name="SAPBEXHLevel0X 2 4 2 4" xfId="35873" xr:uid="{00000000-0005-0000-0000-0000178C0000}"/>
    <cellStyle name="SAPBEXHLevel0X 2 4 2 4 2" xfId="35874" xr:uid="{00000000-0005-0000-0000-0000188C0000}"/>
    <cellStyle name="SAPBEXHLevel0X 2 4 2 5" xfId="35875" xr:uid="{00000000-0005-0000-0000-0000198C0000}"/>
    <cellStyle name="SAPBEXHLevel0X 2 4 2 5 2" xfId="35876" xr:uid="{00000000-0005-0000-0000-00001A8C0000}"/>
    <cellStyle name="SAPBEXHLevel0X 2 4 2 6" xfId="35877" xr:uid="{00000000-0005-0000-0000-00001B8C0000}"/>
    <cellStyle name="SAPBEXHLevel0X 2 4 2 6 2" xfId="35878" xr:uid="{00000000-0005-0000-0000-00001C8C0000}"/>
    <cellStyle name="SAPBEXHLevel0X 2 4 2 7" xfId="35879" xr:uid="{00000000-0005-0000-0000-00001D8C0000}"/>
    <cellStyle name="SAPBEXHLevel0X 2 4 3" xfId="35880" xr:uid="{00000000-0005-0000-0000-00001E8C0000}"/>
    <cellStyle name="SAPBEXHLevel0X 2 4 3 2" xfId="35881" xr:uid="{00000000-0005-0000-0000-00001F8C0000}"/>
    <cellStyle name="SAPBEXHLevel0X 2 4 4" xfId="35882" xr:uid="{00000000-0005-0000-0000-0000208C0000}"/>
    <cellStyle name="SAPBEXHLevel0X 2 4 4 2" xfId="35883" xr:uid="{00000000-0005-0000-0000-0000218C0000}"/>
    <cellStyle name="SAPBEXHLevel0X 2 4 5" xfId="35884" xr:uid="{00000000-0005-0000-0000-0000228C0000}"/>
    <cellStyle name="SAPBEXHLevel0X 2 4 5 2" xfId="35885" xr:uid="{00000000-0005-0000-0000-0000238C0000}"/>
    <cellStyle name="SAPBEXHLevel0X 2 4 6" xfId="35886" xr:uid="{00000000-0005-0000-0000-0000248C0000}"/>
    <cellStyle name="SAPBEXHLevel0X 2 4 6 2" xfId="35887" xr:uid="{00000000-0005-0000-0000-0000258C0000}"/>
    <cellStyle name="SAPBEXHLevel0X 2 4 7" xfId="35888" xr:uid="{00000000-0005-0000-0000-0000268C0000}"/>
    <cellStyle name="SAPBEXHLevel0X 2 4 7 2" xfId="35889" xr:uid="{00000000-0005-0000-0000-0000278C0000}"/>
    <cellStyle name="SAPBEXHLevel0X 2 4 8" xfId="35890" xr:uid="{00000000-0005-0000-0000-0000288C0000}"/>
    <cellStyle name="SAPBEXHLevel0X 2 5" xfId="35891" xr:uid="{00000000-0005-0000-0000-0000298C0000}"/>
    <cellStyle name="SAPBEXHLevel0X 2 5 2" xfId="35892" xr:uid="{00000000-0005-0000-0000-00002A8C0000}"/>
    <cellStyle name="SAPBEXHLevel0X 2 5 2 2" xfId="35893" xr:uid="{00000000-0005-0000-0000-00002B8C0000}"/>
    <cellStyle name="SAPBEXHLevel0X 2 5 3" xfId="35894" xr:uid="{00000000-0005-0000-0000-00002C8C0000}"/>
    <cellStyle name="SAPBEXHLevel0X 2 5 3 2" xfId="35895" xr:uid="{00000000-0005-0000-0000-00002D8C0000}"/>
    <cellStyle name="SAPBEXHLevel0X 2 5 4" xfId="35896" xr:uid="{00000000-0005-0000-0000-00002E8C0000}"/>
    <cellStyle name="SAPBEXHLevel0X 2 5 4 2" xfId="35897" xr:uid="{00000000-0005-0000-0000-00002F8C0000}"/>
    <cellStyle name="SAPBEXHLevel0X 2 5 5" xfId="35898" xr:uid="{00000000-0005-0000-0000-0000308C0000}"/>
    <cellStyle name="SAPBEXHLevel0X 2 5 5 2" xfId="35899" xr:uid="{00000000-0005-0000-0000-0000318C0000}"/>
    <cellStyle name="SAPBEXHLevel0X 2 5 6" xfId="35900" xr:uid="{00000000-0005-0000-0000-0000328C0000}"/>
    <cellStyle name="SAPBEXHLevel0X 2 5 6 2" xfId="35901" xr:uid="{00000000-0005-0000-0000-0000338C0000}"/>
    <cellStyle name="SAPBEXHLevel0X 2 5 7" xfId="35902" xr:uid="{00000000-0005-0000-0000-0000348C0000}"/>
    <cellStyle name="SAPBEXHLevel0X 2 6" xfId="35903" xr:uid="{00000000-0005-0000-0000-0000358C0000}"/>
    <cellStyle name="SAPBEXHLevel0X 2 6 2" xfId="35904" xr:uid="{00000000-0005-0000-0000-0000368C0000}"/>
    <cellStyle name="SAPBEXHLevel0X 2 7" xfId="35905" xr:uid="{00000000-0005-0000-0000-0000378C0000}"/>
    <cellStyle name="SAPBEXHLevel0X 2 7 2" xfId="35906" xr:uid="{00000000-0005-0000-0000-0000388C0000}"/>
    <cellStyle name="SAPBEXHLevel0X 2 8" xfId="35907" xr:uid="{00000000-0005-0000-0000-0000398C0000}"/>
    <cellStyle name="SAPBEXHLevel0X 2 8 2" xfId="35908" xr:uid="{00000000-0005-0000-0000-00003A8C0000}"/>
    <cellStyle name="SAPBEXHLevel0X 2 9" xfId="35909" xr:uid="{00000000-0005-0000-0000-00003B8C0000}"/>
    <cellStyle name="SAPBEXHLevel0X 2 9 2" xfId="35910" xr:uid="{00000000-0005-0000-0000-00003C8C0000}"/>
    <cellStyle name="SAPBEXHLevel0X 3" xfId="35911" xr:uid="{00000000-0005-0000-0000-00003D8C0000}"/>
    <cellStyle name="SAPBEXHLevel0X 3 10" xfId="35912" xr:uid="{00000000-0005-0000-0000-00003E8C0000}"/>
    <cellStyle name="SAPBEXHLevel0X 3 2" xfId="35913" xr:uid="{00000000-0005-0000-0000-00003F8C0000}"/>
    <cellStyle name="SAPBEXHLevel0X 3 2 2" xfId="35914" xr:uid="{00000000-0005-0000-0000-0000408C0000}"/>
    <cellStyle name="SAPBEXHLevel0X 3 2 2 2" xfId="35915" xr:uid="{00000000-0005-0000-0000-0000418C0000}"/>
    <cellStyle name="SAPBEXHLevel0X 3 2 2 2 2" xfId="35916" xr:uid="{00000000-0005-0000-0000-0000428C0000}"/>
    <cellStyle name="SAPBEXHLevel0X 3 2 2 2 2 2" xfId="35917" xr:uid="{00000000-0005-0000-0000-0000438C0000}"/>
    <cellStyle name="SAPBEXHLevel0X 3 2 2 2 3" xfId="35918" xr:uid="{00000000-0005-0000-0000-0000448C0000}"/>
    <cellStyle name="SAPBEXHLevel0X 3 2 2 2 3 2" xfId="35919" xr:uid="{00000000-0005-0000-0000-0000458C0000}"/>
    <cellStyle name="SAPBEXHLevel0X 3 2 2 2 4" xfId="35920" xr:uid="{00000000-0005-0000-0000-0000468C0000}"/>
    <cellStyle name="SAPBEXHLevel0X 3 2 2 2 4 2" xfId="35921" xr:uid="{00000000-0005-0000-0000-0000478C0000}"/>
    <cellStyle name="SAPBEXHLevel0X 3 2 2 2 5" xfId="35922" xr:uid="{00000000-0005-0000-0000-0000488C0000}"/>
    <cellStyle name="SAPBEXHLevel0X 3 2 2 2 5 2" xfId="35923" xr:uid="{00000000-0005-0000-0000-0000498C0000}"/>
    <cellStyle name="SAPBEXHLevel0X 3 2 2 2 6" xfId="35924" xr:uid="{00000000-0005-0000-0000-00004A8C0000}"/>
    <cellStyle name="SAPBEXHLevel0X 3 2 2 2 6 2" xfId="35925" xr:uid="{00000000-0005-0000-0000-00004B8C0000}"/>
    <cellStyle name="SAPBEXHLevel0X 3 2 2 2 7" xfId="35926" xr:uid="{00000000-0005-0000-0000-00004C8C0000}"/>
    <cellStyle name="SAPBEXHLevel0X 3 2 2 3" xfId="35927" xr:uid="{00000000-0005-0000-0000-00004D8C0000}"/>
    <cellStyle name="SAPBEXHLevel0X 3 2 2 3 2" xfId="35928" xr:uid="{00000000-0005-0000-0000-00004E8C0000}"/>
    <cellStyle name="SAPBEXHLevel0X 3 2 2 4" xfId="35929" xr:uid="{00000000-0005-0000-0000-00004F8C0000}"/>
    <cellStyle name="SAPBEXHLevel0X 3 2 2 4 2" xfId="35930" xr:uid="{00000000-0005-0000-0000-0000508C0000}"/>
    <cellStyle name="SAPBEXHLevel0X 3 2 2 5" xfId="35931" xr:uid="{00000000-0005-0000-0000-0000518C0000}"/>
    <cellStyle name="SAPBEXHLevel0X 3 2 2 5 2" xfId="35932" xr:uid="{00000000-0005-0000-0000-0000528C0000}"/>
    <cellStyle name="SAPBEXHLevel0X 3 2 2 6" xfId="35933" xr:uid="{00000000-0005-0000-0000-0000538C0000}"/>
    <cellStyle name="SAPBEXHLevel0X 3 2 2 6 2" xfId="35934" xr:uid="{00000000-0005-0000-0000-0000548C0000}"/>
    <cellStyle name="SAPBEXHLevel0X 3 2 2 7" xfId="35935" xr:uid="{00000000-0005-0000-0000-0000558C0000}"/>
    <cellStyle name="SAPBEXHLevel0X 3 2 2 7 2" xfId="35936" xr:uid="{00000000-0005-0000-0000-0000568C0000}"/>
    <cellStyle name="SAPBEXHLevel0X 3 2 2 8" xfId="35937" xr:uid="{00000000-0005-0000-0000-0000578C0000}"/>
    <cellStyle name="SAPBEXHLevel0X 3 2 3" xfId="35938" xr:uid="{00000000-0005-0000-0000-0000588C0000}"/>
    <cellStyle name="SAPBEXHLevel0X 3 2 3 2" xfId="35939" xr:uid="{00000000-0005-0000-0000-0000598C0000}"/>
    <cellStyle name="SAPBEXHLevel0X 3 2 3 2 2" xfId="35940" xr:uid="{00000000-0005-0000-0000-00005A8C0000}"/>
    <cellStyle name="SAPBEXHLevel0X 3 2 3 3" xfId="35941" xr:uid="{00000000-0005-0000-0000-00005B8C0000}"/>
    <cellStyle name="SAPBEXHLevel0X 3 2 3 3 2" xfId="35942" xr:uid="{00000000-0005-0000-0000-00005C8C0000}"/>
    <cellStyle name="SAPBEXHLevel0X 3 2 3 4" xfId="35943" xr:uid="{00000000-0005-0000-0000-00005D8C0000}"/>
    <cellStyle name="SAPBEXHLevel0X 3 2 3 4 2" xfId="35944" xr:uid="{00000000-0005-0000-0000-00005E8C0000}"/>
    <cellStyle name="SAPBEXHLevel0X 3 2 3 5" xfId="35945" xr:uid="{00000000-0005-0000-0000-00005F8C0000}"/>
    <cellStyle name="SAPBEXHLevel0X 3 2 3 5 2" xfId="35946" xr:uid="{00000000-0005-0000-0000-0000608C0000}"/>
    <cellStyle name="SAPBEXHLevel0X 3 2 3 6" xfId="35947" xr:uid="{00000000-0005-0000-0000-0000618C0000}"/>
    <cellStyle name="SAPBEXHLevel0X 3 2 3 6 2" xfId="35948" xr:uid="{00000000-0005-0000-0000-0000628C0000}"/>
    <cellStyle name="SAPBEXHLevel0X 3 2 3 7" xfId="35949" xr:uid="{00000000-0005-0000-0000-0000638C0000}"/>
    <cellStyle name="SAPBEXHLevel0X 3 2 4" xfId="35950" xr:uid="{00000000-0005-0000-0000-0000648C0000}"/>
    <cellStyle name="SAPBEXHLevel0X 3 2 4 2" xfId="35951" xr:uid="{00000000-0005-0000-0000-0000658C0000}"/>
    <cellStyle name="SAPBEXHLevel0X 3 2 5" xfId="35952" xr:uid="{00000000-0005-0000-0000-0000668C0000}"/>
    <cellStyle name="SAPBEXHLevel0X 3 2 5 2" xfId="35953" xr:uid="{00000000-0005-0000-0000-0000678C0000}"/>
    <cellStyle name="SAPBEXHLevel0X 3 2 6" xfId="35954" xr:uid="{00000000-0005-0000-0000-0000688C0000}"/>
    <cellStyle name="SAPBEXHLevel0X 3 2 6 2" xfId="35955" xr:uid="{00000000-0005-0000-0000-0000698C0000}"/>
    <cellStyle name="SAPBEXHLevel0X 3 2 7" xfId="35956" xr:uid="{00000000-0005-0000-0000-00006A8C0000}"/>
    <cellStyle name="SAPBEXHLevel0X 3 2 7 2" xfId="35957" xr:uid="{00000000-0005-0000-0000-00006B8C0000}"/>
    <cellStyle name="SAPBEXHLevel0X 3 2 8" xfId="35958" xr:uid="{00000000-0005-0000-0000-00006C8C0000}"/>
    <cellStyle name="SAPBEXHLevel0X 3 2 8 2" xfId="35959" xr:uid="{00000000-0005-0000-0000-00006D8C0000}"/>
    <cellStyle name="SAPBEXHLevel0X 3 2 9" xfId="35960" xr:uid="{00000000-0005-0000-0000-00006E8C0000}"/>
    <cellStyle name="SAPBEXHLevel0X 3 3" xfId="35961" xr:uid="{00000000-0005-0000-0000-00006F8C0000}"/>
    <cellStyle name="SAPBEXHLevel0X 3 3 2" xfId="35962" xr:uid="{00000000-0005-0000-0000-0000708C0000}"/>
    <cellStyle name="SAPBEXHLevel0X 3 3 2 2" xfId="35963" xr:uid="{00000000-0005-0000-0000-0000718C0000}"/>
    <cellStyle name="SAPBEXHLevel0X 3 3 2 2 2" xfId="35964" xr:uid="{00000000-0005-0000-0000-0000728C0000}"/>
    <cellStyle name="SAPBEXHLevel0X 3 3 2 3" xfId="35965" xr:uid="{00000000-0005-0000-0000-0000738C0000}"/>
    <cellStyle name="SAPBEXHLevel0X 3 3 2 3 2" xfId="35966" xr:uid="{00000000-0005-0000-0000-0000748C0000}"/>
    <cellStyle name="SAPBEXHLevel0X 3 3 2 4" xfId="35967" xr:uid="{00000000-0005-0000-0000-0000758C0000}"/>
    <cellStyle name="SAPBEXHLevel0X 3 3 2 4 2" xfId="35968" xr:uid="{00000000-0005-0000-0000-0000768C0000}"/>
    <cellStyle name="SAPBEXHLevel0X 3 3 2 5" xfId="35969" xr:uid="{00000000-0005-0000-0000-0000778C0000}"/>
    <cellStyle name="SAPBEXHLevel0X 3 3 2 5 2" xfId="35970" xr:uid="{00000000-0005-0000-0000-0000788C0000}"/>
    <cellStyle name="SAPBEXHLevel0X 3 3 2 6" xfId="35971" xr:uid="{00000000-0005-0000-0000-0000798C0000}"/>
    <cellStyle name="SAPBEXHLevel0X 3 3 2 6 2" xfId="35972" xr:uid="{00000000-0005-0000-0000-00007A8C0000}"/>
    <cellStyle name="SAPBEXHLevel0X 3 3 2 7" xfId="35973" xr:uid="{00000000-0005-0000-0000-00007B8C0000}"/>
    <cellStyle name="SAPBEXHLevel0X 3 3 3" xfId="35974" xr:uid="{00000000-0005-0000-0000-00007C8C0000}"/>
    <cellStyle name="SAPBEXHLevel0X 3 3 3 2" xfId="35975" xr:uid="{00000000-0005-0000-0000-00007D8C0000}"/>
    <cellStyle name="SAPBEXHLevel0X 3 3 4" xfId="35976" xr:uid="{00000000-0005-0000-0000-00007E8C0000}"/>
    <cellStyle name="SAPBEXHLevel0X 3 3 4 2" xfId="35977" xr:uid="{00000000-0005-0000-0000-00007F8C0000}"/>
    <cellStyle name="SAPBEXHLevel0X 3 3 5" xfId="35978" xr:uid="{00000000-0005-0000-0000-0000808C0000}"/>
    <cellStyle name="SAPBEXHLevel0X 3 3 5 2" xfId="35979" xr:uid="{00000000-0005-0000-0000-0000818C0000}"/>
    <cellStyle name="SAPBEXHLevel0X 3 3 6" xfId="35980" xr:uid="{00000000-0005-0000-0000-0000828C0000}"/>
    <cellStyle name="SAPBEXHLevel0X 3 3 6 2" xfId="35981" xr:uid="{00000000-0005-0000-0000-0000838C0000}"/>
    <cellStyle name="SAPBEXHLevel0X 3 3 7" xfId="35982" xr:uid="{00000000-0005-0000-0000-0000848C0000}"/>
    <cellStyle name="SAPBEXHLevel0X 3 3 7 2" xfId="35983" xr:uid="{00000000-0005-0000-0000-0000858C0000}"/>
    <cellStyle name="SAPBEXHLevel0X 3 3 8" xfId="35984" xr:uid="{00000000-0005-0000-0000-0000868C0000}"/>
    <cellStyle name="SAPBEXHLevel0X 3 4" xfId="35985" xr:uid="{00000000-0005-0000-0000-0000878C0000}"/>
    <cellStyle name="SAPBEXHLevel0X 3 4 2" xfId="35986" xr:uid="{00000000-0005-0000-0000-0000888C0000}"/>
    <cellStyle name="SAPBEXHLevel0X 3 4 2 2" xfId="35987" xr:uid="{00000000-0005-0000-0000-0000898C0000}"/>
    <cellStyle name="SAPBEXHLevel0X 3 4 3" xfId="35988" xr:uid="{00000000-0005-0000-0000-00008A8C0000}"/>
    <cellStyle name="SAPBEXHLevel0X 3 4 3 2" xfId="35989" xr:uid="{00000000-0005-0000-0000-00008B8C0000}"/>
    <cellStyle name="SAPBEXHLevel0X 3 4 4" xfId="35990" xr:uid="{00000000-0005-0000-0000-00008C8C0000}"/>
    <cellStyle name="SAPBEXHLevel0X 3 4 4 2" xfId="35991" xr:uid="{00000000-0005-0000-0000-00008D8C0000}"/>
    <cellStyle name="SAPBEXHLevel0X 3 4 5" xfId="35992" xr:uid="{00000000-0005-0000-0000-00008E8C0000}"/>
    <cellStyle name="SAPBEXHLevel0X 3 4 5 2" xfId="35993" xr:uid="{00000000-0005-0000-0000-00008F8C0000}"/>
    <cellStyle name="SAPBEXHLevel0X 3 4 6" xfId="35994" xr:uid="{00000000-0005-0000-0000-0000908C0000}"/>
    <cellStyle name="SAPBEXHLevel0X 3 4 6 2" xfId="35995" xr:uid="{00000000-0005-0000-0000-0000918C0000}"/>
    <cellStyle name="SAPBEXHLevel0X 3 4 7" xfId="35996" xr:uid="{00000000-0005-0000-0000-0000928C0000}"/>
    <cellStyle name="SAPBEXHLevel0X 3 5" xfId="35997" xr:uid="{00000000-0005-0000-0000-0000938C0000}"/>
    <cellStyle name="SAPBEXHLevel0X 3 5 2" xfId="35998" xr:uid="{00000000-0005-0000-0000-0000948C0000}"/>
    <cellStyle name="SAPBEXHLevel0X 3 6" xfId="35999" xr:uid="{00000000-0005-0000-0000-0000958C0000}"/>
    <cellStyle name="SAPBEXHLevel0X 3 6 2" xfId="36000" xr:uid="{00000000-0005-0000-0000-0000968C0000}"/>
    <cellStyle name="SAPBEXHLevel0X 3 7" xfId="36001" xr:uid="{00000000-0005-0000-0000-0000978C0000}"/>
    <cellStyle name="SAPBEXHLevel0X 3 7 2" xfId="36002" xr:uid="{00000000-0005-0000-0000-0000988C0000}"/>
    <cellStyle name="SAPBEXHLevel0X 3 8" xfId="36003" xr:uid="{00000000-0005-0000-0000-0000998C0000}"/>
    <cellStyle name="SAPBEXHLevel0X 3 8 2" xfId="36004" xr:uid="{00000000-0005-0000-0000-00009A8C0000}"/>
    <cellStyle name="SAPBEXHLevel0X 3 9" xfId="36005" xr:uid="{00000000-0005-0000-0000-00009B8C0000}"/>
    <cellStyle name="SAPBEXHLevel0X 3 9 2" xfId="36006" xr:uid="{00000000-0005-0000-0000-00009C8C0000}"/>
    <cellStyle name="SAPBEXHLevel0X 4" xfId="36007" xr:uid="{00000000-0005-0000-0000-00009D8C0000}"/>
    <cellStyle name="SAPBEXHLevel0X 4 2" xfId="36008" xr:uid="{00000000-0005-0000-0000-00009E8C0000}"/>
    <cellStyle name="SAPBEXHLevel0X 4 2 2" xfId="36009" xr:uid="{00000000-0005-0000-0000-00009F8C0000}"/>
    <cellStyle name="SAPBEXHLevel0X 4 2 2 2" xfId="36010" xr:uid="{00000000-0005-0000-0000-0000A08C0000}"/>
    <cellStyle name="SAPBEXHLevel0X 4 2 2 2 2" xfId="36011" xr:uid="{00000000-0005-0000-0000-0000A18C0000}"/>
    <cellStyle name="SAPBEXHLevel0X 4 2 2 3" xfId="36012" xr:uid="{00000000-0005-0000-0000-0000A28C0000}"/>
    <cellStyle name="SAPBEXHLevel0X 4 2 2 3 2" xfId="36013" xr:uid="{00000000-0005-0000-0000-0000A38C0000}"/>
    <cellStyle name="SAPBEXHLevel0X 4 2 2 4" xfId="36014" xr:uid="{00000000-0005-0000-0000-0000A48C0000}"/>
    <cellStyle name="SAPBEXHLevel0X 4 2 2 4 2" xfId="36015" xr:uid="{00000000-0005-0000-0000-0000A58C0000}"/>
    <cellStyle name="SAPBEXHLevel0X 4 2 2 5" xfId="36016" xr:uid="{00000000-0005-0000-0000-0000A68C0000}"/>
    <cellStyle name="SAPBEXHLevel0X 4 2 2 5 2" xfId="36017" xr:uid="{00000000-0005-0000-0000-0000A78C0000}"/>
    <cellStyle name="SAPBEXHLevel0X 4 2 2 6" xfId="36018" xr:uid="{00000000-0005-0000-0000-0000A88C0000}"/>
    <cellStyle name="SAPBEXHLevel0X 4 2 2 6 2" xfId="36019" xr:uid="{00000000-0005-0000-0000-0000A98C0000}"/>
    <cellStyle name="SAPBEXHLevel0X 4 2 2 7" xfId="36020" xr:uid="{00000000-0005-0000-0000-0000AA8C0000}"/>
    <cellStyle name="SAPBEXHLevel0X 4 2 3" xfId="36021" xr:uid="{00000000-0005-0000-0000-0000AB8C0000}"/>
    <cellStyle name="SAPBEXHLevel0X 4 2 3 2" xfId="36022" xr:uid="{00000000-0005-0000-0000-0000AC8C0000}"/>
    <cellStyle name="SAPBEXHLevel0X 4 2 4" xfId="36023" xr:uid="{00000000-0005-0000-0000-0000AD8C0000}"/>
    <cellStyle name="SAPBEXHLevel0X 4 2 4 2" xfId="36024" xr:uid="{00000000-0005-0000-0000-0000AE8C0000}"/>
    <cellStyle name="SAPBEXHLevel0X 4 2 5" xfId="36025" xr:uid="{00000000-0005-0000-0000-0000AF8C0000}"/>
    <cellStyle name="SAPBEXHLevel0X 4 2 5 2" xfId="36026" xr:uid="{00000000-0005-0000-0000-0000B08C0000}"/>
    <cellStyle name="SAPBEXHLevel0X 4 2 6" xfId="36027" xr:uid="{00000000-0005-0000-0000-0000B18C0000}"/>
    <cellStyle name="SAPBEXHLevel0X 4 2 6 2" xfId="36028" xr:uid="{00000000-0005-0000-0000-0000B28C0000}"/>
    <cellStyle name="SAPBEXHLevel0X 4 2 7" xfId="36029" xr:uid="{00000000-0005-0000-0000-0000B38C0000}"/>
    <cellStyle name="SAPBEXHLevel0X 4 2 7 2" xfId="36030" xr:uid="{00000000-0005-0000-0000-0000B48C0000}"/>
    <cellStyle name="SAPBEXHLevel0X 4 2 8" xfId="36031" xr:uid="{00000000-0005-0000-0000-0000B58C0000}"/>
    <cellStyle name="SAPBEXHLevel0X 4 3" xfId="36032" xr:uid="{00000000-0005-0000-0000-0000B68C0000}"/>
    <cellStyle name="SAPBEXHLevel0X 4 3 2" xfId="36033" xr:uid="{00000000-0005-0000-0000-0000B78C0000}"/>
    <cellStyle name="SAPBEXHLevel0X 4 3 2 2" xfId="36034" xr:uid="{00000000-0005-0000-0000-0000B88C0000}"/>
    <cellStyle name="SAPBEXHLevel0X 4 3 3" xfId="36035" xr:uid="{00000000-0005-0000-0000-0000B98C0000}"/>
    <cellStyle name="SAPBEXHLevel0X 4 3 3 2" xfId="36036" xr:uid="{00000000-0005-0000-0000-0000BA8C0000}"/>
    <cellStyle name="SAPBEXHLevel0X 4 3 4" xfId="36037" xr:uid="{00000000-0005-0000-0000-0000BB8C0000}"/>
    <cellStyle name="SAPBEXHLevel0X 4 3 4 2" xfId="36038" xr:uid="{00000000-0005-0000-0000-0000BC8C0000}"/>
    <cellStyle name="SAPBEXHLevel0X 4 3 5" xfId="36039" xr:uid="{00000000-0005-0000-0000-0000BD8C0000}"/>
    <cellStyle name="SAPBEXHLevel0X 4 3 5 2" xfId="36040" xr:uid="{00000000-0005-0000-0000-0000BE8C0000}"/>
    <cellStyle name="SAPBEXHLevel0X 4 3 6" xfId="36041" xr:uid="{00000000-0005-0000-0000-0000BF8C0000}"/>
    <cellStyle name="SAPBEXHLevel0X 4 3 6 2" xfId="36042" xr:uid="{00000000-0005-0000-0000-0000C08C0000}"/>
    <cellStyle name="SAPBEXHLevel0X 4 3 7" xfId="36043" xr:uid="{00000000-0005-0000-0000-0000C18C0000}"/>
    <cellStyle name="SAPBEXHLevel0X 4 4" xfId="36044" xr:uid="{00000000-0005-0000-0000-0000C28C0000}"/>
    <cellStyle name="SAPBEXHLevel0X 4 4 2" xfId="36045" xr:uid="{00000000-0005-0000-0000-0000C38C0000}"/>
    <cellStyle name="SAPBEXHLevel0X 4 5" xfId="36046" xr:uid="{00000000-0005-0000-0000-0000C48C0000}"/>
    <cellStyle name="SAPBEXHLevel0X 4 5 2" xfId="36047" xr:uid="{00000000-0005-0000-0000-0000C58C0000}"/>
    <cellStyle name="SAPBEXHLevel0X 4 6" xfId="36048" xr:uid="{00000000-0005-0000-0000-0000C68C0000}"/>
    <cellStyle name="SAPBEXHLevel0X 4 6 2" xfId="36049" xr:uid="{00000000-0005-0000-0000-0000C78C0000}"/>
    <cellStyle name="SAPBEXHLevel0X 4 7" xfId="36050" xr:uid="{00000000-0005-0000-0000-0000C88C0000}"/>
    <cellStyle name="SAPBEXHLevel0X 4 7 2" xfId="36051" xr:uid="{00000000-0005-0000-0000-0000C98C0000}"/>
    <cellStyle name="SAPBEXHLevel0X 4 8" xfId="36052" xr:uid="{00000000-0005-0000-0000-0000CA8C0000}"/>
    <cellStyle name="SAPBEXHLevel0X 4 8 2" xfId="36053" xr:uid="{00000000-0005-0000-0000-0000CB8C0000}"/>
    <cellStyle name="SAPBEXHLevel0X 4 9" xfId="36054" xr:uid="{00000000-0005-0000-0000-0000CC8C0000}"/>
    <cellStyle name="SAPBEXHLevel0X 5" xfId="36055" xr:uid="{00000000-0005-0000-0000-0000CD8C0000}"/>
    <cellStyle name="SAPBEXHLevel0X 5 2" xfId="36056" xr:uid="{00000000-0005-0000-0000-0000CE8C0000}"/>
    <cellStyle name="SAPBEXHLevel0X 5 2 2" xfId="36057" xr:uid="{00000000-0005-0000-0000-0000CF8C0000}"/>
    <cellStyle name="SAPBEXHLevel0X 5 2 2 2" xfId="36058" xr:uid="{00000000-0005-0000-0000-0000D08C0000}"/>
    <cellStyle name="SAPBEXHLevel0X 5 2 2 2 2" xfId="36059" xr:uid="{00000000-0005-0000-0000-0000D18C0000}"/>
    <cellStyle name="SAPBEXHLevel0X 5 2 2 3" xfId="36060" xr:uid="{00000000-0005-0000-0000-0000D28C0000}"/>
    <cellStyle name="SAPBEXHLevel0X 5 2 2 3 2" xfId="36061" xr:uid="{00000000-0005-0000-0000-0000D38C0000}"/>
    <cellStyle name="SAPBEXHLevel0X 5 2 2 4" xfId="36062" xr:uid="{00000000-0005-0000-0000-0000D48C0000}"/>
    <cellStyle name="SAPBEXHLevel0X 5 2 2 4 2" xfId="36063" xr:uid="{00000000-0005-0000-0000-0000D58C0000}"/>
    <cellStyle name="SAPBEXHLevel0X 5 2 2 5" xfId="36064" xr:uid="{00000000-0005-0000-0000-0000D68C0000}"/>
    <cellStyle name="SAPBEXHLevel0X 5 2 2 5 2" xfId="36065" xr:uid="{00000000-0005-0000-0000-0000D78C0000}"/>
    <cellStyle name="SAPBEXHLevel0X 5 2 2 6" xfId="36066" xr:uid="{00000000-0005-0000-0000-0000D88C0000}"/>
    <cellStyle name="SAPBEXHLevel0X 5 2 2 6 2" xfId="36067" xr:uid="{00000000-0005-0000-0000-0000D98C0000}"/>
    <cellStyle name="SAPBEXHLevel0X 5 2 2 7" xfId="36068" xr:uid="{00000000-0005-0000-0000-0000DA8C0000}"/>
    <cellStyle name="SAPBEXHLevel0X 5 2 3" xfId="36069" xr:uid="{00000000-0005-0000-0000-0000DB8C0000}"/>
    <cellStyle name="SAPBEXHLevel0X 5 2 3 2" xfId="36070" xr:uid="{00000000-0005-0000-0000-0000DC8C0000}"/>
    <cellStyle name="SAPBEXHLevel0X 5 2 4" xfId="36071" xr:uid="{00000000-0005-0000-0000-0000DD8C0000}"/>
    <cellStyle name="SAPBEXHLevel0X 5 2 4 2" xfId="36072" xr:uid="{00000000-0005-0000-0000-0000DE8C0000}"/>
    <cellStyle name="SAPBEXHLevel0X 5 2 5" xfId="36073" xr:uid="{00000000-0005-0000-0000-0000DF8C0000}"/>
    <cellStyle name="SAPBEXHLevel0X 5 2 5 2" xfId="36074" xr:uid="{00000000-0005-0000-0000-0000E08C0000}"/>
    <cellStyle name="SAPBEXHLevel0X 5 2 6" xfId="36075" xr:uid="{00000000-0005-0000-0000-0000E18C0000}"/>
    <cellStyle name="SAPBEXHLevel0X 5 2 6 2" xfId="36076" xr:uid="{00000000-0005-0000-0000-0000E28C0000}"/>
    <cellStyle name="SAPBEXHLevel0X 5 2 7" xfId="36077" xr:uid="{00000000-0005-0000-0000-0000E38C0000}"/>
    <cellStyle name="SAPBEXHLevel0X 5 2 7 2" xfId="36078" xr:uid="{00000000-0005-0000-0000-0000E48C0000}"/>
    <cellStyle name="SAPBEXHLevel0X 5 2 8" xfId="36079" xr:uid="{00000000-0005-0000-0000-0000E58C0000}"/>
    <cellStyle name="SAPBEXHLevel0X 5 3" xfId="36080" xr:uid="{00000000-0005-0000-0000-0000E68C0000}"/>
    <cellStyle name="SAPBEXHLevel0X 5 3 2" xfId="36081" xr:uid="{00000000-0005-0000-0000-0000E78C0000}"/>
    <cellStyle name="SAPBEXHLevel0X 5 3 2 2" xfId="36082" xr:uid="{00000000-0005-0000-0000-0000E88C0000}"/>
    <cellStyle name="SAPBEXHLevel0X 5 3 3" xfId="36083" xr:uid="{00000000-0005-0000-0000-0000E98C0000}"/>
    <cellStyle name="SAPBEXHLevel0X 5 3 3 2" xfId="36084" xr:uid="{00000000-0005-0000-0000-0000EA8C0000}"/>
    <cellStyle name="SAPBEXHLevel0X 5 3 4" xfId="36085" xr:uid="{00000000-0005-0000-0000-0000EB8C0000}"/>
    <cellStyle name="SAPBEXHLevel0X 5 3 4 2" xfId="36086" xr:uid="{00000000-0005-0000-0000-0000EC8C0000}"/>
    <cellStyle name="SAPBEXHLevel0X 5 3 5" xfId="36087" xr:uid="{00000000-0005-0000-0000-0000ED8C0000}"/>
    <cellStyle name="SAPBEXHLevel0X 5 3 5 2" xfId="36088" xr:uid="{00000000-0005-0000-0000-0000EE8C0000}"/>
    <cellStyle name="SAPBEXHLevel0X 5 3 6" xfId="36089" xr:uid="{00000000-0005-0000-0000-0000EF8C0000}"/>
    <cellStyle name="SAPBEXHLevel0X 5 3 6 2" xfId="36090" xr:uid="{00000000-0005-0000-0000-0000F08C0000}"/>
    <cellStyle name="SAPBEXHLevel0X 5 3 7" xfId="36091" xr:uid="{00000000-0005-0000-0000-0000F18C0000}"/>
    <cellStyle name="SAPBEXHLevel0X 5 4" xfId="36092" xr:uid="{00000000-0005-0000-0000-0000F28C0000}"/>
    <cellStyle name="SAPBEXHLevel0X 5 4 2" xfId="36093" xr:uid="{00000000-0005-0000-0000-0000F38C0000}"/>
    <cellStyle name="SAPBEXHLevel0X 5 5" xfId="36094" xr:uid="{00000000-0005-0000-0000-0000F48C0000}"/>
    <cellStyle name="SAPBEXHLevel0X 5 5 2" xfId="36095" xr:uid="{00000000-0005-0000-0000-0000F58C0000}"/>
    <cellStyle name="SAPBEXHLevel0X 5 6" xfId="36096" xr:uid="{00000000-0005-0000-0000-0000F68C0000}"/>
    <cellStyle name="SAPBEXHLevel0X 5 6 2" xfId="36097" xr:uid="{00000000-0005-0000-0000-0000F78C0000}"/>
    <cellStyle name="SAPBEXHLevel0X 5 7" xfId="36098" xr:uid="{00000000-0005-0000-0000-0000F88C0000}"/>
    <cellStyle name="SAPBEXHLevel0X 5 7 2" xfId="36099" xr:uid="{00000000-0005-0000-0000-0000F98C0000}"/>
    <cellStyle name="SAPBEXHLevel0X 5 8" xfId="36100" xr:uid="{00000000-0005-0000-0000-0000FA8C0000}"/>
    <cellStyle name="SAPBEXHLevel0X 5 8 2" xfId="36101" xr:uid="{00000000-0005-0000-0000-0000FB8C0000}"/>
    <cellStyle name="SAPBEXHLevel0X 5 9" xfId="36102" xr:uid="{00000000-0005-0000-0000-0000FC8C0000}"/>
    <cellStyle name="SAPBEXHLevel0X 6" xfId="36103" xr:uid="{00000000-0005-0000-0000-0000FD8C0000}"/>
    <cellStyle name="SAPBEXHLevel0X 6 2" xfId="36104" xr:uid="{00000000-0005-0000-0000-0000FE8C0000}"/>
    <cellStyle name="SAPBEXHLevel0X 6 2 2" xfId="36105" xr:uid="{00000000-0005-0000-0000-0000FF8C0000}"/>
    <cellStyle name="SAPBEXHLevel0X 6 2 2 2" xfId="36106" xr:uid="{00000000-0005-0000-0000-0000008D0000}"/>
    <cellStyle name="SAPBEXHLevel0X 6 2 3" xfId="36107" xr:uid="{00000000-0005-0000-0000-0000018D0000}"/>
    <cellStyle name="SAPBEXHLevel0X 6 2 3 2" xfId="36108" xr:uid="{00000000-0005-0000-0000-0000028D0000}"/>
    <cellStyle name="SAPBEXHLevel0X 6 2 4" xfId="36109" xr:uid="{00000000-0005-0000-0000-0000038D0000}"/>
    <cellStyle name="SAPBEXHLevel0X 6 2 4 2" xfId="36110" xr:uid="{00000000-0005-0000-0000-0000048D0000}"/>
    <cellStyle name="SAPBEXHLevel0X 6 2 5" xfId="36111" xr:uid="{00000000-0005-0000-0000-0000058D0000}"/>
    <cellStyle name="SAPBEXHLevel0X 6 2 5 2" xfId="36112" xr:uid="{00000000-0005-0000-0000-0000068D0000}"/>
    <cellStyle name="SAPBEXHLevel0X 6 2 6" xfId="36113" xr:uid="{00000000-0005-0000-0000-0000078D0000}"/>
    <cellStyle name="SAPBEXHLevel0X 6 2 6 2" xfId="36114" xr:uid="{00000000-0005-0000-0000-0000088D0000}"/>
    <cellStyle name="SAPBEXHLevel0X 6 2 7" xfId="36115" xr:uid="{00000000-0005-0000-0000-0000098D0000}"/>
    <cellStyle name="SAPBEXHLevel0X 6 3" xfId="36116" xr:uid="{00000000-0005-0000-0000-00000A8D0000}"/>
    <cellStyle name="SAPBEXHLevel0X 6 3 2" xfId="36117" xr:uid="{00000000-0005-0000-0000-00000B8D0000}"/>
    <cellStyle name="SAPBEXHLevel0X 6 4" xfId="36118" xr:uid="{00000000-0005-0000-0000-00000C8D0000}"/>
    <cellStyle name="SAPBEXHLevel0X 6 4 2" xfId="36119" xr:uid="{00000000-0005-0000-0000-00000D8D0000}"/>
    <cellStyle name="SAPBEXHLevel0X 6 5" xfId="36120" xr:uid="{00000000-0005-0000-0000-00000E8D0000}"/>
    <cellStyle name="SAPBEXHLevel0X 6 5 2" xfId="36121" xr:uid="{00000000-0005-0000-0000-00000F8D0000}"/>
    <cellStyle name="SAPBEXHLevel0X 6 6" xfId="36122" xr:uid="{00000000-0005-0000-0000-0000108D0000}"/>
    <cellStyle name="SAPBEXHLevel0X 6 6 2" xfId="36123" xr:uid="{00000000-0005-0000-0000-0000118D0000}"/>
    <cellStyle name="SAPBEXHLevel0X 6 7" xfId="36124" xr:uid="{00000000-0005-0000-0000-0000128D0000}"/>
    <cellStyle name="SAPBEXHLevel0X 6 7 2" xfId="36125" xr:uid="{00000000-0005-0000-0000-0000138D0000}"/>
    <cellStyle name="SAPBEXHLevel0X 6 8" xfId="36126" xr:uid="{00000000-0005-0000-0000-0000148D0000}"/>
    <cellStyle name="SAPBEXHLevel0X 7" xfId="36127" xr:uid="{00000000-0005-0000-0000-0000158D0000}"/>
    <cellStyle name="SAPBEXHLevel0X 7 2" xfId="36128" xr:uid="{00000000-0005-0000-0000-0000168D0000}"/>
    <cellStyle name="SAPBEXHLevel0X 7 2 2" xfId="36129" xr:uid="{00000000-0005-0000-0000-0000178D0000}"/>
    <cellStyle name="SAPBEXHLevel0X 7 3" xfId="36130" xr:uid="{00000000-0005-0000-0000-0000188D0000}"/>
    <cellStyle name="SAPBEXHLevel0X 7 3 2" xfId="36131" xr:uid="{00000000-0005-0000-0000-0000198D0000}"/>
    <cellStyle name="SAPBEXHLevel0X 7 4" xfId="36132" xr:uid="{00000000-0005-0000-0000-00001A8D0000}"/>
    <cellStyle name="SAPBEXHLevel0X 7 4 2" xfId="36133" xr:uid="{00000000-0005-0000-0000-00001B8D0000}"/>
    <cellStyle name="SAPBEXHLevel0X 7 5" xfId="36134" xr:uid="{00000000-0005-0000-0000-00001C8D0000}"/>
    <cellStyle name="SAPBEXHLevel0X 7 5 2" xfId="36135" xr:uid="{00000000-0005-0000-0000-00001D8D0000}"/>
    <cellStyle name="SAPBEXHLevel0X 7 6" xfId="36136" xr:uid="{00000000-0005-0000-0000-00001E8D0000}"/>
    <cellStyle name="SAPBEXHLevel0X 7 6 2" xfId="36137" xr:uid="{00000000-0005-0000-0000-00001F8D0000}"/>
    <cellStyle name="SAPBEXHLevel0X 7 7" xfId="36138" xr:uid="{00000000-0005-0000-0000-0000208D0000}"/>
    <cellStyle name="SAPBEXHLevel0X 8" xfId="36139" xr:uid="{00000000-0005-0000-0000-0000218D0000}"/>
    <cellStyle name="SAPBEXHLevel0X 8 2" xfId="36140" xr:uid="{00000000-0005-0000-0000-0000228D0000}"/>
    <cellStyle name="SAPBEXHLevel0X 9" xfId="36141" xr:uid="{00000000-0005-0000-0000-0000238D0000}"/>
    <cellStyle name="SAPBEXHLevel0X 9 2" xfId="36142" xr:uid="{00000000-0005-0000-0000-0000248D0000}"/>
    <cellStyle name="SAPBEXHLevel1" xfId="36143" xr:uid="{00000000-0005-0000-0000-0000258D0000}"/>
    <cellStyle name="SAPBEXHLevel1 10" xfId="36144" xr:uid="{00000000-0005-0000-0000-0000268D0000}"/>
    <cellStyle name="SAPBEXHLevel1 10 2" xfId="36145" xr:uid="{00000000-0005-0000-0000-0000278D0000}"/>
    <cellStyle name="SAPBEXHLevel1 10 2 2" xfId="36146" xr:uid="{00000000-0005-0000-0000-0000288D0000}"/>
    <cellStyle name="SAPBEXHLevel1 10 3" xfId="36147" xr:uid="{00000000-0005-0000-0000-0000298D0000}"/>
    <cellStyle name="SAPBEXHLevel1 10 3 2" xfId="36148" xr:uid="{00000000-0005-0000-0000-00002A8D0000}"/>
    <cellStyle name="SAPBEXHLevel1 10 4" xfId="36149" xr:uid="{00000000-0005-0000-0000-00002B8D0000}"/>
    <cellStyle name="SAPBEXHLevel1 10 4 2" xfId="36150" xr:uid="{00000000-0005-0000-0000-00002C8D0000}"/>
    <cellStyle name="SAPBEXHLevel1 10 5" xfId="36151" xr:uid="{00000000-0005-0000-0000-00002D8D0000}"/>
    <cellStyle name="SAPBEXHLevel1 10 5 2" xfId="36152" xr:uid="{00000000-0005-0000-0000-00002E8D0000}"/>
    <cellStyle name="SAPBEXHLevel1 10 6" xfId="36153" xr:uid="{00000000-0005-0000-0000-00002F8D0000}"/>
    <cellStyle name="SAPBEXHLevel1 10 6 2" xfId="36154" xr:uid="{00000000-0005-0000-0000-0000308D0000}"/>
    <cellStyle name="SAPBEXHLevel1 10 7" xfId="36155" xr:uid="{00000000-0005-0000-0000-0000318D0000}"/>
    <cellStyle name="SAPBEXHLevel1 11" xfId="36156" xr:uid="{00000000-0005-0000-0000-0000328D0000}"/>
    <cellStyle name="SAPBEXHLevel1 11 2" xfId="36157" xr:uid="{00000000-0005-0000-0000-0000338D0000}"/>
    <cellStyle name="SAPBEXHLevel1 12" xfId="36158" xr:uid="{00000000-0005-0000-0000-0000348D0000}"/>
    <cellStyle name="SAPBEXHLevel1 12 2" xfId="36159" xr:uid="{00000000-0005-0000-0000-0000358D0000}"/>
    <cellStyle name="SAPBEXHLevel1 13" xfId="36160" xr:uid="{00000000-0005-0000-0000-0000368D0000}"/>
    <cellStyle name="SAPBEXHLevel1 13 2" xfId="36161" xr:uid="{00000000-0005-0000-0000-0000378D0000}"/>
    <cellStyle name="SAPBEXHLevel1 14" xfId="36162" xr:uid="{00000000-0005-0000-0000-0000388D0000}"/>
    <cellStyle name="SAPBEXHLevel1 14 2" xfId="36163" xr:uid="{00000000-0005-0000-0000-0000398D0000}"/>
    <cellStyle name="SAPBEXHLevel1 15" xfId="36164" xr:uid="{00000000-0005-0000-0000-00003A8D0000}"/>
    <cellStyle name="SAPBEXHLevel1 15 2" xfId="36165" xr:uid="{00000000-0005-0000-0000-00003B8D0000}"/>
    <cellStyle name="SAPBEXHLevel1 16" xfId="36166" xr:uid="{00000000-0005-0000-0000-00003C8D0000}"/>
    <cellStyle name="SAPBEXHLevel1 2" xfId="36167" xr:uid="{00000000-0005-0000-0000-00003D8D0000}"/>
    <cellStyle name="SAPBEXHLevel1 2 10" xfId="36168" xr:uid="{00000000-0005-0000-0000-00003E8D0000}"/>
    <cellStyle name="SAPBEXHLevel1 2 10 2" xfId="36169" xr:uid="{00000000-0005-0000-0000-00003F8D0000}"/>
    <cellStyle name="SAPBEXHLevel1 2 11" xfId="36170" xr:uid="{00000000-0005-0000-0000-0000408D0000}"/>
    <cellStyle name="SAPBEXHLevel1 2 11 2" xfId="36171" xr:uid="{00000000-0005-0000-0000-0000418D0000}"/>
    <cellStyle name="SAPBEXHLevel1 2 12" xfId="36172" xr:uid="{00000000-0005-0000-0000-0000428D0000}"/>
    <cellStyle name="SAPBEXHLevel1 2 2" xfId="36173" xr:uid="{00000000-0005-0000-0000-0000438D0000}"/>
    <cellStyle name="SAPBEXHLevel1 2 2 10" xfId="36174" xr:uid="{00000000-0005-0000-0000-0000448D0000}"/>
    <cellStyle name="SAPBEXHLevel1 2 2 10 2" xfId="36175" xr:uid="{00000000-0005-0000-0000-0000458D0000}"/>
    <cellStyle name="SAPBEXHLevel1 2 2 11" xfId="36176" xr:uid="{00000000-0005-0000-0000-0000468D0000}"/>
    <cellStyle name="SAPBEXHLevel1 2 2 2" xfId="36177" xr:uid="{00000000-0005-0000-0000-0000478D0000}"/>
    <cellStyle name="SAPBEXHLevel1 2 2 2 10" xfId="36178" xr:uid="{00000000-0005-0000-0000-0000488D0000}"/>
    <cellStyle name="SAPBEXHLevel1 2 2 2 2" xfId="36179" xr:uid="{00000000-0005-0000-0000-0000498D0000}"/>
    <cellStyle name="SAPBEXHLevel1 2 2 2 2 2" xfId="36180" xr:uid="{00000000-0005-0000-0000-00004A8D0000}"/>
    <cellStyle name="SAPBEXHLevel1 2 2 2 2 2 2" xfId="36181" xr:uid="{00000000-0005-0000-0000-00004B8D0000}"/>
    <cellStyle name="SAPBEXHLevel1 2 2 2 2 2 2 2" xfId="36182" xr:uid="{00000000-0005-0000-0000-00004C8D0000}"/>
    <cellStyle name="SAPBEXHLevel1 2 2 2 2 2 2 2 2" xfId="36183" xr:uid="{00000000-0005-0000-0000-00004D8D0000}"/>
    <cellStyle name="SAPBEXHLevel1 2 2 2 2 2 2 3" xfId="36184" xr:uid="{00000000-0005-0000-0000-00004E8D0000}"/>
    <cellStyle name="SAPBEXHLevel1 2 2 2 2 2 2 3 2" xfId="36185" xr:uid="{00000000-0005-0000-0000-00004F8D0000}"/>
    <cellStyle name="SAPBEXHLevel1 2 2 2 2 2 2 4" xfId="36186" xr:uid="{00000000-0005-0000-0000-0000508D0000}"/>
    <cellStyle name="SAPBEXHLevel1 2 2 2 2 2 2 4 2" xfId="36187" xr:uid="{00000000-0005-0000-0000-0000518D0000}"/>
    <cellStyle name="SAPBEXHLevel1 2 2 2 2 2 2 5" xfId="36188" xr:uid="{00000000-0005-0000-0000-0000528D0000}"/>
    <cellStyle name="SAPBEXHLevel1 2 2 2 2 2 2 5 2" xfId="36189" xr:uid="{00000000-0005-0000-0000-0000538D0000}"/>
    <cellStyle name="SAPBEXHLevel1 2 2 2 2 2 2 6" xfId="36190" xr:uid="{00000000-0005-0000-0000-0000548D0000}"/>
    <cellStyle name="SAPBEXHLevel1 2 2 2 2 2 2 6 2" xfId="36191" xr:uid="{00000000-0005-0000-0000-0000558D0000}"/>
    <cellStyle name="SAPBEXHLevel1 2 2 2 2 2 2 7" xfId="36192" xr:uid="{00000000-0005-0000-0000-0000568D0000}"/>
    <cellStyle name="SAPBEXHLevel1 2 2 2 2 2 3" xfId="36193" xr:uid="{00000000-0005-0000-0000-0000578D0000}"/>
    <cellStyle name="SAPBEXHLevel1 2 2 2 2 2 3 2" xfId="36194" xr:uid="{00000000-0005-0000-0000-0000588D0000}"/>
    <cellStyle name="SAPBEXHLevel1 2 2 2 2 2 4" xfId="36195" xr:uid="{00000000-0005-0000-0000-0000598D0000}"/>
    <cellStyle name="SAPBEXHLevel1 2 2 2 2 2 4 2" xfId="36196" xr:uid="{00000000-0005-0000-0000-00005A8D0000}"/>
    <cellStyle name="SAPBEXHLevel1 2 2 2 2 2 5" xfId="36197" xr:uid="{00000000-0005-0000-0000-00005B8D0000}"/>
    <cellStyle name="SAPBEXHLevel1 2 2 2 2 2 5 2" xfId="36198" xr:uid="{00000000-0005-0000-0000-00005C8D0000}"/>
    <cellStyle name="SAPBEXHLevel1 2 2 2 2 2 6" xfId="36199" xr:uid="{00000000-0005-0000-0000-00005D8D0000}"/>
    <cellStyle name="SAPBEXHLevel1 2 2 2 2 2 6 2" xfId="36200" xr:uid="{00000000-0005-0000-0000-00005E8D0000}"/>
    <cellStyle name="SAPBEXHLevel1 2 2 2 2 2 7" xfId="36201" xr:uid="{00000000-0005-0000-0000-00005F8D0000}"/>
    <cellStyle name="SAPBEXHLevel1 2 2 2 2 2 7 2" xfId="36202" xr:uid="{00000000-0005-0000-0000-0000608D0000}"/>
    <cellStyle name="SAPBEXHLevel1 2 2 2 2 2 8" xfId="36203" xr:uid="{00000000-0005-0000-0000-0000618D0000}"/>
    <cellStyle name="SAPBEXHLevel1 2 2 2 2 3" xfId="36204" xr:uid="{00000000-0005-0000-0000-0000628D0000}"/>
    <cellStyle name="SAPBEXHLevel1 2 2 2 2 3 2" xfId="36205" xr:uid="{00000000-0005-0000-0000-0000638D0000}"/>
    <cellStyle name="SAPBEXHLevel1 2 2 2 2 3 2 2" xfId="36206" xr:uid="{00000000-0005-0000-0000-0000648D0000}"/>
    <cellStyle name="SAPBEXHLevel1 2 2 2 2 3 3" xfId="36207" xr:uid="{00000000-0005-0000-0000-0000658D0000}"/>
    <cellStyle name="SAPBEXHLevel1 2 2 2 2 3 3 2" xfId="36208" xr:uid="{00000000-0005-0000-0000-0000668D0000}"/>
    <cellStyle name="SAPBEXHLevel1 2 2 2 2 3 4" xfId="36209" xr:uid="{00000000-0005-0000-0000-0000678D0000}"/>
    <cellStyle name="SAPBEXHLevel1 2 2 2 2 3 4 2" xfId="36210" xr:uid="{00000000-0005-0000-0000-0000688D0000}"/>
    <cellStyle name="SAPBEXHLevel1 2 2 2 2 3 5" xfId="36211" xr:uid="{00000000-0005-0000-0000-0000698D0000}"/>
    <cellStyle name="SAPBEXHLevel1 2 2 2 2 3 5 2" xfId="36212" xr:uid="{00000000-0005-0000-0000-00006A8D0000}"/>
    <cellStyle name="SAPBEXHLevel1 2 2 2 2 3 6" xfId="36213" xr:uid="{00000000-0005-0000-0000-00006B8D0000}"/>
    <cellStyle name="SAPBEXHLevel1 2 2 2 2 3 6 2" xfId="36214" xr:uid="{00000000-0005-0000-0000-00006C8D0000}"/>
    <cellStyle name="SAPBEXHLevel1 2 2 2 2 3 7" xfId="36215" xr:uid="{00000000-0005-0000-0000-00006D8D0000}"/>
    <cellStyle name="SAPBEXHLevel1 2 2 2 2 4" xfId="36216" xr:uid="{00000000-0005-0000-0000-00006E8D0000}"/>
    <cellStyle name="SAPBEXHLevel1 2 2 2 2 4 2" xfId="36217" xr:uid="{00000000-0005-0000-0000-00006F8D0000}"/>
    <cellStyle name="SAPBEXHLevel1 2 2 2 2 5" xfId="36218" xr:uid="{00000000-0005-0000-0000-0000708D0000}"/>
    <cellStyle name="SAPBEXHLevel1 2 2 2 2 5 2" xfId="36219" xr:uid="{00000000-0005-0000-0000-0000718D0000}"/>
    <cellStyle name="SAPBEXHLevel1 2 2 2 2 6" xfId="36220" xr:uid="{00000000-0005-0000-0000-0000728D0000}"/>
    <cellStyle name="SAPBEXHLevel1 2 2 2 2 6 2" xfId="36221" xr:uid="{00000000-0005-0000-0000-0000738D0000}"/>
    <cellStyle name="SAPBEXHLevel1 2 2 2 2 7" xfId="36222" xr:uid="{00000000-0005-0000-0000-0000748D0000}"/>
    <cellStyle name="SAPBEXHLevel1 2 2 2 2 7 2" xfId="36223" xr:uid="{00000000-0005-0000-0000-0000758D0000}"/>
    <cellStyle name="SAPBEXHLevel1 2 2 2 2 8" xfId="36224" xr:uid="{00000000-0005-0000-0000-0000768D0000}"/>
    <cellStyle name="SAPBEXHLevel1 2 2 2 2 8 2" xfId="36225" xr:uid="{00000000-0005-0000-0000-0000778D0000}"/>
    <cellStyle name="SAPBEXHLevel1 2 2 2 2 9" xfId="36226" xr:uid="{00000000-0005-0000-0000-0000788D0000}"/>
    <cellStyle name="SAPBEXHLevel1 2 2 2 3" xfId="36227" xr:uid="{00000000-0005-0000-0000-0000798D0000}"/>
    <cellStyle name="SAPBEXHLevel1 2 2 2 3 2" xfId="36228" xr:uid="{00000000-0005-0000-0000-00007A8D0000}"/>
    <cellStyle name="SAPBEXHLevel1 2 2 2 3 2 2" xfId="36229" xr:uid="{00000000-0005-0000-0000-00007B8D0000}"/>
    <cellStyle name="SAPBEXHLevel1 2 2 2 3 2 2 2" xfId="36230" xr:uid="{00000000-0005-0000-0000-00007C8D0000}"/>
    <cellStyle name="SAPBEXHLevel1 2 2 2 3 2 3" xfId="36231" xr:uid="{00000000-0005-0000-0000-00007D8D0000}"/>
    <cellStyle name="SAPBEXHLevel1 2 2 2 3 2 3 2" xfId="36232" xr:uid="{00000000-0005-0000-0000-00007E8D0000}"/>
    <cellStyle name="SAPBEXHLevel1 2 2 2 3 2 4" xfId="36233" xr:uid="{00000000-0005-0000-0000-00007F8D0000}"/>
    <cellStyle name="SAPBEXHLevel1 2 2 2 3 2 4 2" xfId="36234" xr:uid="{00000000-0005-0000-0000-0000808D0000}"/>
    <cellStyle name="SAPBEXHLevel1 2 2 2 3 2 5" xfId="36235" xr:uid="{00000000-0005-0000-0000-0000818D0000}"/>
    <cellStyle name="SAPBEXHLevel1 2 2 2 3 2 5 2" xfId="36236" xr:uid="{00000000-0005-0000-0000-0000828D0000}"/>
    <cellStyle name="SAPBEXHLevel1 2 2 2 3 2 6" xfId="36237" xr:uid="{00000000-0005-0000-0000-0000838D0000}"/>
    <cellStyle name="SAPBEXHLevel1 2 2 2 3 2 6 2" xfId="36238" xr:uid="{00000000-0005-0000-0000-0000848D0000}"/>
    <cellStyle name="SAPBEXHLevel1 2 2 2 3 2 7" xfId="36239" xr:uid="{00000000-0005-0000-0000-0000858D0000}"/>
    <cellStyle name="SAPBEXHLevel1 2 2 2 3 3" xfId="36240" xr:uid="{00000000-0005-0000-0000-0000868D0000}"/>
    <cellStyle name="SAPBEXHLevel1 2 2 2 3 3 2" xfId="36241" xr:uid="{00000000-0005-0000-0000-0000878D0000}"/>
    <cellStyle name="SAPBEXHLevel1 2 2 2 3 4" xfId="36242" xr:uid="{00000000-0005-0000-0000-0000888D0000}"/>
    <cellStyle name="SAPBEXHLevel1 2 2 2 3 4 2" xfId="36243" xr:uid="{00000000-0005-0000-0000-0000898D0000}"/>
    <cellStyle name="SAPBEXHLevel1 2 2 2 3 5" xfId="36244" xr:uid="{00000000-0005-0000-0000-00008A8D0000}"/>
    <cellStyle name="SAPBEXHLevel1 2 2 2 3 5 2" xfId="36245" xr:uid="{00000000-0005-0000-0000-00008B8D0000}"/>
    <cellStyle name="SAPBEXHLevel1 2 2 2 3 6" xfId="36246" xr:uid="{00000000-0005-0000-0000-00008C8D0000}"/>
    <cellStyle name="SAPBEXHLevel1 2 2 2 3 6 2" xfId="36247" xr:uid="{00000000-0005-0000-0000-00008D8D0000}"/>
    <cellStyle name="SAPBEXHLevel1 2 2 2 3 7" xfId="36248" xr:uid="{00000000-0005-0000-0000-00008E8D0000}"/>
    <cellStyle name="SAPBEXHLevel1 2 2 2 3 7 2" xfId="36249" xr:uid="{00000000-0005-0000-0000-00008F8D0000}"/>
    <cellStyle name="SAPBEXHLevel1 2 2 2 3 8" xfId="36250" xr:uid="{00000000-0005-0000-0000-0000908D0000}"/>
    <cellStyle name="SAPBEXHLevel1 2 2 2 4" xfId="36251" xr:uid="{00000000-0005-0000-0000-0000918D0000}"/>
    <cellStyle name="SAPBEXHLevel1 2 2 2 4 2" xfId="36252" xr:uid="{00000000-0005-0000-0000-0000928D0000}"/>
    <cellStyle name="SAPBEXHLevel1 2 2 2 4 2 2" xfId="36253" xr:uid="{00000000-0005-0000-0000-0000938D0000}"/>
    <cellStyle name="SAPBEXHLevel1 2 2 2 4 3" xfId="36254" xr:uid="{00000000-0005-0000-0000-0000948D0000}"/>
    <cellStyle name="SAPBEXHLevel1 2 2 2 4 3 2" xfId="36255" xr:uid="{00000000-0005-0000-0000-0000958D0000}"/>
    <cellStyle name="SAPBEXHLevel1 2 2 2 4 4" xfId="36256" xr:uid="{00000000-0005-0000-0000-0000968D0000}"/>
    <cellStyle name="SAPBEXHLevel1 2 2 2 4 4 2" xfId="36257" xr:uid="{00000000-0005-0000-0000-0000978D0000}"/>
    <cellStyle name="SAPBEXHLevel1 2 2 2 4 5" xfId="36258" xr:uid="{00000000-0005-0000-0000-0000988D0000}"/>
    <cellStyle name="SAPBEXHLevel1 2 2 2 4 5 2" xfId="36259" xr:uid="{00000000-0005-0000-0000-0000998D0000}"/>
    <cellStyle name="SAPBEXHLevel1 2 2 2 4 6" xfId="36260" xr:uid="{00000000-0005-0000-0000-00009A8D0000}"/>
    <cellStyle name="SAPBEXHLevel1 2 2 2 4 6 2" xfId="36261" xr:uid="{00000000-0005-0000-0000-00009B8D0000}"/>
    <cellStyle name="SAPBEXHLevel1 2 2 2 4 7" xfId="36262" xr:uid="{00000000-0005-0000-0000-00009C8D0000}"/>
    <cellStyle name="SAPBEXHLevel1 2 2 2 5" xfId="36263" xr:uid="{00000000-0005-0000-0000-00009D8D0000}"/>
    <cellStyle name="SAPBEXHLevel1 2 2 2 5 2" xfId="36264" xr:uid="{00000000-0005-0000-0000-00009E8D0000}"/>
    <cellStyle name="SAPBEXHLevel1 2 2 2 6" xfId="36265" xr:uid="{00000000-0005-0000-0000-00009F8D0000}"/>
    <cellStyle name="SAPBEXHLevel1 2 2 2 6 2" xfId="36266" xr:uid="{00000000-0005-0000-0000-0000A08D0000}"/>
    <cellStyle name="SAPBEXHLevel1 2 2 2 7" xfId="36267" xr:uid="{00000000-0005-0000-0000-0000A18D0000}"/>
    <cellStyle name="SAPBEXHLevel1 2 2 2 7 2" xfId="36268" xr:uid="{00000000-0005-0000-0000-0000A28D0000}"/>
    <cellStyle name="SAPBEXHLevel1 2 2 2 8" xfId="36269" xr:uid="{00000000-0005-0000-0000-0000A38D0000}"/>
    <cellStyle name="SAPBEXHLevel1 2 2 2 8 2" xfId="36270" xr:uid="{00000000-0005-0000-0000-0000A48D0000}"/>
    <cellStyle name="SAPBEXHLevel1 2 2 2 9" xfId="36271" xr:uid="{00000000-0005-0000-0000-0000A58D0000}"/>
    <cellStyle name="SAPBEXHLevel1 2 2 2 9 2" xfId="36272" xr:uid="{00000000-0005-0000-0000-0000A68D0000}"/>
    <cellStyle name="SAPBEXHLevel1 2 2 3" xfId="36273" xr:uid="{00000000-0005-0000-0000-0000A78D0000}"/>
    <cellStyle name="SAPBEXHLevel1 2 2 3 2" xfId="36274" xr:uid="{00000000-0005-0000-0000-0000A88D0000}"/>
    <cellStyle name="SAPBEXHLevel1 2 2 3 2 2" xfId="36275" xr:uid="{00000000-0005-0000-0000-0000A98D0000}"/>
    <cellStyle name="SAPBEXHLevel1 2 2 3 2 2 2" xfId="36276" xr:uid="{00000000-0005-0000-0000-0000AA8D0000}"/>
    <cellStyle name="SAPBEXHLevel1 2 2 3 2 2 2 2" xfId="36277" xr:uid="{00000000-0005-0000-0000-0000AB8D0000}"/>
    <cellStyle name="SAPBEXHLevel1 2 2 3 2 2 3" xfId="36278" xr:uid="{00000000-0005-0000-0000-0000AC8D0000}"/>
    <cellStyle name="SAPBEXHLevel1 2 2 3 2 2 3 2" xfId="36279" xr:uid="{00000000-0005-0000-0000-0000AD8D0000}"/>
    <cellStyle name="SAPBEXHLevel1 2 2 3 2 2 4" xfId="36280" xr:uid="{00000000-0005-0000-0000-0000AE8D0000}"/>
    <cellStyle name="SAPBEXHLevel1 2 2 3 2 2 4 2" xfId="36281" xr:uid="{00000000-0005-0000-0000-0000AF8D0000}"/>
    <cellStyle name="SAPBEXHLevel1 2 2 3 2 2 5" xfId="36282" xr:uid="{00000000-0005-0000-0000-0000B08D0000}"/>
    <cellStyle name="SAPBEXHLevel1 2 2 3 2 2 5 2" xfId="36283" xr:uid="{00000000-0005-0000-0000-0000B18D0000}"/>
    <cellStyle name="SAPBEXHLevel1 2 2 3 2 2 6" xfId="36284" xr:uid="{00000000-0005-0000-0000-0000B28D0000}"/>
    <cellStyle name="SAPBEXHLevel1 2 2 3 2 2 6 2" xfId="36285" xr:uid="{00000000-0005-0000-0000-0000B38D0000}"/>
    <cellStyle name="SAPBEXHLevel1 2 2 3 2 2 7" xfId="36286" xr:uid="{00000000-0005-0000-0000-0000B48D0000}"/>
    <cellStyle name="SAPBEXHLevel1 2 2 3 2 3" xfId="36287" xr:uid="{00000000-0005-0000-0000-0000B58D0000}"/>
    <cellStyle name="SAPBEXHLevel1 2 2 3 2 3 2" xfId="36288" xr:uid="{00000000-0005-0000-0000-0000B68D0000}"/>
    <cellStyle name="SAPBEXHLevel1 2 2 3 2 4" xfId="36289" xr:uid="{00000000-0005-0000-0000-0000B78D0000}"/>
    <cellStyle name="SAPBEXHLevel1 2 2 3 2 4 2" xfId="36290" xr:uid="{00000000-0005-0000-0000-0000B88D0000}"/>
    <cellStyle name="SAPBEXHLevel1 2 2 3 2 5" xfId="36291" xr:uid="{00000000-0005-0000-0000-0000B98D0000}"/>
    <cellStyle name="SAPBEXHLevel1 2 2 3 2 5 2" xfId="36292" xr:uid="{00000000-0005-0000-0000-0000BA8D0000}"/>
    <cellStyle name="SAPBEXHLevel1 2 2 3 2 6" xfId="36293" xr:uid="{00000000-0005-0000-0000-0000BB8D0000}"/>
    <cellStyle name="SAPBEXHLevel1 2 2 3 2 6 2" xfId="36294" xr:uid="{00000000-0005-0000-0000-0000BC8D0000}"/>
    <cellStyle name="SAPBEXHLevel1 2 2 3 2 7" xfId="36295" xr:uid="{00000000-0005-0000-0000-0000BD8D0000}"/>
    <cellStyle name="SAPBEXHLevel1 2 2 3 2 7 2" xfId="36296" xr:uid="{00000000-0005-0000-0000-0000BE8D0000}"/>
    <cellStyle name="SAPBEXHLevel1 2 2 3 2 8" xfId="36297" xr:uid="{00000000-0005-0000-0000-0000BF8D0000}"/>
    <cellStyle name="SAPBEXHLevel1 2 2 3 3" xfId="36298" xr:uid="{00000000-0005-0000-0000-0000C08D0000}"/>
    <cellStyle name="SAPBEXHLevel1 2 2 3 3 2" xfId="36299" xr:uid="{00000000-0005-0000-0000-0000C18D0000}"/>
    <cellStyle name="SAPBEXHLevel1 2 2 3 3 2 2" xfId="36300" xr:uid="{00000000-0005-0000-0000-0000C28D0000}"/>
    <cellStyle name="SAPBEXHLevel1 2 2 3 3 3" xfId="36301" xr:uid="{00000000-0005-0000-0000-0000C38D0000}"/>
    <cellStyle name="SAPBEXHLevel1 2 2 3 3 3 2" xfId="36302" xr:uid="{00000000-0005-0000-0000-0000C48D0000}"/>
    <cellStyle name="SAPBEXHLevel1 2 2 3 3 4" xfId="36303" xr:uid="{00000000-0005-0000-0000-0000C58D0000}"/>
    <cellStyle name="SAPBEXHLevel1 2 2 3 3 4 2" xfId="36304" xr:uid="{00000000-0005-0000-0000-0000C68D0000}"/>
    <cellStyle name="SAPBEXHLevel1 2 2 3 3 5" xfId="36305" xr:uid="{00000000-0005-0000-0000-0000C78D0000}"/>
    <cellStyle name="SAPBEXHLevel1 2 2 3 3 5 2" xfId="36306" xr:uid="{00000000-0005-0000-0000-0000C88D0000}"/>
    <cellStyle name="SAPBEXHLevel1 2 2 3 3 6" xfId="36307" xr:uid="{00000000-0005-0000-0000-0000C98D0000}"/>
    <cellStyle name="SAPBEXHLevel1 2 2 3 3 6 2" xfId="36308" xr:uid="{00000000-0005-0000-0000-0000CA8D0000}"/>
    <cellStyle name="SAPBEXHLevel1 2 2 3 3 7" xfId="36309" xr:uid="{00000000-0005-0000-0000-0000CB8D0000}"/>
    <cellStyle name="SAPBEXHLevel1 2 2 3 4" xfId="36310" xr:uid="{00000000-0005-0000-0000-0000CC8D0000}"/>
    <cellStyle name="SAPBEXHLevel1 2 2 3 4 2" xfId="36311" xr:uid="{00000000-0005-0000-0000-0000CD8D0000}"/>
    <cellStyle name="SAPBEXHLevel1 2 2 3 5" xfId="36312" xr:uid="{00000000-0005-0000-0000-0000CE8D0000}"/>
    <cellStyle name="SAPBEXHLevel1 2 2 3 5 2" xfId="36313" xr:uid="{00000000-0005-0000-0000-0000CF8D0000}"/>
    <cellStyle name="SAPBEXHLevel1 2 2 3 6" xfId="36314" xr:uid="{00000000-0005-0000-0000-0000D08D0000}"/>
    <cellStyle name="SAPBEXHLevel1 2 2 3 6 2" xfId="36315" xr:uid="{00000000-0005-0000-0000-0000D18D0000}"/>
    <cellStyle name="SAPBEXHLevel1 2 2 3 7" xfId="36316" xr:uid="{00000000-0005-0000-0000-0000D28D0000}"/>
    <cellStyle name="SAPBEXHLevel1 2 2 3 7 2" xfId="36317" xr:uid="{00000000-0005-0000-0000-0000D38D0000}"/>
    <cellStyle name="SAPBEXHLevel1 2 2 3 8" xfId="36318" xr:uid="{00000000-0005-0000-0000-0000D48D0000}"/>
    <cellStyle name="SAPBEXHLevel1 2 2 3 8 2" xfId="36319" xr:uid="{00000000-0005-0000-0000-0000D58D0000}"/>
    <cellStyle name="SAPBEXHLevel1 2 2 3 9" xfId="36320" xr:uid="{00000000-0005-0000-0000-0000D68D0000}"/>
    <cellStyle name="SAPBEXHLevel1 2 2 4" xfId="36321" xr:uid="{00000000-0005-0000-0000-0000D78D0000}"/>
    <cellStyle name="SAPBEXHLevel1 2 2 4 2" xfId="36322" xr:uid="{00000000-0005-0000-0000-0000D88D0000}"/>
    <cellStyle name="SAPBEXHLevel1 2 2 4 2 2" xfId="36323" xr:uid="{00000000-0005-0000-0000-0000D98D0000}"/>
    <cellStyle name="SAPBEXHLevel1 2 2 4 2 2 2" xfId="36324" xr:uid="{00000000-0005-0000-0000-0000DA8D0000}"/>
    <cellStyle name="SAPBEXHLevel1 2 2 4 2 3" xfId="36325" xr:uid="{00000000-0005-0000-0000-0000DB8D0000}"/>
    <cellStyle name="SAPBEXHLevel1 2 2 4 2 3 2" xfId="36326" xr:uid="{00000000-0005-0000-0000-0000DC8D0000}"/>
    <cellStyle name="SAPBEXHLevel1 2 2 4 2 4" xfId="36327" xr:uid="{00000000-0005-0000-0000-0000DD8D0000}"/>
    <cellStyle name="SAPBEXHLevel1 2 2 4 2 4 2" xfId="36328" xr:uid="{00000000-0005-0000-0000-0000DE8D0000}"/>
    <cellStyle name="SAPBEXHLevel1 2 2 4 2 5" xfId="36329" xr:uid="{00000000-0005-0000-0000-0000DF8D0000}"/>
    <cellStyle name="SAPBEXHLevel1 2 2 4 2 5 2" xfId="36330" xr:uid="{00000000-0005-0000-0000-0000E08D0000}"/>
    <cellStyle name="SAPBEXHLevel1 2 2 4 2 6" xfId="36331" xr:uid="{00000000-0005-0000-0000-0000E18D0000}"/>
    <cellStyle name="SAPBEXHLevel1 2 2 4 2 6 2" xfId="36332" xr:uid="{00000000-0005-0000-0000-0000E28D0000}"/>
    <cellStyle name="SAPBEXHLevel1 2 2 4 2 7" xfId="36333" xr:uid="{00000000-0005-0000-0000-0000E38D0000}"/>
    <cellStyle name="SAPBEXHLevel1 2 2 4 3" xfId="36334" xr:uid="{00000000-0005-0000-0000-0000E48D0000}"/>
    <cellStyle name="SAPBEXHLevel1 2 2 4 3 2" xfId="36335" xr:uid="{00000000-0005-0000-0000-0000E58D0000}"/>
    <cellStyle name="SAPBEXHLevel1 2 2 4 4" xfId="36336" xr:uid="{00000000-0005-0000-0000-0000E68D0000}"/>
    <cellStyle name="SAPBEXHLevel1 2 2 4 4 2" xfId="36337" xr:uid="{00000000-0005-0000-0000-0000E78D0000}"/>
    <cellStyle name="SAPBEXHLevel1 2 2 4 5" xfId="36338" xr:uid="{00000000-0005-0000-0000-0000E88D0000}"/>
    <cellStyle name="SAPBEXHLevel1 2 2 4 5 2" xfId="36339" xr:uid="{00000000-0005-0000-0000-0000E98D0000}"/>
    <cellStyle name="SAPBEXHLevel1 2 2 4 6" xfId="36340" xr:uid="{00000000-0005-0000-0000-0000EA8D0000}"/>
    <cellStyle name="SAPBEXHLevel1 2 2 4 6 2" xfId="36341" xr:uid="{00000000-0005-0000-0000-0000EB8D0000}"/>
    <cellStyle name="SAPBEXHLevel1 2 2 4 7" xfId="36342" xr:uid="{00000000-0005-0000-0000-0000EC8D0000}"/>
    <cellStyle name="SAPBEXHLevel1 2 2 4 7 2" xfId="36343" xr:uid="{00000000-0005-0000-0000-0000ED8D0000}"/>
    <cellStyle name="SAPBEXHLevel1 2 2 4 8" xfId="36344" xr:uid="{00000000-0005-0000-0000-0000EE8D0000}"/>
    <cellStyle name="SAPBEXHLevel1 2 2 5" xfId="36345" xr:uid="{00000000-0005-0000-0000-0000EF8D0000}"/>
    <cellStyle name="SAPBEXHLevel1 2 2 5 2" xfId="36346" xr:uid="{00000000-0005-0000-0000-0000F08D0000}"/>
    <cellStyle name="SAPBEXHLevel1 2 2 5 2 2" xfId="36347" xr:uid="{00000000-0005-0000-0000-0000F18D0000}"/>
    <cellStyle name="SAPBEXHLevel1 2 2 5 3" xfId="36348" xr:uid="{00000000-0005-0000-0000-0000F28D0000}"/>
    <cellStyle name="SAPBEXHLevel1 2 2 5 3 2" xfId="36349" xr:uid="{00000000-0005-0000-0000-0000F38D0000}"/>
    <cellStyle name="SAPBEXHLevel1 2 2 5 4" xfId="36350" xr:uid="{00000000-0005-0000-0000-0000F48D0000}"/>
    <cellStyle name="SAPBEXHLevel1 2 2 5 4 2" xfId="36351" xr:uid="{00000000-0005-0000-0000-0000F58D0000}"/>
    <cellStyle name="SAPBEXHLevel1 2 2 5 5" xfId="36352" xr:uid="{00000000-0005-0000-0000-0000F68D0000}"/>
    <cellStyle name="SAPBEXHLevel1 2 2 5 5 2" xfId="36353" xr:uid="{00000000-0005-0000-0000-0000F78D0000}"/>
    <cellStyle name="SAPBEXHLevel1 2 2 5 6" xfId="36354" xr:uid="{00000000-0005-0000-0000-0000F88D0000}"/>
    <cellStyle name="SAPBEXHLevel1 2 2 5 6 2" xfId="36355" xr:uid="{00000000-0005-0000-0000-0000F98D0000}"/>
    <cellStyle name="SAPBEXHLevel1 2 2 5 7" xfId="36356" xr:uid="{00000000-0005-0000-0000-0000FA8D0000}"/>
    <cellStyle name="SAPBEXHLevel1 2 2 6" xfId="36357" xr:uid="{00000000-0005-0000-0000-0000FB8D0000}"/>
    <cellStyle name="SAPBEXHLevel1 2 2 6 2" xfId="36358" xr:uid="{00000000-0005-0000-0000-0000FC8D0000}"/>
    <cellStyle name="SAPBEXHLevel1 2 2 7" xfId="36359" xr:uid="{00000000-0005-0000-0000-0000FD8D0000}"/>
    <cellStyle name="SAPBEXHLevel1 2 2 7 2" xfId="36360" xr:uid="{00000000-0005-0000-0000-0000FE8D0000}"/>
    <cellStyle name="SAPBEXHLevel1 2 2 8" xfId="36361" xr:uid="{00000000-0005-0000-0000-0000FF8D0000}"/>
    <cellStyle name="SAPBEXHLevel1 2 2 8 2" xfId="36362" xr:uid="{00000000-0005-0000-0000-0000008E0000}"/>
    <cellStyle name="SAPBEXHLevel1 2 2 9" xfId="36363" xr:uid="{00000000-0005-0000-0000-0000018E0000}"/>
    <cellStyle name="SAPBEXHLevel1 2 2 9 2" xfId="36364" xr:uid="{00000000-0005-0000-0000-0000028E0000}"/>
    <cellStyle name="SAPBEXHLevel1 2 3" xfId="36365" xr:uid="{00000000-0005-0000-0000-0000038E0000}"/>
    <cellStyle name="SAPBEXHLevel1 2 3 10" xfId="36366" xr:uid="{00000000-0005-0000-0000-0000048E0000}"/>
    <cellStyle name="SAPBEXHLevel1 2 3 2" xfId="36367" xr:uid="{00000000-0005-0000-0000-0000058E0000}"/>
    <cellStyle name="SAPBEXHLevel1 2 3 2 2" xfId="36368" xr:uid="{00000000-0005-0000-0000-0000068E0000}"/>
    <cellStyle name="SAPBEXHLevel1 2 3 2 2 2" xfId="36369" xr:uid="{00000000-0005-0000-0000-0000078E0000}"/>
    <cellStyle name="SAPBEXHLevel1 2 3 2 2 2 2" xfId="36370" xr:uid="{00000000-0005-0000-0000-0000088E0000}"/>
    <cellStyle name="SAPBEXHLevel1 2 3 2 2 2 2 2" xfId="36371" xr:uid="{00000000-0005-0000-0000-0000098E0000}"/>
    <cellStyle name="SAPBEXHLevel1 2 3 2 2 2 3" xfId="36372" xr:uid="{00000000-0005-0000-0000-00000A8E0000}"/>
    <cellStyle name="SAPBEXHLevel1 2 3 2 2 2 3 2" xfId="36373" xr:uid="{00000000-0005-0000-0000-00000B8E0000}"/>
    <cellStyle name="SAPBEXHLevel1 2 3 2 2 2 4" xfId="36374" xr:uid="{00000000-0005-0000-0000-00000C8E0000}"/>
    <cellStyle name="SAPBEXHLevel1 2 3 2 2 2 4 2" xfId="36375" xr:uid="{00000000-0005-0000-0000-00000D8E0000}"/>
    <cellStyle name="SAPBEXHLevel1 2 3 2 2 2 5" xfId="36376" xr:uid="{00000000-0005-0000-0000-00000E8E0000}"/>
    <cellStyle name="SAPBEXHLevel1 2 3 2 2 2 5 2" xfId="36377" xr:uid="{00000000-0005-0000-0000-00000F8E0000}"/>
    <cellStyle name="SAPBEXHLevel1 2 3 2 2 2 6" xfId="36378" xr:uid="{00000000-0005-0000-0000-0000108E0000}"/>
    <cellStyle name="SAPBEXHLevel1 2 3 2 2 2 6 2" xfId="36379" xr:uid="{00000000-0005-0000-0000-0000118E0000}"/>
    <cellStyle name="SAPBEXHLevel1 2 3 2 2 2 7" xfId="36380" xr:uid="{00000000-0005-0000-0000-0000128E0000}"/>
    <cellStyle name="SAPBEXHLevel1 2 3 2 2 3" xfId="36381" xr:uid="{00000000-0005-0000-0000-0000138E0000}"/>
    <cellStyle name="SAPBEXHLevel1 2 3 2 2 3 2" xfId="36382" xr:uid="{00000000-0005-0000-0000-0000148E0000}"/>
    <cellStyle name="SAPBEXHLevel1 2 3 2 2 4" xfId="36383" xr:uid="{00000000-0005-0000-0000-0000158E0000}"/>
    <cellStyle name="SAPBEXHLevel1 2 3 2 2 4 2" xfId="36384" xr:uid="{00000000-0005-0000-0000-0000168E0000}"/>
    <cellStyle name="SAPBEXHLevel1 2 3 2 2 5" xfId="36385" xr:uid="{00000000-0005-0000-0000-0000178E0000}"/>
    <cellStyle name="SAPBEXHLevel1 2 3 2 2 5 2" xfId="36386" xr:uid="{00000000-0005-0000-0000-0000188E0000}"/>
    <cellStyle name="SAPBEXHLevel1 2 3 2 2 6" xfId="36387" xr:uid="{00000000-0005-0000-0000-0000198E0000}"/>
    <cellStyle name="SAPBEXHLevel1 2 3 2 2 6 2" xfId="36388" xr:uid="{00000000-0005-0000-0000-00001A8E0000}"/>
    <cellStyle name="SAPBEXHLevel1 2 3 2 2 7" xfId="36389" xr:uid="{00000000-0005-0000-0000-00001B8E0000}"/>
    <cellStyle name="SAPBEXHLevel1 2 3 2 2 7 2" xfId="36390" xr:uid="{00000000-0005-0000-0000-00001C8E0000}"/>
    <cellStyle name="SAPBEXHLevel1 2 3 2 2 8" xfId="36391" xr:uid="{00000000-0005-0000-0000-00001D8E0000}"/>
    <cellStyle name="SAPBEXHLevel1 2 3 2 3" xfId="36392" xr:uid="{00000000-0005-0000-0000-00001E8E0000}"/>
    <cellStyle name="SAPBEXHLevel1 2 3 2 3 2" xfId="36393" xr:uid="{00000000-0005-0000-0000-00001F8E0000}"/>
    <cellStyle name="SAPBEXHLevel1 2 3 2 3 2 2" xfId="36394" xr:uid="{00000000-0005-0000-0000-0000208E0000}"/>
    <cellStyle name="SAPBEXHLevel1 2 3 2 3 3" xfId="36395" xr:uid="{00000000-0005-0000-0000-0000218E0000}"/>
    <cellStyle name="SAPBEXHLevel1 2 3 2 3 3 2" xfId="36396" xr:uid="{00000000-0005-0000-0000-0000228E0000}"/>
    <cellStyle name="SAPBEXHLevel1 2 3 2 3 4" xfId="36397" xr:uid="{00000000-0005-0000-0000-0000238E0000}"/>
    <cellStyle name="SAPBEXHLevel1 2 3 2 3 4 2" xfId="36398" xr:uid="{00000000-0005-0000-0000-0000248E0000}"/>
    <cellStyle name="SAPBEXHLevel1 2 3 2 3 5" xfId="36399" xr:uid="{00000000-0005-0000-0000-0000258E0000}"/>
    <cellStyle name="SAPBEXHLevel1 2 3 2 3 5 2" xfId="36400" xr:uid="{00000000-0005-0000-0000-0000268E0000}"/>
    <cellStyle name="SAPBEXHLevel1 2 3 2 3 6" xfId="36401" xr:uid="{00000000-0005-0000-0000-0000278E0000}"/>
    <cellStyle name="SAPBEXHLevel1 2 3 2 3 6 2" xfId="36402" xr:uid="{00000000-0005-0000-0000-0000288E0000}"/>
    <cellStyle name="SAPBEXHLevel1 2 3 2 3 7" xfId="36403" xr:uid="{00000000-0005-0000-0000-0000298E0000}"/>
    <cellStyle name="SAPBEXHLevel1 2 3 2 4" xfId="36404" xr:uid="{00000000-0005-0000-0000-00002A8E0000}"/>
    <cellStyle name="SAPBEXHLevel1 2 3 2 4 2" xfId="36405" xr:uid="{00000000-0005-0000-0000-00002B8E0000}"/>
    <cellStyle name="SAPBEXHLevel1 2 3 2 5" xfId="36406" xr:uid="{00000000-0005-0000-0000-00002C8E0000}"/>
    <cellStyle name="SAPBEXHLevel1 2 3 2 5 2" xfId="36407" xr:uid="{00000000-0005-0000-0000-00002D8E0000}"/>
    <cellStyle name="SAPBEXHLevel1 2 3 2 6" xfId="36408" xr:uid="{00000000-0005-0000-0000-00002E8E0000}"/>
    <cellStyle name="SAPBEXHLevel1 2 3 2 6 2" xfId="36409" xr:uid="{00000000-0005-0000-0000-00002F8E0000}"/>
    <cellStyle name="SAPBEXHLevel1 2 3 2 7" xfId="36410" xr:uid="{00000000-0005-0000-0000-0000308E0000}"/>
    <cellStyle name="SAPBEXHLevel1 2 3 2 7 2" xfId="36411" xr:uid="{00000000-0005-0000-0000-0000318E0000}"/>
    <cellStyle name="SAPBEXHLevel1 2 3 2 8" xfId="36412" xr:uid="{00000000-0005-0000-0000-0000328E0000}"/>
    <cellStyle name="SAPBEXHLevel1 2 3 2 8 2" xfId="36413" xr:uid="{00000000-0005-0000-0000-0000338E0000}"/>
    <cellStyle name="SAPBEXHLevel1 2 3 2 9" xfId="36414" xr:uid="{00000000-0005-0000-0000-0000348E0000}"/>
    <cellStyle name="SAPBEXHLevel1 2 3 3" xfId="36415" xr:uid="{00000000-0005-0000-0000-0000358E0000}"/>
    <cellStyle name="SAPBEXHLevel1 2 3 3 2" xfId="36416" xr:uid="{00000000-0005-0000-0000-0000368E0000}"/>
    <cellStyle name="SAPBEXHLevel1 2 3 3 2 2" xfId="36417" xr:uid="{00000000-0005-0000-0000-0000378E0000}"/>
    <cellStyle name="SAPBEXHLevel1 2 3 3 2 2 2" xfId="36418" xr:uid="{00000000-0005-0000-0000-0000388E0000}"/>
    <cellStyle name="SAPBEXHLevel1 2 3 3 2 3" xfId="36419" xr:uid="{00000000-0005-0000-0000-0000398E0000}"/>
    <cellStyle name="SAPBEXHLevel1 2 3 3 2 3 2" xfId="36420" xr:uid="{00000000-0005-0000-0000-00003A8E0000}"/>
    <cellStyle name="SAPBEXHLevel1 2 3 3 2 4" xfId="36421" xr:uid="{00000000-0005-0000-0000-00003B8E0000}"/>
    <cellStyle name="SAPBEXHLevel1 2 3 3 2 4 2" xfId="36422" xr:uid="{00000000-0005-0000-0000-00003C8E0000}"/>
    <cellStyle name="SAPBEXHLevel1 2 3 3 2 5" xfId="36423" xr:uid="{00000000-0005-0000-0000-00003D8E0000}"/>
    <cellStyle name="SAPBEXHLevel1 2 3 3 2 5 2" xfId="36424" xr:uid="{00000000-0005-0000-0000-00003E8E0000}"/>
    <cellStyle name="SAPBEXHLevel1 2 3 3 2 6" xfId="36425" xr:uid="{00000000-0005-0000-0000-00003F8E0000}"/>
    <cellStyle name="SAPBEXHLevel1 2 3 3 2 6 2" xfId="36426" xr:uid="{00000000-0005-0000-0000-0000408E0000}"/>
    <cellStyle name="SAPBEXHLevel1 2 3 3 2 7" xfId="36427" xr:uid="{00000000-0005-0000-0000-0000418E0000}"/>
    <cellStyle name="SAPBEXHLevel1 2 3 3 3" xfId="36428" xr:uid="{00000000-0005-0000-0000-0000428E0000}"/>
    <cellStyle name="SAPBEXHLevel1 2 3 3 3 2" xfId="36429" xr:uid="{00000000-0005-0000-0000-0000438E0000}"/>
    <cellStyle name="SAPBEXHLevel1 2 3 3 4" xfId="36430" xr:uid="{00000000-0005-0000-0000-0000448E0000}"/>
    <cellStyle name="SAPBEXHLevel1 2 3 3 4 2" xfId="36431" xr:uid="{00000000-0005-0000-0000-0000458E0000}"/>
    <cellStyle name="SAPBEXHLevel1 2 3 3 5" xfId="36432" xr:uid="{00000000-0005-0000-0000-0000468E0000}"/>
    <cellStyle name="SAPBEXHLevel1 2 3 3 5 2" xfId="36433" xr:uid="{00000000-0005-0000-0000-0000478E0000}"/>
    <cellStyle name="SAPBEXHLevel1 2 3 3 6" xfId="36434" xr:uid="{00000000-0005-0000-0000-0000488E0000}"/>
    <cellStyle name="SAPBEXHLevel1 2 3 3 6 2" xfId="36435" xr:uid="{00000000-0005-0000-0000-0000498E0000}"/>
    <cellStyle name="SAPBEXHLevel1 2 3 3 7" xfId="36436" xr:uid="{00000000-0005-0000-0000-00004A8E0000}"/>
    <cellStyle name="SAPBEXHLevel1 2 3 3 7 2" xfId="36437" xr:uid="{00000000-0005-0000-0000-00004B8E0000}"/>
    <cellStyle name="SAPBEXHLevel1 2 3 3 8" xfId="36438" xr:uid="{00000000-0005-0000-0000-00004C8E0000}"/>
    <cellStyle name="SAPBEXHLevel1 2 3 4" xfId="36439" xr:uid="{00000000-0005-0000-0000-00004D8E0000}"/>
    <cellStyle name="SAPBEXHLevel1 2 3 4 2" xfId="36440" xr:uid="{00000000-0005-0000-0000-00004E8E0000}"/>
    <cellStyle name="SAPBEXHLevel1 2 3 4 2 2" xfId="36441" xr:uid="{00000000-0005-0000-0000-00004F8E0000}"/>
    <cellStyle name="SAPBEXHLevel1 2 3 4 3" xfId="36442" xr:uid="{00000000-0005-0000-0000-0000508E0000}"/>
    <cellStyle name="SAPBEXHLevel1 2 3 4 3 2" xfId="36443" xr:uid="{00000000-0005-0000-0000-0000518E0000}"/>
    <cellStyle name="SAPBEXHLevel1 2 3 4 4" xfId="36444" xr:uid="{00000000-0005-0000-0000-0000528E0000}"/>
    <cellStyle name="SAPBEXHLevel1 2 3 4 4 2" xfId="36445" xr:uid="{00000000-0005-0000-0000-0000538E0000}"/>
    <cellStyle name="SAPBEXHLevel1 2 3 4 5" xfId="36446" xr:uid="{00000000-0005-0000-0000-0000548E0000}"/>
    <cellStyle name="SAPBEXHLevel1 2 3 4 5 2" xfId="36447" xr:uid="{00000000-0005-0000-0000-0000558E0000}"/>
    <cellStyle name="SAPBEXHLevel1 2 3 4 6" xfId="36448" xr:uid="{00000000-0005-0000-0000-0000568E0000}"/>
    <cellStyle name="SAPBEXHLevel1 2 3 4 6 2" xfId="36449" xr:uid="{00000000-0005-0000-0000-0000578E0000}"/>
    <cellStyle name="SAPBEXHLevel1 2 3 4 7" xfId="36450" xr:uid="{00000000-0005-0000-0000-0000588E0000}"/>
    <cellStyle name="SAPBEXHLevel1 2 3 5" xfId="36451" xr:uid="{00000000-0005-0000-0000-0000598E0000}"/>
    <cellStyle name="SAPBEXHLevel1 2 3 5 2" xfId="36452" xr:uid="{00000000-0005-0000-0000-00005A8E0000}"/>
    <cellStyle name="SAPBEXHLevel1 2 3 6" xfId="36453" xr:uid="{00000000-0005-0000-0000-00005B8E0000}"/>
    <cellStyle name="SAPBEXHLevel1 2 3 6 2" xfId="36454" xr:uid="{00000000-0005-0000-0000-00005C8E0000}"/>
    <cellStyle name="SAPBEXHLevel1 2 3 7" xfId="36455" xr:uid="{00000000-0005-0000-0000-00005D8E0000}"/>
    <cellStyle name="SAPBEXHLevel1 2 3 7 2" xfId="36456" xr:uid="{00000000-0005-0000-0000-00005E8E0000}"/>
    <cellStyle name="SAPBEXHLevel1 2 3 8" xfId="36457" xr:uid="{00000000-0005-0000-0000-00005F8E0000}"/>
    <cellStyle name="SAPBEXHLevel1 2 3 8 2" xfId="36458" xr:uid="{00000000-0005-0000-0000-0000608E0000}"/>
    <cellStyle name="SAPBEXHLevel1 2 3 9" xfId="36459" xr:uid="{00000000-0005-0000-0000-0000618E0000}"/>
    <cellStyle name="SAPBEXHLevel1 2 3 9 2" xfId="36460" xr:uid="{00000000-0005-0000-0000-0000628E0000}"/>
    <cellStyle name="SAPBEXHLevel1 2 4" xfId="36461" xr:uid="{00000000-0005-0000-0000-0000638E0000}"/>
    <cellStyle name="SAPBEXHLevel1 2 4 2" xfId="36462" xr:uid="{00000000-0005-0000-0000-0000648E0000}"/>
    <cellStyle name="SAPBEXHLevel1 2 4 2 2" xfId="36463" xr:uid="{00000000-0005-0000-0000-0000658E0000}"/>
    <cellStyle name="SAPBEXHLevel1 2 4 2 2 2" xfId="36464" xr:uid="{00000000-0005-0000-0000-0000668E0000}"/>
    <cellStyle name="SAPBEXHLevel1 2 4 2 2 2 2" xfId="36465" xr:uid="{00000000-0005-0000-0000-0000678E0000}"/>
    <cellStyle name="SAPBEXHLevel1 2 4 2 2 3" xfId="36466" xr:uid="{00000000-0005-0000-0000-0000688E0000}"/>
    <cellStyle name="SAPBEXHLevel1 2 4 2 2 3 2" xfId="36467" xr:uid="{00000000-0005-0000-0000-0000698E0000}"/>
    <cellStyle name="SAPBEXHLevel1 2 4 2 2 4" xfId="36468" xr:uid="{00000000-0005-0000-0000-00006A8E0000}"/>
    <cellStyle name="SAPBEXHLevel1 2 4 2 2 4 2" xfId="36469" xr:uid="{00000000-0005-0000-0000-00006B8E0000}"/>
    <cellStyle name="SAPBEXHLevel1 2 4 2 2 5" xfId="36470" xr:uid="{00000000-0005-0000-0000-00006C8E0000}"/>
    <cellStyle name="SAPBEXHLevel1 2 4 2 2 5 2" xfId="36471" xr:uid="{00000000-0005-0000-0000-00006D8E0000}"/>
    <cellStyle name="SAPBEXHLevel1 2 4 2 2 6" xfId="36472" xr:uid="{00000000-0005-0000-0000-00006E8E0000}"/>
    <cellStyle name="SAPBEXHLevel1 2 4 2 2 6 2" xfId="36473" xr:uid="{00000000-0005-0000-0000-00006F8E0000}"/>
    <cellStyle name="SAPBEXHLevel1 2 4 2 2 7" xfId="36474" xr:uid="{00000000-0005-0000-0000-0000708E0000}"/>
    <cellStyle name="SAPBEXHLevel1 2 4 2 3" xfId="36475" xr:uid="{00000000-0005-0000-0000-0000718E0000}"/>
    <cellStyle name="SAPBEXHLevel1 2 4 2 3 2" xfId="36476" xr:uid="{00000000-0005-0000-0000-0000728E0000}"/>
    <cellStyle name="SAPBEXHLevel1 2 4 2 4" xfId="36477" xr:uid="{00000000-0005-0000-0000-0000738E0000}"/>
    <cellStyle name="SAPBEXHLevel1 2 4 2 4 2" xfId="36478" xr:uid="{00000000-0005-0000-0000-0000748E0000}"/>
    <cellStyle name="SAPBEXHLevel1 2 4 2 5" xfId="36479" xr:uid="{00000000-0005-0000-0000-0000758E0000}"/>
    <cellStyle name="SAPBEXHLevel1 2 4 2 5 2" xfId="36480" xr:uid="{00000000-0005-0000-0000-0000768E0000}"/>
    <cellStyle name="SAPBEXHLevel1 2 4 2 6" xfId="36481" xr:uid="{00000000-0005-0000-0000-0000778E0000}"/>
    <cellStyle name="SAPBEXHLevel1 2 4 2 6 2" xfId="36482" xr:uid="{00000000-0005-0000-0000-0000788E0000}"/>
    <cellStyle name="SAPBEXHLevel1 2 4 2 7" xfId="36483" xr:uid="{00000000-0005-0000-0000-0000798E0000}"/>
    <cellStyle name="SAPBEXHLevel1 2 4 2 7 2" xfId="36484" xr:uid="{00000000-0005-0000-0000-00007A8E0000}"/>
    <cellStyle name="SAPBEXHLevel1 2 4 2 8" xfId="36485" xr:uid="{00000000-0005-0000-0000-00007B8E0000}"/>
    <cellStyle name="SAPBEXHLevel1 2 4 3" xfId="36486" xr:uid="{00000000-0005-0000-0000-00007C8E0000}"/>
    <cellStyle name="SAPBEXHLevel1 2 4 3 2" xfId="36487" xr:uid="{00000000-0005-0000-0000-00007D8E0000}"/>
    <cellStyle name="SAPBEXHLevel1 2 4 3 2 2" xfId="36488" xr:uid="{00000000-0005-0000-0000-00007E8E0000}"/>
    <cellStyle name="SAPBEXHLevel1 2 4 3 3" xfId="36489" xr:uid="{00000000-0005-0000-0000-00007F8E0000}"/>
    <cellStyle name="SAPBEXHLevel1 2 4 3 3 2" xfId="36490" xr:uid="{00000000-0005-0000-0000-0000808E0000}"/>
    <cellStyle name="SAPBEXHLevel1 2 4 3 4" xfId="36491" xr:uid="{00000000-0005-0000-0000-0000818E0000}"/>
    <cellStyle name="SAPBEXHLevel1 2 4 3 4 2" xfId="36492" xr:uid="{00000000-0005-0000-0000-0000828E0000}"/>
    <cellStyle name="SAPBEXHLevel1 2 4 3 5" xfId="36493" xr:uid="{00000000-0005-0000-0000-0000838E0000}"/>
    <cellStyle name="SAPBEXHLevel1 2 4 3 5 2" xfId="36494" xr:uid="{00000000-0005-0000-0000-0000848E0000}"/>
    <cellStyle name="SAPBEXHLevel1 2 4 3 6" xfId="36495" xr:uid="{00000000-0005-0000-0000-0000858E0000}"/>
    <cellStyle name="SAPBEXHLevel1 2 4 3 6 2" xfId="36496" xr:uid="{00000000-0005-0000-0000-0000868E0000}"/>
    <cellStyle name="SAPBEXHLevel1 2 4 3 7" xfId="36497" xr:uid="{00000000-0005-0000-0000-0000878E0000}"/>
    <cellStyle name="SAPBEXHLevel1 2 4 4" xfId="36498" xr:uid="{00000000-0005-0000-0000-0000888E0000}"/>
    <cellStyle name="SAPBEXHLevel1 2 4 4 2" xfId="36499" xr:uid="{00000000-0005-0000-0000-0000898E0000}"/>
    <cellStyle name="SAPBEXHLevel1 2 4 5" xfId="36500" xr:uid="{00000000-0005-0000-0000-00008A8E0000}"/>
    <cellStyle name="SAPBEXHLevel1 2 4 5 2" xfId="36501" xr:uid="{00000000-0005-0000-0000-00008B8E0000}"/>
    <cellStyle name="SAPBEXHLevel1 2 4 6" xfId="36502" xr:uid="{00000000-0005-0000-0000-00008C8E0000}"/>
    <cellStyle name="SAPBEXHLevel1 2 4 6 2" xfId="36503" xr:uid="{00000000-0005-0000-0000-00008D8E0000}"/>
    <cellStyle name="SAPBEXHLevel1 2 4 7" xfId="36504" xr:uid="{00000000-0005-0000-0000-00008E8E0000}"/>
    <cellStyle name="SAPBEXHLevel1 2 4 7 2" xfId="36505" xr:uid="{00000000-0005-0000-0000-00008F8E0000}"/>
    <cellStyle name="SAPBEXHLevel1 2 4 8" xfId="36506" xr:uid="{00000000-0005-0000-0000-0000908E0000}"/>
    <cellStyle name="SAPBEXHLevel1 2 4 8 2" xfId="36507" xr:uid="{00000000-0005-0000-0000-0000918E0000}"/>
    <cellStyle name="SAPBEXHLevel1 2 4 9" xfId="36508" xr:uid="{00000000-0005-0000-0000-0000928E0000}"/>
    <cellStyle name="SAPBEXHLevel1 2 5" xfId="36509" xr:uid="{00000000-0005-0000-0000-0000938E0000}"/>
    <cellStyle name="SAPBEXHLevel1 2 5 2" xfId="36510" xr:uid="{00000000-0005-0000-0000-0000948E0000}"/>
    <cellStyle name="SAPBEXHLevel1 2 5 2 2" xfId="36511" xr:uid="{00000000-0005-0000-0000-0000958E0000}"/>
    <cellStyle name="SAPBEXHLevel1 2 5 2 2 2" xfId="36512" xr:uid="{00000000-0005-0000-0000-0000968E0000}"/>
    <cellStyle name="SAPBEXHLevel1 2 5 2 3" xfId="36513" xr:uid="{00000000-0005-0000-0000-0000978E0000}"/>
    <cellStyle name="SAPBEXHLevel1 2 5 2 3 2" xfId="36514" xr:uid="{00000000-0005-0000-0000-0000988E0000}"/>
    <cellStyle name="SAPBEXHLevel1 2 5 2 4" xfId="36515" xr:uid="{00000000-0005-0000-0000-0000998E0000}"/>
    <cellStyle name="SAPBEXHLevel1 2 5 2 4 2" xfId="36516" xr:uid="{00000000-0005-0000-0000-00009A8E0000}"/>
    <cellStyle name="SAPBEXHLevel1 2 5 2 5" xfId="36517" xr:uid="{00000000-0005-0000-0000-00009B8E0000}"/>
    <cellStyle name="SAPBEXHLevel1 2 5 2 5 2" xfId="36518" xr:uid="{00000000-0005-0000-0000-00009C8E0000}"/>
    <cellStyle name="SAPBEXHLevel1 2 5 2 6" xfId="36519" xr:uid="{00000000-0005-0000-0000-00009D8E0000}"/>
    <cellStyle name="SAPBEXHLevel1 2 5 2 6 2" xfId="36520" xr:uid="{00000000-0005-0000-0000-00009E8E0000}"/>
    <cellStyle name="SAPBEXHLevel1 2 5 2 7" xfId="36521" xr:uid="{00000000-0005-0000-0000-00009F8E0000}"/>
    <cellStyle name="SAPBEXHLevel1 2 5 3" xfId="36522" xr:uid="{00000000-0005-0000-0000-0000A08E0000}"/>
    <cellStyle name="SAPBEXHLevel1 2 5 3 2" xfId="36523" xr:uid="{00000000-0005-0000-0000-0000A18E0000}"/>
    <cellStyle name="SAPBEXHLevel1 2 5 4" xfId="36524" xr:uid="{00000000-0005-0000-0000-0000A28E0000}"/>
    <cellStyle name="SAPBEXHLevel1 2 5 4 2" xfId="36525" xr:uid="{00000000-0005-0000-0000-0000A38E0000}"/>
    <cellStyle name="SAPBEXHLevel1 2 5 5" xfId="36526" xr:uid="{00000000-0005-0000-0000-0000A48E0000}"/>
    <cellStyle name="SAPBEXHLevel1 2 5 5 2" xfId="36527" xr:uid="{00000000-0005-0000-0000-0000A58E0000}"/>
    <cellStyle name="SAPBEXHLevel1 2 5 6" xfId="36528" xr:uid="{00000000-0005-0000-0000-0000A68E0000}"/>
    <cellStyle name="SAPBEXHLevel1 2 5 6 2" xfId="36529" xr:uid="{00000000-0005-0000-0000-0000A78E0000}"/>
    <cellStyle name="SAPBEXHLevel1 2 5 7" xfId="36530" xr:uid="{00000000-0005-0000-0000-0000A88E0000}"/>
    <cellStyle name="SAPBEXHLevel1 2 5 7 2" xfId="36531" xr:uid="{00000000-0005-0000-0000-0000A98E0000}"/>
    <cellStyle name="SAPBEXHLevel1 2 5 8" xfId="36532" xr:uid="{00000000-0005-0000-0000-0000AA8E0000}"/>
    <cellStyle name="SAPBEXHLevel1 2 6" xfId="36533" xr:uid="{00000000-0005-0000-0000-0000AB8E0000}"/>
    <cellStyle name="SAPBEXHLevel1 2 6 2" xfId="36534" xr:uid="{00000000-0005-0000-0000-0000AC8E0000}"/>
    <cellStyle name="SAPBEXHLevel1 2 6 2 2" xfId="36535" xr:uid="{00000000-0005-0000-0000-0000AD8E0000}"/>
    <cellStyle name="SAPBEXHLevel1 2 6 3" xfId="36536" xr:uid="{00000000-0005-0000-0000-0000AE8E0000}"/>
    <cellStyle name="SAPBEXHLevel1 2 6 3 2" xfId="36537" xr:uid="{00000000-0005-0000-0000-0000AF8E0000}"/>
    <cellStyle name="SAPBEXHLevel1 2 6 4" xfId="36538" xr:uid="{00000000-0005-0000-0000-0000B08E0000}"/>
    <cellStyle name="SAPBEXHLevel1 2 6 4 2" xfId="36539" xr:uid="{00000000-0005-0000-0000-0000B18E0000}"/>
    <cellStyle name="SAPBEXHLevel1 2 6 5" xfId="36540" xr:uid="{00000000-0005-0000-0000-0000B28E0000}"/>
    <cellStyle name="SAPBEXHLevel1 2 6 5 2" xfId="36541" xr:uid="{00000000-0005-0000-0000-0000B38E0000}"/>
    <cellStyle name="SAPBEXHLevel1 2 6 6" xfId="36542" xr:uid="{00000000-0005-0000-0000-0000B48E0000}"/>
    <cellStyle name="SAPBEXHLevel1 2 6 6 2" xfId="36543" xr:uid="{00000000-0005-0000-0000-0000B58E0000}"/>
    <cellStyle name="SAPBEXHLevel1 2 6 7" xfId="36544" xr:uid="{00000000-0005-0000-0000-0000B68E0000}"/>
    <cellStyle name="SAPBEXHLevel1 2 7" xfId="36545" xr:uid="{00000000-0005-0000-0000-0000B78E0000}"/>
    <cellStyle name="SAPBEXHLevel1 2 7 2" xfId="36546" xr:uid="{00000000-0005-0000-0000-0000B88E0000}"/>
    <cellStyle name="SAPBEXHLevel1 2 8" xfId="36547" xr:uid="{00000000-0005-0000-0000-0000B98E0000}"/>
    <cellStyle name="SAPBEXHLevel1 2 8 2" xfId="36548" xr:uid="{00000000-0005-0000-0000-0000BA8E0000}"/>
    <cellStyle name="SAPBEXHLevel1 2 9" xfId="36549" xr:uid="{00000000-0005-0000-0000-0000BB8E0000}"/>
    <cellStyle name="SAPBEXHLevel1 2 9 2" xfId="36550" xr:uid="{00000000-0005-0000-0000-0000BC8E0000}"/>
    <cellStyle name="SAPBEXHLevel1 3" xfId="36551" xr:uid="{00000000-0005-0000-0000-0000BD8E0000}"/>
    <cellStyle name="SAPBEXHLevel1 3 10" xfId="36552" xr:uid="{00000000-0005-0000-0000-0000BE8E0000}"/>
    <cellStyle name="SAPBEXHLevel1 3 10 2" xfId="36553" xr:uid="{00000000-0005-0000-0000-0000BF8E0000}"/>
    <cellStyle name="SAPBEXHLevel1 3 11" xfId="36554" xr:uid="{00000000-0005-0000-0000-0000C08E0000}"/>
    <cellStyle name="SAPBEXHLevel1 3 11 2" xfId="36555" xr:uid="{00000000-0005-0000-0000-0000C18E0000}"/>
    <cellStyle name="SAPBEXHLevel1 3 12" xfId="36556" xr:uid="{00000000-0005-0000-0000-0000C28E0000}"/>
    <cellStyle name="SAPBEXHLevel1 3 2" xfId="36557" xr:uid="{00000000-0005-0000-0000-0000C38E0000}"/>
    <cellStyle name="SAPBEXHLevel1 3 2 10" xfId="36558" xr:uid="{00000000-0005-0000-0000-0000C48E0000}"/>
    <cellStyle name="SAPBEXHLevel1 3 2 10 2" xfId="36559" xr:uid="{00000000-0005-0000-0000-0000C58E0000}"/>
    <cellStyle name="SAPBEXHLevel1 3 2 11" xfId="36560" xr:uid="{00000000-0005-0000-0000-0000C68E0000}"/>
    <cellStyle name="SAPBEXHLevel1 3 2 2" xfId="36561" xr:uid="{00000000-0005-0000-0000-0000C78E0000}"/>
    <cellStyle name="SAPBEXHLevel1 3 2 2 10" xfId="36562" xr:uid="{00000000-0005-0000-0000-0000C88E0000}"/>
    <cellStyle name="SAPBEXHLevel1 3 2 2 2" xfId="36563" xr:uid="{00000000-0005-0000-0000-0000C98E0000}"/>
    <cellStyle name="SAPBEXHLevel1 3 2 2 2 2" xfId="36564" xr:uid="{00000000-0005-0000-0000-0000CA8E0000}"/>
    <cellStyle name="SAPBEXHLevel1 3 2 2 2 2 2" xfId="36565" xr:uid="{00000000-0005-0000-0000-0000CB8E0000}"/>
    <cellStyle name="SAPBEXHLevel1 3 2 2 2 2 2 2" xfId="36566" xr:uid="{00000000-0005-0000-0000-0000CC8E0000}"/>
    <cellStyle name="SAPBEXHLevel1 3 2 2 2 2 2 2 2" xfId="36567" xr:uid="{00000000-0005-0000-0000-0000CD8E0000}"/>
    <cellStyle name="SAPBEXHLevel1 3 2 2 2 2 2 3" xfId="36568" xr:uid="{00000000-0005-0000-0000-0000CE8E0000}"/>
    <cellStyle name="SAPBEXHLevel1 3 2 2 2 2 2 3 2" xfId="36569" xr:uid="{00000000-0005-0000-0000-0000CF8E0000}"/>
    <cellStyle name="SAPBEXHLevel1 3 2 2 2 2 2 4" xfId="36570" xr:uid="{00000000-0005-0000-0000-0000D08E0000}"/>
    <cellStyle name="SAPBEXHLevel1 3 2 2 2 2 2 4 2" xfId="36571" xr:uid="{00000000-0005-0000-0000-0000D18E0000}"/>
    <cellStyle name="SAPBEXHLevel1 3 2 2 2 2 2 5" xfId="36572" xr:uid="{00000000-0005-0000-0000-0000D28E0000}"/>
    <cellStyle name="SAPBEXHLevel1 3 2 2 2 2 2 5 2" xfId="36573" xr:uid="{00000000-0005-0000-0000-0000D38E0000}"/>
    <cellStyle name="SAPBEXHLevel1 3 2 2 2 2 2 6" xfId="36574" xr:uid="{00000000-0005-0000-0000-0000D48E0000}"/>
    <cellStyle name="SAPBEXHLevel1 3 2 2 2 2 2 6 2" xfId="36575" xr:uid="{00000000-0005-0000-0000-0000D58E0000}"/>
    <cellStyle name="SAPBEXHLevel1 3 2 2 2 2 2 7" xfId="36576" xr:uid="{00000000-0005-0000-0000-0000D68E0000}"/>
    <cellStyle name="SAPBEXHLevel1 3 2 2 2 2 3" xfId="36577" xr:uid="{00000000-0005-0000-0000-0000D78E0000}"/>
    <cellStyle name="SAPBEXHLevel1 3 2 2 2 2 3 2" xfId="36578" xr:uid="{00000000-0005-0000-0000-0000D88E0000}"/>
    <cellStyle name="SAPBEXHLevel1 3 2 2 2 2 4" xfId="36579" xr:uid="{00000000-0005-0000-0000-0000D98E0000}"/>
    <cellStyle name="SAPBEXHLevel1 3 2 2 2 2 4 2" xfId="36580" xr:uid="{00000000-0005-0000-0000-0000DA8E0000}"/>
    <cellStyle name="SAPBEXHLevel1 3 2 2 2 2 5" xfId="36581" xr:uid="{00000000-0005-0000-0000-0000DB8E0000}"/>
    <cellStyle name="SAPBEXHLevel1 3 2 2 2 2 5 2" xfId="36582" xr:uid="{00000000-0005-0000-0000-0000DC8E0000}"/>
    <cellStyle name="SAPBEXHLevel1 3 2 2 2 2 6" xfId="36583" xr:uid="{00000000-0005-0000-0000-0000DD8E0000}"/>
    <cellStyle name="SAPBEXHLevel1 3 2 2 2 2 6 2" xfId="36584" xr:uid="{00000000-0005-0000-0000-0000DE8E0000}"/>
    <cellStyle name="SAPBEXHLevel1 3 2 2 2 2 7" xfId="36585" xr:uid="{00000000-0005-0000-0000-0000DF8E0000}"/>
    <cellStyle name="SAPBEXHLevel1 3 2 2 2 2 7 2" xfId="36586" xr:uid="{00000000-0005-0000-0000-0000E08E0000}"/>
    <cellStyle name="SAPBEXHLevel1 3 2 2 2 2 8" xfId="36587" xr:uid="{00000000-0005-0000-0000-0000E18E0000}"/>
    <cellStyle name="SAPBEXHLevel1 3 2 2 2 3" xfId="36588" xr:uid="{00000000-0005-0000-0000-0000E28E0000}"/>
    <cellStyle name="SAPBEXHLevel1 3 2 2 2 3 2" xfId="36589" xr:uid="{00000000-0005-0000-0000-0000E38E0000}"/>
    <cellStyle name="SAPBEXHLevel1 3 2 2 2 3 2 2" xfId="36590" xr:uid="{00000000-0005-0000-0000-0000E48E0000}"/>
    <cellStyle name="SAPBEXHLevel1 3 2 2 2 3 3" xfId="36591" xr:uid="{00000000-0005-0000-0000-0000E58E0000}"/>
    <cellStyle name="SAPBEXHLevel1 3 2 2 2 3 3 2" xfId="36592" xr:uid="{00000000-0005-0000-0000-0000E68E0000}"/>
    <cellStyle name="SAPBEXHLevel1 3 2 2 2 3 4" xfId="36593" xr:uid="{00000000-0005-0000-0000-0000E78E0000}"/>
    <cellStyle name="SAPBEXHLevel1 3 2 2 2 3 4 2" xfId="36594" xr:uid="{00000000-0005-0000-0000-0000E88E0000}"/>
    <cellStyle name="SAPBEXHLevel1 3 2 2 2 3 5" xfId="36595" xr:uid="{00000000-0005-0000-0000-0000E98E0000}"/>
    <cellStyle name="SAPBEXHLevel1 3 2 2 2 3 5 2" xfId="36596" xr:uid="{00000000-0005-0000-0000-0000EA8E0000}"/>
    <cellStyle name="SAPBEXHLevel1 3 2 2 2 3 6" xfId="36597" xr:uid="{00000000-0005-0000-0000-0000EB8E0000}"/>
    <cellStyle name="SAPBEXHLevel1 3 2 2 2 3 6 2" xfId="36598" xr:uid="{00000000-0005-0000-0000-0000EC8E0000}"/>
    <cellStyle name="SAPBEXHLevel1 3 2 2 2 3 7" xfId="36599" xr:uid="{00000000-0005-0000-0000-0000ED8E0000}"/>
    <cellStyle name="SAPBEXHLevel1 3 2 2 2 4" xfId="36600" xr:uid="{00000000-0005-0000-0000-0000EE8E0000}"/>
    <cellStyle name="SAPBEXHLevel1 3 2 2 2 4 2" xfId="36601" xr:uid="{00000000-0005-0000-0000-0000EF8E0000}"/>
    <cellStyle name="SAPBEXHLevel1 3 2 2 2 5" xfId="36602" xr:uid="{00000000-0005-0000-0000-0000F08E0000}"/>
    <cellStyle name="SAPBEXHLevel1 3 2 2 2 5 2" xfId="36603" xr:uid="{00000000-0005-0000-0000-0000F18E0000}"/>
    <cellStyle name="SAPBEXHLevel1 3 2 2 2 6" xfId="36604" xr:uid="{00000000-0005-0000-0000-0000F28E0000}"/>
    <cellStyle name="SAPBEXHLevel1 3 2 2 2 6 2" xfId="36605" xr:uid="{00000000-0005-0000-0000-0000F38E0000}"/>
    <cellStyle name="SAPBEXHLevel1 3 2 2 2 7" xfId="36606" xr:uid="{00000000-0005-0000-0000-0000F48E0000}"/>
    <cellStyle name="SAPBEXHLevel1 3 2 2 2 7 2" xfId="36607" xr:uid="{00000000-0005-0000-0000-0000F58E0000}"/>
    <cellStyle name="SAPBEXHLevel1 3 2 2 2 8" xfId="36608" xr:uid="{00000000-0005-0000-0000-0000F68E0000}"/>
    <cellStyle name="SAPBEXHLevel1 3 2 2 2 8 2" xfId="36609" xr:uid="{00000000-0005-0000-0000-0000F78E0000}"/>
    <cellStyle name="SAPBEXHLevel1 3 2 2 2 9" xfId="36610" xr:uid="{00000000-0005-0000-0000-0000F88E0000}"/>
    <cellStyle name="SAPBEXHLevel1 3 2 2 3" xfId="36611" xr:uid="{00000000-0005-0000-0000-0000F98E0000}"/>
    <cellStyle name="SAPBEXHLevel1 3 2 2 3 2" xfId="36612" xr:uid="{00000000-0005-0000-0000-0000FA8E0000}"/>
    <cellStyle name="SAPBEXHLevel1 3 2 2 3 2 2" xfId="36613" xr:uid="{00000000-0005-0000-0000-0000FB8E0000}"/>
    <cellStyle name="SAPBEXHLevel1 3 2 2 3 2 2 2" xfId="36614" xr:uid="{00000000-0005-0000-0000-0000FC8E0000}"/>
    <cellStyle name="SAPBEXHLevel1 3 2 2 3 2 3" xfId="36615" xr:uid="{00000000-0005-0000-0000-0000FD8E0000}"/>
    <cellStyle name="SAPBEXHLevel1 3 2 2 3 2 3 2" xfId="36616" xr:uid="{00000000-0005-0000-0000-0000FE8E0000}"/>
    <cellStyle name="SAPBEXHLevel1 3 2 2 3 2 4" xfId="36617" xr:uid="{00000000-0005-0000-0000-0000FF8E0000}"/>
    <cellStyle name="SAPBEXHLevel1 3 2 2 3 2 4 2" xfId="36618" xr:uid="{00000000-0005-0000-0000-0000008F0000}"/>
    <cellStyle name="SAPBEXHLevel1 3 2 2 3 2 5" xfId="36619" xr:uid="{00000000-0005-0000-0000-0000018F0000}"/>
    <cellStyle name="SAPBEXHLevel1 3 2 2 3 2 5 2" xfId="36620" xr:uid="{00000000-0005-0000-0000-0000028F0000}"/>
    <cellStyle name="SAPBEXHLevel1 3 2 2 3 2 6" xfId="36621" xr:uid="{00000000-0005-0000-0000-0000038F0000}"/>
    <cellStyle name="SAPBEXHLevel1 3 2 2 3 2 6 2" xfId="36622" xr:uid="{00000000-0005-0000-0000-0000048F0000}"/>
    <cellStyle name="SAPBEXHLevel1 3 2 2 3 2 7" xfId="36623" xr:uid="{00000000-0005-0000-0000-0000058F0000}"/>
    <cellStyle name="SAPBEXHLevel1 3 2 2 3 3" xfId="36624" xr:uid="{00000000-0005-0000-0000-0000068F0000}"/>
    <cellStyle name="SAPBEXHLevel1 3 2 2 3 3 2" xfId="36625" xr:uid="{00000000-0005-0000-0000-0000078F0000}"/>
    <cellStyle name="SAPBEXHLevel1 3 2 2 3 4" xfId="36626" xr:uid="{00000000-0005-0000-0000-0000088F0000}"/>
    <cellStyle name="SAPBEXHLevel1 3 2 2 3 4 2" xfId="36627" xr:uid="{00000000-0005-0000-0000-0000098F0000}"/>
    <cellStyle name="SAPBEXHLevel1 3 2 2 3 5" xfId="36628" xr:uid="{00000000-0005-0000-0000-00000A8F0000}"/>
    <cellStyle name="SAPBEXHLevel1 3 2 2 3 5 2" xfId="36629" xr:uid="{00000000-0005-0000-0000-00000B8F0000}"/>
    <cellStyle name="SAPBEXHLevel1 3 2 2 3 6" xfId="36630" xr:uid="{00000000-0005-0000-0000-00000C8F0000}"/>
    <cellStyle name="SAPBEXHLevel1 3 2 2 3 6 2" xfId="36631" xr:uid="{00000000-0005-0000-0000-00000D8F0000}"/>
    <cellStyle name="SAPBEXHLevel1 3 2 2 3 7" xfId="36632" xr:uid="{00000000-0005-0000-0000-00000E8F0000}"/>
    <cellStyle name="SAPBEXHLevel1 3 2 2 3 7 2" xfId="36633" xr:uid="{00000000-0005-0000-0000-00000F8F0000}"/>
    <cellStyle name="SAPBEXHLevel1 3 2 2 3 8" xfId="36634" xr:uid="{00000000-0005-0000-0000-0000108F0000}"/>
    <cellStyle name="SAPBEXHLevel1 3 2 2 4" xfId="36635" xr:uid="{00000000-0005-0000-0000-0000118F0000}"/>
    <cellStyle name="SAPBEXHLevel1 3 2 2 4 2" xfId="36636" xr:uid="{00000000-0005-0000-0000-0000128F0000}"/>
    <cellStyle name="SAPBEXHLevel1 3 2 2 4 2 2" xfId="36637" xr:uid="{00000000-0005-0000-0000-0000138F0000}"/>
    <cellStyle name="SAPBEXHLevel1 3 2 2 4 3" xfId="36638" xr:uid="{00000000-0005-0000-0000-0000148F0000}"/>
    <cellStyle name="SAPBEXHLevel1 3 2 2 4 3 2" xfId="36639" xr:uid="{00000000-0005-0000-0000-0000158F0000}"/>
    <cellStyle name="SAPBEXHLevel1 3 2 2 4 4" xfId="36640" xr:uid="{00000000-0005-0000-0000-0000168F0000}"/>
    <cellStyle name="SAPBEXHLevel1 3 2 2 4 4 2" xfId="36641" xr:uid="{00000000-0005-0000-0000-0000178F0000}"/>
    <cellStyle name="SAPBEXHLevel1 3 2 2 4 5" xfId="36642" xr:uid="{00000000-0005-0000-0000-0000188F0000}"/>
    <cellStyle name="SAPBEXHLevel1 3 2 2 4 5 2" xfId="36643" xr:uid="{00000000-0005-0000-0000-0000198F0000}"/>
    <cellStyle name="SAPBEXHLevel1 3 2 2 4 6" xfId="36644" xr:uid="{00000000-0005-0000-0000-00001A8F0000}"/>
    <cellStyle name="SAPBEXHLevel1 3 2 2 4 6 2" xfId="36645" xr:uid="{00000000-0005-0000-0000-00001B8F0000}"/>
    <cellStyle name="SAPBEXHLevel1 3 2 2 4 7" xfId="36646" xr:uid="{00000000-0005-0000-0000-00001C8F0000}"/>
    <cellStyle name="SAPBEXHLevel1 3 2 2 5" xfId="36647" xr:uid="{00000000-0005-0000-0000-00001D8F0000}"/>
    <cellStyle name="SAPBEXHLevel1 3 2 2 5 2" xfId="36648" xr:uid="{00000000-0005-0000-0000-00001E8F0000}"/>
    <cellStyle name="SAPBEXHLevel1 3 2 2 6" xfId="36649" xr:uid="{00000000-0005-0000-0000-00001F8F0000}"/>
    <cellStyle name="SAPBEXHLevel1 3 2 2 6 2" xfId="36650" xr:uid="{00000000-0005-0000-0000-0000208F0000}"/>
    <cellStyle name="SAPBEXHLevel1 3 2 2 7" xfId="36651" xr:uid="{00000000-0005-0000-0000-0000218F0000}"/>
    <cellStyle name="SAPBEXHLevel1 3 2 2 7 2" xfId="36652" xr:uid="{00000000-0005-0000-0000-0000228F0000}"/>
    <cellStyle name="SAPBEXHLevel1 3 2 2 8" xfId="36653" xr:uid="{00000000-0005-0000-0000-0000238F0000}"/>
    <cellStyle name="SAPBEXHLevel1 3 2 2 8 2" xfId="36654" xr:uid="{00000000-0005-0000-0000-0000248F0000}"/>
    <cellStyle name="SAPBEXHLevel1 3 2 2 9" xfId="36655" xr:uid="{00000000-0005-0000-0000-0000258F0000}"/>
    <cellStyle name="SAPBEXHLevel1 3 2 2 9 2" xfId="36656" xr:uid="{00000000-0005-0000-0000-0000268F0000}"/>
    <cellStyle name="SAPBEXHLevel1 3 2 3" xfId="36657" xr:uid="{00000000-0005-0000-0000-0000278F0000}"/>
    <cellStyle name="SAPBEXHLevel1 3 2 3 2" xfId="36658" xr:uid="{00000000-0005-0000-0000-0000288F0000}"/>
    <cellStyle name="SAPBEXHLevel1 3 2 3 2 2" xfId="36659" xr:uid="{00000000-0005-0000-0000-0000298F0000}"/>
    <cellStyle name="SAPBEXHLevel1 3 2 3 2 2 2" xfId="36660" xr:uid="{00000000-0005-0000-0000-00002A8F0000}"/>
    <cellStyle name="SAPBEXHLevel1 3 2 3 2 2 2 2" xfId="36661" xr:uid="{00000000-0005-0000-0000-00002B8F0000}"/>
    <cellStyle name="SAPBEXHLevel1 3 2 3 2 2 3" xfId="36662" xr:uid="{00000000-0005-0000-0000-00002C8F0000}"/>
    <cellStyle name="SAPBEXHLevel1 3 2 3 2 2 3 2" xfId="36663" xr:uid="{00000000-0005-0000-0000-00002D8F0000}"/>
    <cellStyle name="SAPBEXHLevel1 3 2 3 2 2 4" xfId="36664" xr:uid="{00000000-0005-0000-0000-00002E8F0000}"/>
    <cellStyle name="SAPBEXHLevel1 3 2 3 2 2 4 2" xfId="36665" xr:uid="{00000000-0005-0000-0000-00002F8F0000}"/>
    <cellStyle name="SAPBEXHLevel1 3 2 3 2 2 5" xfId="36666" xr:uid="{00000000-0005-0000-0000-0000308F0000}"/>
    <cellStyle name="SAPBEXHLevel1 3 2 3 2 2 5 2" xfId="36667" xr:uid="{00000000-0005-0000-0000-0000318F0000}"/>
    <cellStyle name="SAPBEXHLevel1 3 2 3 2 2 6" xfId="36668" xr:uid="{00000000-0005-0000-0000-0000328F0000}"/>
    <cellStyle name="SAPBEXHLevel1 3 2 3 2 2 6 2" xfId="36669" xr:uid="{00000000-0005-0000-0000-0000338F0000}"/>
    <cellStyle name="SAPBEXHLevel1 3 2 3 2 2 7" xfId="36670" xr:uid="{00000000-0005-0000-0000-0000348F0000}"/>
    <cellStyle name="SAPBEXHLevel1 3 2 3 2 3" xfId="36671" xr:uid="{00000000-0005-0000-0000-0000358F0000}"/>
    <cellStyle name="SAPBEXHLevel1 3 2 3 2 3 2" xfId="36672" xr:uid="{00000000-0005-0000-0000-0000368F0000}"/>
    <cellStyle name="SAPBEXHLevel1 3 2 3 2 4" xfId="36673" xr:uid="{00000000-0005-0000-0000-0000378F0000}"/>
    <cellStyle name="SAPBEXHLevel1 3 2 3 2 4 2" xfId="36674" xr:uid="{00000000-0005-0000-0000-0000388F0000}"/>
    <cellStyle name="SAPBEXHLevel1 3 2 3 2 5" xfId="36675" xr:uid="{00000000-0005-0000-0000-0000398F0000}"/>
    <cellStyle name="SAPBEXHLevel1 3 2 3 2 5 2" xfId="36676" xr:uid="{00000000-0005-0000-0000-00003A8F0000}"/>
    <cellStyle name="SAPBEXHLevel1 3 2 3 2 6" xfId="36677" xr:uid="{00000000-0005-0000-0000-00003B8F0000}"/>
    <cellStyle name="SAPBEXHLevel1 3 2 3 2 6 2" xfId="36678" xr:uid="{00000000-0005-0000-0000-00003C8F0000}"/>
    <cellStyle name="SAPBEXHLevel1 3 2 3 2 7" xfId="36679" xr:uid="{00000000-0005-0000-0000-00003D8F0000}"/>
    <cellStyle name="SAPBEXHLevel1 3 2 3 2 7 2" xfId="36680" xr:uid="{00000000-0005-0000-0000-00003E8F0000}"/>
    <cellStyle name="SAPBEXHLevel1 3 2 3 2 8" xfId="36681" xr:uid="{00000000-0005-0000-0000-00003F8F0000}"/>
    <cellStyle name="SAPBEXHLevel1 3 2 3 3" xfId="36682" xr:uid="{00000000-0005-0000-0000-0000408F0000}"/>
    <cellStyle name="SAPBEXHLevel1 3 2 3 3 2" xfId="36683" xr:uid="{00000000-0005-0000-0000-0000418F0000}"/>
    <cellStyle name="SAPBEXHLevel1 3 2 3 3 2 2" xfId="36684" xr:uid="{00000000-0005-0000-0000-0000428F0000}"/>
    <cellStyle name="SAPBEXHLevel1 3 2 3 3 3" xfId="36685" xr:uid="{00000000-0005-0000-0000-0000438F0000}"/>
    <cellStyle name="SAPBEXHLevel1 3 2 3 3 3 2" xfId="36686" xr:uid="{00000000-0005-0000-0000-0000448F0000}"/>
    <cellStyle name="SAPBEXHLevel1 3 2 3 3 4" xfId="36687" xr:uid="{00000000-0005-0000-0000-0000458F0000}"/>
    <cellStyle name="SAPBEXHLevel1 3 2 3 3 4 2" xfId="36688" xr:uid="{00000000-0005-0000-0000-0000468F0000}"/>
    <cellStyle name="SAPBEXHLevel1 3 2 3 3 5" xfId="36689" xr:uid="{00000000-0005-0000-0000-0000478F0000}"/>
    <cellStyle name="SAPBEXHLevel1 3 2 3 3 5 2" xfId="36690" xr:uid="{00000000-0005-0000-0000-0000488F0000}"/>
    <cellStyle name="SAPBEXHLevel1 3 2 3 3 6" xfId="36691" xr:uid="{00000000-0005-0000-0000-0000498F0000}"/>
    <cellStyle name="SAPBEXHLevel1 3 2 3 3 6 2" xfId="36692" xr:uid="{00000000-0005-0000-0000-00004A8F0000}"/>
    <cellStyle name="SAPBEXHLevel1 3 2 3 3 7" xfId="36693" xr:uid="{00000000-0005-0000-0000-00004B8F0000}"/>
    <cellStyle name="SAPBEXHLevel1 3 2 3 4" xfId="36694" xr:uid="{00000000-0005-0000-0000-00004C8F0000}"/>
    <cellStyle name="SAPBEXHLevel1 3 2 3 4 2" xfId="36695" xr:uid="{00000000-0005-0000-0000-00004D8F0000}"/>
    <cellStyle name="SAPBEXHLevel1 3 2 3 5" xfId="36696" xr:uid="{00000000-0005-0000-0000-00004E8F0000}"/>
    <cellStyle name="SAPBEXHLevel1 3 2 3 5 2" xfId="36697" xr:uid="{00000000-0005-0000-0000-00004F8F0000}"/>
    <cellStyle name="SAPBEXHLevel1 3 2 3 6" xfId="36698" xr:uid="{00000000-0005-0000-0000-0000508F0000}"/>
    <cellStyle name="SAPBEXHLevel1 3 2 3 6 2" xfId="36699" xr:uid="{00000000-0005-0000-0000-0000518F0000}"/>
    <cellStyle name="SAPBEXHLevel1 3 2 3 7" xfId="36700" xr:uid="{00000000-0005-0000-0000-0000528F0000}"/>
    <cellStyle name="SAPBEXHLevel1 3 2 3 7 2" xfId="36701" xr:uid="{00000000-0005-0000-0000-0000538F0000}"/>
    <cellStyle name="SAPBEXHLevel1 3 2 3 8" xfId="36702" xr:uid="{00000000-0005-0000-0000-0000548F0000}"/>
    <cellStyle name="SAPBEXHLevel1 3 2 3 8 2" xfId="36703" xr:uid="{00000000-0005-0000-0000-0000558F0000}"/>
    <cellStyle name="SAPBEXHLevel1 3 2 3 9" xfId="36704" xr:uid="{00000000-0005-0000-0000-0000568F0000}"/>
    <cellStyle name="SAPBEXHLevel1 3 2 4" xfId="36705" xr:uid="{00000000-0005-0000-0000-0000578F0000}"/>
    <cellStyle name="SAPBEXHLevel1 3 2 4 2" xfId="36706" xr:uid="{00000000-0005-0000-0000-0000588F0000}"/>
    <cellStyle name="SAPBEXHLevel1 3 2 4 2 2" xfId="36707" xr:uid="{00000000-0005-0000-0000-0000598F0000}"/>
    <cellStyle name="SAPBEXHLevel1 3 2 4 2 2 2" xfId="36708" xr:uid="{00000000-0005-0000-0000-00005A8F0000}"/>
    <cellStyle name="SAPBEXHLevel1 3 2 4 2 3" xfId="36709" xr:uid="{00000000-0005-0000-0000-00005B8F0000}"/>
    <cellStyle name="SAPBEXHLevel1 3 2 4 2 3 2" xfId="36710" xr:uid="{00000000-0005-0000-0000-00005C8F0000}"/>
    <cellStyle name="SAPBEXHLevel1 3 2 4 2 4" xfId="36711" xr:uid="{00000000-0005-0000-0000-00005D8F0000}"/>
    <cellStyle name="SAPBEXHLevel1 3 2 4 2 4 2" xfId="36712" xr:uid="{00000000-0005-0000-0000-00005E8F0000}"/>
    <cellStyle name="SAPBEXHLevel1 3 2 4 2 5" xfId="36713" xr:uid="{00000000-0005-0000-0000-00005F8F0000}"/>
    <cellStyle name="SAPBEXHLevel1 3 2 4 2 5 2" xfId="36714" xr:uid="{00000000-0005-0000-0000-0000608F0000}"/>
    <cellStyle name="SAPBEXHLevel1 3 2 4 2 6" xfId="36715" xr:uid="{00000000-0005-0000-0000-0000618F0000}"/>
    <cellStyle name="SAPBEXHLevel1 3 2 4 2 6 2" xfId="36716" xr:uid="{00000000-0005-0000-0000-0000628F0000}"/>
    <cellStyle name="SAPBEXHLevel1 3 2 4 2 7" xfId="36717" xr:uid="{00000000-0005-0000-0000-0000638F0000}"/>
    <cellStyle name="SAPBEXHLevel1 3 2 4 3" xfId="36718" xr:uid="{00000000-0005-0000-0000-0000648F0000}"/>
    <cellStyle name="SAPBEXHLevel1 3 2 4 3 2" xfId="36719" xr:uid="{00000000-0005-0000-0000-0000658F0000}"/>
    <cellStyle name="SAPBEXHLevel1 3 2 4 4" xfId="36720" xr:uid="{00000000-0005-0000-0000-0000668F0000}"/>
    <cellStyle name="SAPBEXHLevel1 3 2 4 4 2" xfId="36721" xr:uid="{00000000-0005-0000-0000-0000678F0000}"/>
    <cellStyle name="SAPBEXHLevel1 3 2 4 5" xfId="36722" xr:uid="{00000000-0005-0000-0000-0000688F0000}"/>
    <cellStyle name="SAPBEXHLevel1 3 2 4 5 2" xfId="36723" xr:uid="{00000000-0005-0000-0000-0000698F0000}"/>
    <cellStyle name="SAPBEXHLevel1 3 2 4 6" xfId="36724" xr:uid="{00000000-0005-0000-0000-00006A8F0000}"/>
    <cellStyle name="SAPBEXHLevel1 3 2 4 6 2" xfId="36725" xr:uid="{00000000-0005-0000-0000-00006B8F0000}"/>
    <cellStyle name="SAPBEXHLevel1 3 2 4 7" xfId="36726" xr:uid="{00000000-0005-0000-0000-00006C8F0000}"/>
    <cellStyle name="SAPBEXHLevel1 3 2 4 7 2" xfId="36727" xr:uid="{00000000-0005-0000-0000-00006D8F0000}"/>
    <cellStyle name="SAPBEXHLevel1 3 2 4 8" xfId="36728" xr:uid="{00000000-0005-0000-0000-00006E8F0000}"/>
    <cellStyle name="SAPBEXHLevel1 3 2 5" xfId="36729" xr:uid="{00000000-0005-0000-0000-00006F8F0000}"/>
    <cellStyle name="SAPBEXHLevel1 3 2 5 2" xfId="36730" xr:uid="{00000000-0005-0000-0000-0000708F0000}"/>
    <cellStyle name="SAPBEXHLevel1 3 2 5 2 2" xfId="36731" xr:uid="{00000000-0005-0000-0000-0000718F0000}"/>
    <cellStyle name="SAPBEXHLevel1 3 2 5 3" xfId="36732" xr:uid="{00000000-0005-0000-0000-0000728F0000}"/>
    <cellStyle name="SAPBEXHLevel1 3 2 5 3 2" xfId="36733" xr:uid="{00000000-0005-0000-0000-0000738F0000}"/>
    <cellStyle name="SAPBEXHLevel1 3 2 5 4" xfId="36734" xr:uid="{00000000-0005-0000-0000-0000748F0000}"/>
    <cellStyle name="SAPBEXHLevel1 3 2 5 4 2" xfId="36735" xr:uid="{00000000-0005-0000-0000-0000758F0000}"/>
    <cellStyle name="SAPBEXHLevel1 3 2 5 5" xfId="36736" xr:uid="{00000000-0005-0000-0000-0000768F0000}"/>
    <cellStyle name="SAPBEXHLevel1 3 2 5 5 2" xfId="36737" xr:uid="{00000000-0005-0000-0000-0000778F0000}"/>
    <cellStyle name="SAPBEXHLevel1 3 2 5 6" xfId="36738" xr:uid="{00000000-0005-0000-0000-0000788F0000}"/>
    <cellStyle name="SAPBEXHLevel1 3 2 5 6 2" xfId="36739" xr:uid="{00000000-0005-0000-0000-0000798F0000}"/>
    <cellStyle name="SAPBEXHLevel1 3 2 5 7" xfId="36740" xr:uid="{00000000-0005-0000-0000-00007A8F0000}"/>
    <cellStyle name="SAPBEXHLevel1 3 2 6" xfId="36741" xr:uid="{00000000-0005-0000-0000-00007B8F0000}"/>
    <cellStyle name="SAPBEXHLevel1 3 2 6 2" xfId="36742" xr:uid="{00000000-0005-0000-0000-00007C8F0000}"/>
    <cellStyle name="SAPBEXHLevel1 3 2 7" xfId="36743" xr:uid="{00000000-0005-0000-0000-00007D8F0000}"/>
    <cellStyle name="SAPBEXHLevel1 3 2 7 2" xfId="36744" xr:uid="{00000000-0005-0000-0000-00007E8F0000}"/>
    <cellStyle name="SAPBEXHLevel1 3 2 8" xfId="36745" xr:uid="{00000000-0005-0000-0000-00007F8F0000}"/>
    <cellStyle name="SAPBEXHLevel1 3 2 8 2" xfId="36746" xr:uid="{00000000-0005-0000-0000-0000808F0000}"/>
    <cellStyle name="SAPBEXHLevel1 3 2 9" xfId="36747" xr:uid="{00000000-0005-0000-0000-0000818F0000}"/>
    <cellStyle name="SAPBEXHLevel1 3 2 9 2" xfId="36748" xr:uid="{00000000-0005-0000-0000-0000828F0000}"/>
    <cellStyle name="SAPBEXHLevel1 3 3" xfId="36749" xr:uid="{00000000-0005-0000-0000-0000838F0000}"/>
    <cellStyle name="SAPBEXHLevel1 3 3 10" xfId="36750" xr:uid="{00000000-0005-0000-0000-0000848F0000}"/>
    <cellStyle name="SAPBEXHLevel1 3 3 2" xfId="36751" xr:uid="{00000000-0005-0000-0000-0000858F0000}"/>
    <cellStyle name="SAPBEXHLevel1 3 3 2 2" xfId="36752" xr:uid="{00000000-0005-0000-0000-0000868F0000}"/>
    <cellStyle name="SAPBEXHLevel1 3 3 2 2 2" xfId="36753" xr:uid="{00000000-0005-0000-0000-0000878F0000}"/>
    <cellStyle name="SAPBEXHLevel1 3 3 2 2 2 2" xfId="36754" xr:uid="{00000000-0005-0000-0000-0000888F0000}"/>
    <cellStyle name="SAPBEXHLevel1 3 3 2 2 2 2 2" xfId="36755" xr:uid="{00000000-0005-0000-0000-0000898F0000}"/>
    <cellStyle name="SAPBEXHLevel1 3 3 2 2 2 3" xfId="36756" xr:uid="{00000000-0005-0000-0000-00008A8F0000}"/>
    <cellStyle name="SAPBEXHLevel1 3 3 2 2 2 3 2" xfId="36757" xr:uid="{00000000-0005-0000-0000-00008B8F0000}"/>
    <cellStyle name="SAPBEXHLevel1 3 3 2 2 2 4" xfId="36758" xr:uid="{00000000-0005-0000-0000-00008C8F0000}"/>
    <cellStyle name="SAPBEXHLevel1 3 3 2 2 2 4 2" xfId="36759" xr:uid="{00000000-0005-0000-0000-00008D8F0000}"/>
    <cellStyle name="SAPBEXHLevel1 3 3 2 2 2 5" xfId="36760" xr:uid="{00000000-0005-0000-0000-00008E8F0000}"/>
    <cellStyle name="SAPBEXHLevel1 3 3 2 2 2 5 2" xfId="36761" xr:uid="{00000000-0005-0000-0000-00008F8F0000}"/>
    <cellStyle name="SAPBEXHLevel1 3 3 2 2 2 6" xfId="36762" xr:uid="{00000000-0005-0000-0000-0000908F0000}"/>
    <cellStyle name="SAPBEXHLevel1 3 3 2 2 2 6 2" xfId="36763" xr:uid="{00000000-0005-0000-0000-0000918F0000}"/>
    <cellStyle name="SAPBEXHLevel1 3 3 2 2 2 7" xfId="36764" xr:uid="{00000000-0005-0000-0000-0000928F0000}"/>
    <cellStyle name="SAPBEXHLevel1 3 3 2 2 3" xfId="36765" xr:uid="{00000000-0005-0000-0000-0000938F0000}"/>
    <cellStyle name="SAPBEXHLevel1 3 3 2 2 3 2" xfId="36766" xr:uid="{00000000-0005-0000-0000-0000948F0000}"/>
    <cellStyle name="SAPBEXHLevel1 3 3 2 2 4" xfId="36767" xr:uid="{00000000-0005-0000-0000-0000958F0000}"/>
    <cellStyle name="SAPBEXHLevel1 3 3 2 2 4 2" xfId="36768" xr:uid="{00000000-0005-0000-0000-0000968F0000}"/>
    <cellStyle name="SAPBEXHLevel1 3 3 2 2 5" xfId="36769" xr:uid="{00000000-0005-0000-0000-0000978F0000}"/>
    <cellStyle name="SAPBEXHLevel1 3 3 2 2 5 2" xfId="36770" xr:uid="{00000000-0005-0000-0000-0000988F0000}"/>
    <cellStyle name="SAPBEXHLevel1 3 3 2 2 6" xfId="36771" xr:uid="{00000000-0005-0000-0000-0000998F0000}"/>
    <cellStyle name="SAPBEXHLevel1 3 3 2 2 6 2" xfId="36772" xr:uid="{00000000-0005-0000-0000-00009A8F0000}"/>
    <cellStyle name="SAPBEXHLevel1 3 3 2 2 7" xfId="36773" xr:uid="{00000000-0005-0000-0000-00009B8F0000}"/>
    <cellStyle name="SAPBEXHLevel1 3 3 2 2 7 2" xfId="36774" xr:uid="{00000000-0005-0000-0000-00009C8F0000}"/>
    <cellStyle name="SAPBEXHLevel1 3 3 2 2 8" xfId="36775" xr:uid="{00000000-0005-0000-0000-00009D8F0000}"/>
    <cellStyle name="SAPBEXHLevel1 3 3 2 3" xfId="36776" xr:uid="{00000000-0005-0000-0000-00009E8F0000}"/>
    <cellStyle name="SAPBEXHLevel1 3 3 2 3 2" xfId="36777" xr:uid="{00000000-0005-0000-0000-00009F8F0000}"/>
    <cellStyle name="SAPBEXHLevel1 3 3 2 3 2 2" xfId="36778" xr:uid="{00000000-0005-0000-0000-0000A08F0000}"/>
    <cellStyle name="SAPBEXHLevel1 3 3 2 3 3" xfId="36779" xr:uid="{00000000-0005-0000-0000-0000A18F0000}"/>
    <cellStyle name="SAPBEXHLevel1 3 3 2 3 3 2" xfId="36780" xr:uid="{00000000-0005-0000-0000-0000A28F0000}"/>
    <cellStyle name="SAPBEXHLevel1 3 3 2 3 4" xfId="36781" xr:uid="{00000000-0005-0000-0000-0000A38F0000}"/>
    <cellStyle name="SAPBEXHLevel1 3 3 2 3 4 2" xfId="36782" xr:uid="{00000000-0005-0000-0000-0000A48F0000}"/>
    <cellStyle name="SAPBEXHLevel1 3 3 2 3 5" xfId="36783" xr:uid="{00000000-0005-0000-0000-0000A58F0000}"/>
    <cellStyle name="SAPBEXHLevel1 3 3 2 3 5 2" xfId="36784" xr:uid="{00000000-0005-0000-0000-0000A68F0000}"/>
    <cellStyle name="SAPBEXHLevel1 3 3 2 3 6" xfId="36785" xr:uid="{00000000-0005-0000-0000-0000A78F0000}"/>
    <cellStyle name="SAPBEXHLevel1 3 3 2 3 6 2" xfId="36786" xr:uid="{00000000-0005-0000-0000-0000A88F0000}"/>
    <cellStyle name="SAPBEXHLevel1 3 3 2 3 7" xfId="36787" xr:uid="{00000000-0005-0000-0000-0000A98F0000}"/>
    <cellStyle name="SAPBEXHLevel1 3 3 2 4" xfId="36788" xr:uid="{00000000-0005-0000-0000-0000AA8F0000}"/>
    <cellStyle name="SAPBEXHLevel1 3 3 2 4 2" xfId="36789" xr:uid="{00000000-0005-0000-0000-0000AB8F0000}"/>
    <cellStyle name="SAPBEXHLevel1 3 3 2 5" xfId="36790" xr:uid="{00000000-0005-0000-0000-0000AC8F0000}"/>
    <cellStyle name="SAPBEXHLevel1 3 3 2 5 2" xfId="36791" xr:uid="{00000000-0005-0000-0000-0000AD8F0000}"/>
    <cellStyle name="SAPBEXHLevel1 3 3 2 6" xfId="36792" xr:uid="{00000000-0005-0000-0000-0000AE8F0000}"/>
    <cellStyle name="SAPBEXHLevel1 3 3 2 6 2" xfId="36793" xr:uid="{00000000-0005-0000-0000-0000AF8F0000}"/>
    <cellStyle name="SAPBEXHLevel1 3 3 2 7" xfId="36794" xr:uid="{00000000-0005-0000-0000-0000B08F0000}"/>
    <cellStyle name="SAPBEXHLevel1 3 3 2 7 2" xfId="36795" xr:uid="{00000000-0005-0000-0000-0000B18F0000}"/>
    <cellStyle name="SAPBEXHLevel1 3 3 2 8" xfId="36796" xr:uid="{00000000-0005-0000-0000-0000B28F0000}"/>
    <cellStyle name="SAPBEXHLevel1 3 3 2 8 2" xfId="36797" xr:uid="{00000000-0005-0000-0000-0000B38F0000}"/>
    <cellStyle name="SAPBEXHLevel1 3 3 2 9" xfId="36798" xr:uid="{00000000-0005-0000-0000-0000B48F0000}"/>
    <cellStyle name="SAPBEXHLevel1 3 3 3" xfId="36799" xr:uid="{00000000-0005-0000-0000-0000B58F0000}"/>
    <cellStyle name="SAPBEXHLevel1 3 3 3 2" xfId="36800" xr:uid="{00000000-0005-0000-0000-0000B68F0000}"/>
    <cellStyle name="SAPBEXHLevel1 3 3 3 2 2" xfId="36801" xr:uid="{00000000-0005-0000-0000-0000B78F0000}"/>
    <cellStyle name="SAPBEXHLevel1 3 3 3 2 2 2" xfId="36802" xr:uid="{00000000-0005-0000-0000-0000B88F0000}"/>
    <cellStyle name="SAPBEXHLevel1 3 3 3 2 3" xfId="36803" xr:uid="{00000000-0005-0000-0000-0000B98F0000}"/>
    <cellStyle name="SAPBEXHLevel1 3 3 3 2 3 2" xfId="36804" xr:uid="{00000000-0005-0000-0000-0000BA8F0000}"/>
    <cellStyle name="SAPBEXHLevel1 3 3 3 2 4" xfId="36805" xr:uid="{00000000-0005-0000-0000-0000BB8F0000}"/>
    <cellStyle name="SAPBEXHLevel1 3 3 3 2 4 2" xfId="36806" xr:uid="{00000000-0005-0000-0000-0000BC8F0000}"/>
    <cellStyle name="SAPBEXHLevel1 3 3 3 2 5" xfId="36807" xr:uid="{00000000-0005-0000-0000-0000BD8F0000}"/>
    <cellStyle name="SAPBEXHLevel1 3 3 3 2 5 2" xfId="36808" xr:uid="{00000000-0005-0000-0000-0000BE8F0000}"/>
    <cellStyle name="SAPBEXHLevel1 3 3 3 2 6" xfId="36809" xr:uid="{00000000-0005-0000-0000-0000BF8F0000}"/>
    <cellStyle name="SAPBEXHLevel1 3 3 3 2 6 2" xfId="36810" xr:uid="{00000000-0005-0000-0000-0000C08F0000}"/>
    <cellStyle name="SAPBEXHLevel1 3 3 3 2 7" xfId="36811" xr:uid="{00000000-0005-0000-0000-0000C18F0000}"/>
    <cellStyle name="SAPBEXHLevel1 3 3 3 3" xfId="36812" xr:uid="{00000000-0005-0000-0000-0000C28F0000}"/>
    <cellStyle name="SAPBEXHLevel1 3 3 3 3 2" xfId="36813" xr:uid="{00000000-0005-0000-0000-0000C38F0000}"/>
    <cellStyle name="SAPBEXHLevel1 3 3 3 4" xfId="36814" xr:uid="{00000000-0005-0000-0000-0000C48F0000}"/>
    <cellStyle name="SAPBEXHLevel1 3 3 3 4 2" xfId="36815" xr:uid="{00000000-0005-0000-0000-0000C58F0000}"/>
    <cellStyle name="SAPBEXHLevel1 3 3 3 5" xfId="36816" xr:uid="{00000000-0005-0000-0000-0000C68F0000}"/>
    <cellStyle name="SAPBEXHLevel1 3 3 3 5 2" xfId="36817" xr:uid="{00000000-0005-0000-0000-0000C78F0000}"/>
    <cellStyle name="SAPBEXHLevel1 3 3 3 6" xfId="36818" xr:uid="{00000000-0005-0000-0000-0000C88F0000}"/>
    <cellStyle name="SAPBEXHLevel1 3 3 3 6 2" xfId="36819" xr:uid="{00000000-0005-0000-0000-0000C98F0000}"/>
    <cellStyle name="SAPBEXHLevel1 3 3 3 7" xfId="36820" xr:uid="{00000000-0005-0000-0000-0000CA8F0000}"/>
    <cellStyle name="SAPBEXHLevel1 3 3 3 7 2" xfId="36821" xr:uid="{00000000-0005-0000-0000-0000CB8F0000}"/>
    <cellStyle name="SAPBEXHLevel1 3 3 3 8" xfId="36822" xr:uid="{00000000-0005-0000-0000-0000CC8F0000}"/>
    <cellStyle name="SAPBEXHLevel1 3 3 4" xfId="36823" xr:uid="{00000000-0005-0000-0000-0000CD8F0000}"/>
    <cellStyle name="SAPBEXHLevel1 3 3 4 2" xfId="36824" xr:uid="{00000000-0005-0000-0000-0000CE8F0000}"/>
    <cellStyle name="SAPBEXHLevel1 3 3 4 2 2" xfId="36825" xr:uid="{00000000-0005-0000-0000-0000CF8F0000}"/>
    <cellStyle name="SAPBEXHLevel1 3 3 4 3" xfId="36826" xr:uid="{00000000-0005-0000-0000-0000D08F0000}"/>
    <cellStyle name="SAPBEXHLevel1 3 3 4 3 2" xfId="36827" xr:uid="{00000000-0005-0000-0000-0000D18F0000}"/>
    <cellStyle name="SAPBEXHLevel1 3 3 4 4" xfId="36828" xr:uid="{00000000-0005-0000-0000-0000D28F0000}"/>
    <cellStyle name="SAPBEXHLevel1 3 3 4 4 2" xfId="36829" xr:uid="{00000000-0005-0000-0000-0000D38F0000}"/>
    <cellStyle name="SAPBEXHLevel1 3 3 4 5" xfId="36830" xr:uid="{00000000-0005-0000-0000-0000D48F0000}"/>
    <cellStyle name="SAPBEXHLevel1 3 3 4 5 2" xfId="36831" xr:uid="{00000000-0005-0000-0000-0000D58F0000}"/>
    <cellStyle name="SAPBEXHLevel1 3 3 4 6" xfId="36832" xr:uid="{00000000-0005-0000-0000-0000D68F0000}"/>
    <cellStyle name="SAPBEXHLevel1 3 3 4 6 2" xfId="36833" xr:uid="{00000000-0005-0000-0000-0000D78F0000}"/>
    <cellStyle name="SAPBEXHLevel1 3 3 4 7" xfId="36834" xr:uid="{00000000-0005-0000-0000-0000D88F0000}"/>
    <cellStyle name="SAPBEXHLevel1 3 3 5" xfId="36835" xr:uid="{00000000-0005-0000-0000-0000D98F0000}"/>
    <cellStyle name="SAPBEXHLevel1 3 3 5 2" xfId="36836" xr:uid="{00000000-0005-0000-0000-0000DA8F0000}"/>
    <cellStyle name="SAPBEXHLevel1 3 3 6" xfId="36837" xr:uid="{00000000-0005-0000-0000-0000DB8F0000}"/>
    <cellStyle name="SAPBEXHLevel1 3 3 6 2" xfId="36838" xr:uid="{00000000-0005-0000-0000-0000DC8F0000}"/>
    <cellStyle name="SAPBEXHLevel1 3 3 7" xfId="36839" xr:uid="{00000000-0005-0000-0000-0000DD8F0000}"/>
    <cellStyle name="SAPBEXHLevel1 3 3 7 2" xfId="36840" xr:uid="{00000000-0005-0000-0000-0000DE8F0000}"/>
    <cellStyle name="SAPBEXHLevel1 3 3 8" xfId="36841" xr:uid="{00000000-0005-0000-0000-0000DF8F0000}"/>
    <cellStyle name="SAPBEXHLevel1 3 3 8 2" xfId="36842" xr:uid="{00000000-0005-0000-0000-0000E08F0000}"/>
    <cellStyle name="SAPBEXHLevel1 3 3 9" xfId="36843" xr:uid="{00000000-0005-0000-0000-0000E18F0000}"/>
    <cellStyle name="SAPBEXHLevel1 3 3 9 2" xfId="36844" xr:uid="{00000000-0005-0000-0000-0000E28F0000}"/>
    <cellStyle name="SAPBEXHLevel1 3 4" xfId="36845" xr:uid="{00000000-0005-0000-0000-0000E38F0000}"/>
    <cellStyle name="SAPBEXHLevel1 3 4 2" xfId="36846" xr:uid="{00000000-0005-0000-0000-0000E48F0000}"/>
    <cellStyle name="SAPBEXHLevel1 3 4 2 2" xfId="36847" xr:uid="{00000000-0005-0000-0000-0000E58F0000}"/>
    <cellStyle name="SAPBEXHLevel1 3 4 2 2 2" xfId="36848" xr:uid="{00000000-0005-0000-0000-0000E68F0000}"/>
    <cellStyle name="SAPBEXHLevel1 3 4 2 2 2 2" xfId="36849" xr:uid="{00000000-0005-0000-0000-0000E78F0000}"/>
    <cellStyle name="SAPBEXHLevel1 3 4 2 2 3" xfId="36850" xr:uid="{00000000-0005-0000-0000-0000E88F0000}"/>
    <cellStyle name="SAPBEXHLevel1 3 4 2 2 3 2" xfId="36851" xr:uid="{00000000-0005-0000-0000-0000E98F0000}"/>
    <cellStyle name="SAPBEXHLevel1 3 4 2 2 4" xfId="36852" xr:uid="{00000000-0005-0000-0000-0000EA8F0000}"/>
    <cellStyle name="SAPBEXHLevel1 3 4 2 2 4 2" xfId="36853" xr:uid="{00000000-0005-0000-0000-0000EB8F0000}"/>
    <cellStyle name="SAPBEXHLevel1 3 4 2 2 5" xfId="36854" xr:uid="{00000000-0005-0000-0000-0000EC8F0000}"/>
    <cellStyle name="SAPBEXHLevel1 3 4 2 2 5 2" xfId="36855" xr:uid="{00000000-0005-0000-0000-0000ED8F0000}"/>
    <cellStyle name="SAPBEXHLevel1 3 4 2 2 6" xfId="36856" xr:uid="{00000000-0005-0000-0000-0000EE8F0000}"/>
    <cellStyle name="SAPBEXHLevel1 3 4 2 2 6 2" xfId="36857" xr:uid="{00000000-0005-0000-0000-0000EF8F0000}"/>
    <cellStyle name="SAPBEXHLevel1 3 4 2 2 7" xfId="36858" xr:uid="{00000000-0005-0000-0000-0000F08F0000}"/>
    <cellStyle name="SAPBEXHLevel1 3 4 2 3" xfId="36859" xr:uid="{00000000-0005-0000-0000-0000F18F0000}"/>
    <cellStyle name="SAPBEXHLevel1 3 4 2 3 2" xfId="36860" xr:uid="{00000000-0005-0000-0000-0000F28F0000}"/>
    <cellStyle name="SAPBEXHLevel1 3 4 2 4" xfId="36861" xr:uid="{00000000-0005-0000-0000-0000F38F0000}"/>
    <cellStyle name="SAPBEXHLevel1 3 4 2 4 2" xfId="36862" xr:uid="{00000000-0005-0000-0000-0000F48F0000}"/>
    <cellStyle name="SAPBEXHLevel1 3 4 2 5" xfId="36863" xr:uid="{00000000-0005-0000-0000-0000F58F0000}"/>
    <cellStyle name="SAPBEXHLevel1 3 4 2 5 2" xfId="36864" xr:uid="{00000000-0005-0000-0000-0000F68F0000}"/>
    <cellStyle name="SAPBEXHLevel1 3 4 2 6" xfId="36865" xr:uid="{00000000-0005-0000-0000-0000F78F0000}"/>
    <cellStyle name="SAPBEXHLevel1 3 4 2 6 2" xfId="36866" xr:uid="{00000000-0005-0000-0000-0000F88F0000}"/>
    <cellStyle name="SAPBEXHLevel1 3 4 2 7" xfId="36867" xr:uid="{00000000-0005-0000-0000-0000F98F0000}"/>
    <cellStyle name="SAPBEXHLevel1 3 4 2 7 2" xfId="36868" xr:uid="{00000000-0005-0000-0000-0000FA8F0000}"/>
    <cellStyle name="SAPBEXHLevel1 3 4 2 8" xfId="36869" xr:uid="{00000000-0005-0000-0000-0000FB8F0000}"/>
    <cellStyle name="SAPBEXHLevel1 3 4 3" xfId="36870" xr:uid="{00000000-0005-0000-0000-0000FC8F0000}"/>
    <cellStyle name="SAPBEXHLevel1 3 4 3 2" xfId="36871" xr:uid="{00000000-0005-0000-0000-0000FD8F0000}"/>
    <cellStyle name="SAPBEXHLevel1 3 4 3 2 2" xfId="36872" xr:uid="{00000000-0005-0000-0000-0000FE8F0000}"/>
    <cellStyle name="SAPBEXHLevel1 3 4 3 3" xfId="36873" xr:uid="{00000000-0005-0000-0000-0000FF8F0000}"/>
    <cellStyle name="SAPBEXHLevel1 3 4 3 3 2" xfId="36874" xr:uid="{00000000-0005-0000-0000-000000900000}"/>
    <cellStyle name="SAPBEXHLevel1 3 4 3 4" xfId="36875" xr:uid="{00000000-0005-0000-0000-000001900000}"/>
    <cellStyle name="SAPBEXHLevel1 3 4 3 4 2" xfId="36876" xr:uid="{00000000-0005-0000-0000-000002900000}"/>
    <cellStyle name="SAPBEXHLevel1 3 4 3 5" xfId="36877" xr:uid="{00000000-0005-0000-0000-000003900000}"/>
    <cellStyle name="SAPBEXHLevel1 3 4 3 5 2" xfId="36878" xr:uid="{00000000-0005-0000-0000-000004900000}"/>
    <cellStyle name="SAPBEXHLevel1 3 4 3 6" xfId="36879" xr:uid="{00000000-0005-0000-0000-000005900000}"/>
    <cellStyle name="SAPBEXHLevel1 3 4 3 6 2" xfId="36880" xr:uid="{00000000-0005-0000-0000-000006900000}"/>
    <cellStyle name="SAPBEXHLevel1 3 4 3 7" xfId="36881" xr:uid="{00000000-0005-0000-0000-000007900000}"/>
    <cellStyle name="SAPBEXHLevel1 3 4 4" xfId="36882" xr:uid="{00000000-0005-0000-0000-000008900000}"/>
    <cellStyle name="SAPBEXHLevel1 3 4 4 2" xfId="36883" xr:uid="{00000000-0005-0000-0000-000009900000}"/>
    <cellStyle name="SAPBEXHLevel1 3 4 5" xfId="36884" xr:uid="{00000000-0005-0000-0000-00000A900000}"/>
    <cellStyle name="SAPBEXHLevel1 3 4 5 2" xfId="36885" xr:uid="{00000000-0005-0000-0000-00000B900000}"/>
    <cellStyle name="SAPBEXHLevel1 3 4 6" xfId="36886" xr:uid="{00000000-0005-0000-0000-00000C900000}"/>
    <cellStyle name="SAPBEXHLevel1 3 4 6 2" xfId="36887" xr:uid="{00000000-0005-0000-0000-00000D900000}"/>
    <cellStyle name="SAPBEXHLevel1 3 4 7" xfId="36888" xr:uid="{00000000-0005-0000-0000-00000E900000}"/>
    <cellStyle name="SAPBEXHLevel1 3 4 7 2" xfId="36889" xr:uid="{00000000-0005-0000-0000-00000F900000}"/>
    <cellStyle name="SAPBEXHLevel1 3 4 8" xfId="36890" xr:uid="{00000000-0005-0000-0000-000010900000}"/>
    <cellStyle name="SAPBEXHLevel1 3 4 8 2" xfId="36891" xr:uid="{00000000-0005-0000-0000-000011900000}"/>
    <cellStyle name="SAPBEXHLevel1 3 4 9" xfId="36892" xr:uid="{00000000-0005-0000-0000-000012900000}"/>
    <cellStyle name="SAPBEXHLevel1 3 5" xfId="36893" xr:uid="{00000000-0005-0000-0000-000013900000}"/>
    <cellStyle name="SAPBEXHLevel1 3 5 2" xfId="36894" xr:uid="{00000000-0005-0000-0000-000014900000}"/>
    <cellStyle name="SAPBEXHLevel1 3 5 2 2" xfId="36895" xr:uid="{00000000-0005-0000-0000-000015900000}"/>
    <cellStyle name="SAPBEXHLevel1 3 5 2 2 2" xfId="36896" xr:uid="{00000000-0005-0000-0000-000016900000}"/>
    <cellStyle name="SAPBEXHLevel1 3 5 2 3" xfId="36897" xr:uid="{00000000-0005-0000-0000-000017900000}"/>
    <cellStyle name="SAPBEXHLevel1 3 5 2 3 2" xfId="36898" xr:uid="{00000000-0005-0000-0000-000018900000}"/>
    <cellStyle name="SAPBEXHLevel1 3 5 2 4" xfId="36899" xr:uid="{00000000-0005-0000-0000-000019900000}"/>
    <cellStyle name="SAPBEXHLevel1 3 5 2 4 2" xfId="36900" xr:uid="{00000000-0005-0000-0000-00001A900000}"/>
    <cellStyle name="SAPBEXHLevel1 3 5 2 5" xfId="36901" xr:uid="{00000000-0005-0000-0000-00001B900000}"/>
    <cellStyle name="SAPBEXHLevel1 3 5 2 5 2" xfId="36902" xr:uid="{00000000-0005-0000-0000-00001C900000}"/>
    <cellStyle name="SAPBEXHLevel1 3 5 2 6" xfId="36903" xr:uid="{00000000-0005-0000-0000-00001D900000}"/>
    <cellStyle name="SAPBEXHLevel1 3 5 2 6 2" xfId="36904" xr:uid="{00000000-0005-0000-0000-00001E900000}"/>
    <cellStyle name="SAPBEXHLevel1 3 5 2 7" xfId="36905" xr:uid="{00000000-0005-0000-0000-00001F900000}"/>
    <cellStyle name="SAPBEXHLevel1 3 5 3" xfId="36906" xr:uid="{00000000-0005-0000-0000-000020900000}"/>
    <cellStyle name="SAPBEXHLevel1 3 5 3 2" xfId="36907" xr:uid="{00000000-0005-0000-0000-000021900000}"/>
    <cellStyle name="SAPBEXHLevel1 3 5 4" xfId="36908" xr:uid="{00000000-0005-0000-0000-000022900000}"/>
    <cellStyle name="SAPBEXHLevel1 3 5 4 2" xfId="36909" xr:uid="{00000000-0005-0000-0000-000023900000}"/>
    <cellStyle name="SAPBEXHLevel1 3 5 5" xfId="36910" xr:uid="{00000000-0005-0000-0000-000024900000}"/>
    <cellStyle name="SAPBEXHLevel1 3 5 5 2" xfId="36911" xr:uid="{00000000-0005-0000-0000-000025900000}"/>
    <cellStyle name="SAPBEXHLevel1 3 5 6" xfId="36912" xr:uid="{00000000-0005-0000-0000-000026900000}"/>
    <cellStyle name="SAPBEXHLevel1 3 5 6 2" xfId="36913" xr:uid="{00000000-0005-0000-0000-000027900000}"/>
    <cellStyle name="SAPBEXHLevel1 3 5 7" xfId="36914" xr:uid="{00000000-0005-0000-0000-000028900000}"/>
    <cellStyle name="SAPBEXHLevel1 3 5 7 2" xfId="36915" xr:uid="{00000000-0005-0000-0000-000029900000}"/>
    <cellStyle name="SAPBEXHLevel1 3 5 8" xfId="36916" xr:uid="{00000000-0005-0000-0000-00002A900000}"/>
    <cellStyle name="SAPBEXHLevel1 3 6" xfId="36917" xr:uid="{00000000-0005-0000-0000-00002B900000}"/>
    <cellStyle name="SAPBEXHLevel1 3 6 2" xfId="36918" xr:uid="{00000000-0005-0000-0000-00002C900000}"/>
    <cellStyle name="SAPBEXHLevel1 3 6 2 2" xfId="36919" xr:uid="{00000000-0005-0000-0000-00002D900000}"/>
    <cellStyle name="SAPBEXHLevel1 3 6 3" xfId="36920" xr:uid="{00000000-0005-0000-0000-00002E900000}"/>
    <cellStyle name="SAPBEXHLevel1 3 6 3 2" xfId="36921" xr:uid="{00000000-0005-0000-0000-00002F900000}"/>
    <cellStyle name="SAPBEXHLevel1 3 6 4" xfId="36922" xr:uid="{00000000-0005-0000-0000-000030900000}"/>
    <cellStyle name="SAPBEXHLevel1 3 6 4 2" xfId="36923" xr:uid="{00000000-0005-0000-0000-000031900000}"/>
    <cellStyle name="SAPBEXHLevel1 3 6 5" xfId="36924" xr:uid="{00000000-0005-0000-0000-000032900000}"/>
    <cellStyle name="SAPBEXHLevel1 3 6 5 2" xfId="36925" xr:uid="{00000000-0005-0000-0000-000033900000}"/>
    <cellStyle name="SAPBEXHLevel1 3 6 6" xfId="36926" xr:uid="{00000000-0005-0000-0000-000034900000}"/>
    <cellStyle name="SAPBEXHLevel1 3 6 6 2" xfId="36927" xr:uid="{00000000-0005-0000-0000-000035900000}"/>
    <cellStyle name="SAPBEXHLevel1 3 6 7" xfId="36928" xr:uid="{00000000-0005-0000-0000-000036900000}"/>
    <cellStyle name="SAPBEXHLevel1 3 7" xfId="36929" xr:uid="{00000000-0005-0000-0000-000037900000}"/>
    <cellStyle name="SAPBEXHLevel1 3 7 2" xfId="36930" xr:uid="{00000000-0005-0000-0000-000038900000}"/>
    <cellStyle name="SAPBEXHLevel1 3 8" xfId="36931" xr:uid="{00000000-0005-0000-0000-000039900000}"/>
    <cellStyle name="SAPBEXHLevel1 3 8 2" xfId="36932" xr:uid="{00000000-0005-0000-0000-00003A900000}"/>
    <cellStyle name="SAPBEXHLevel1 3 9" xfId="36933" xr:uid="{00000000-0005-0000-0000-00003B900000}"/>
    <cellStyle name="SAPBEXHLevel1 3 9 2" xfId="36934" xr:uid="{00000000-0005-0000-0000-00003C900000}"/>
    <cellStyle name="SAPBEXHLevel1 4" xfId="36935" xr:uid="{00000000-0005-0000-0000-00003D900000}"/>
    <cellStyle name="SAPBEXHLevel1 4 10" xfId="36936" xr:uid="{00000000-0005-0000-0000-00003E900000}"/>
    <cellStyle name="SAPBEXHLevel1 4 10 2" xfId="36937" xr:uid="{00000000-0005-0000-0000-00003F900000}"/>
    <cellStyle name="SAPBEXHLevel1 4 11" xfId="36938" xr:uid="{00000000-0005-0000-0000-000040900000}"/>
    <cellStyle name="SAPBEXHLevel1 4 2" xfId="36939" xr:uid="{00000000-0005-0000-0000-000041900000}"/>
    <cellStyle name="SAPBEXHLevel1 4 2 10" xfId="36940" xr:uid="{00000000-0005-0000-0000-000042900000}"/>
    <cellStyle name="SAPBEXHLevel1 4 2 2" xfId="36941" xr:uid="{00000000-0005-0000-0000-000043900000}"/>
    <cellStyle name="SAPBEXHLevel1 4 2 2 2" xfId="36942" xr:uid="{00000000-0005-0000-0000-000044900000}"/>
    <cellStyle name="SAPBEXHLevel1 4 2 2 2 2" xfId="36943" xr:uid="{00000000-0005-0000-0000-000045900000}"/>
    <cellStyle name="SAPBEXHLevel1 4 2 2 2 2 2" xfId="36944" xr:uid="{00000000-0005-0000-0000-000046900000}"/>
    <cellStyle name="SAPBEXHLevel1 4 2 2 2 2 2 2" xfId="36945" xr:uid="{00000000-0005-0000-0000-000047900000}"/>
    <cellStyle name="SAPBEXHLevel1 4 2 2 2 2 3" xfId="36946" xr:uid="{00000000-0005-0000-0000-000048900000}"/>
    <cellStyle name="SAPBEXHLevel1 4 2 2 2 2 3 2" xfId="36947" xr:uid="{00000000-0005-0000-0000-000049900000}"/>
    <cellStyle name="SAPBEXHLevel1 4 2 2 2 2 4" xfId="36948" xr:uid="{00000000-0005-0000-0000-00004A900000}"/>
    <cellStyle name="SAPBEXHLevel1 4 2 2 2 2 4 2" xfId="36949" xr:uid="{00000000-0005-0000-0000-00004B900000}"/>
    <cellStyle name="SAPBEXHLevel1 4 2 2 2 2 5" xfId="36950" xr:uid="{00000000-0005-0000-0000-00004C900000}"/>
    <cellStyle name="SAPBEXHLevel1 4 2 2 2 2 5 2" xfId="36951" xr:uid="{00000000-0005-0000-0000-00004D900000}"/>
    <cellStyle name="SAPBEXHLevel1 4 2 2 2 2 6" xfId="36952" xr:uid="{00000000-0005-0000-0000-00004E900000}"/>
    <cellStyle name="SAPBEXHLevel1 4 2 2 2 2 6 2" xfId="36953" xr:uid="{00000000-0005-0000-0000-00004F900000}"/>
    <cellStyle name="SAPBEXHLevel1 4 2 2 2 2 7" xfId="36954" xr:uid="{00000000-0005-0000-0000-000050900000}"/>
    <cellStyle name="SAPBEXHLevel1 4 2 2 2 3" xfId="36955" xr:uid="{00000000-0005-0000-0000-000051900000}"/>
    <cellStyle name="SAPBEXHLevel1 4 2 2 2 3 2" xfId="36956" xr:uid="{00000000-0005-0000-0000-000052900000}"/>
    <cellStyle name="SAPBEXHLevel1 4 2 2 2 4" xfId="36957" xr:uid="{00000000-0005-0000-0000-000053900000}"/>
    <cellStyle name="SAPBEXHLevel1 4 2 2 2 4 2" xfId="36958" xr:uid="{00000000-0005-0000-0000-000054900000}"/>
    <cellStyle name="SAPBEXHLevel1 4 2 2 2 5" xfId="36959" xr:uid="{00000000-0005-0000-0000-000055900000}"/>
    <cellStyle name="SAPBEXHLevel1 4 2 2 2 5 2" xfId="36960" xr:uid="{00000000-0005-0000-0000-000056900000}"/>
    <cellStyle name="SAPBEXHLevel1 4 2 2 2 6" xfId="36961" xr:uid="{00000000-0005-0000-0000-000057900000}"/>
    <cellStyle name="SAPBEXHLevel1 4 2 2 2 6 2" xfId="36962" xr:uid="{00000000-0005-0000-0000-000058900000}"/>
    <cellStyle name="SAPBEXHLevel1 4 2 2 2 7" xfId="36963" xr:uid="{00000000-0005-0000-0000-000059900000}"/>
    <cellStyle name="SAPBEXHLevel1 4 2 2 2 7 2" xfId="36964" xr:uid="{00000000-0005-0000-0000-00005A900000}"/>
    <cellStyle name="SAPBEXHLevel1 4 2 2 2 8" xfId="36965" xr:uid="{00000000-0005-0000-0000-00005B900000}"/>
    <cellStyle name="SAPBEXHLevel1 4 2 2 3" xfId="36966" xr:uid="{00000000-0005-0000-0000-00005C900000}"/>
    <cellStyle name="SAPBEXHLevel1 4 2 2 3 2" xfId="36967" xr:uid="{00000000-0005-0000-0000-00005D900000}"/>
    <cellStyle name="SAPBEXHLevel1 4 2 2 3 2 2" xfId="36968" xr:uid="{00000000-0005-0000-0000-00005E900000}"/>
    <cellStyle name="SAPBEXHLevel1 4 2 2 3 3" xfId="36969" xr:uid="{00000000-0005-0000-0000-00005F900000}"/>
    <cellStyle name="SAPBEXHLevel1 4 2 2 3 3 2" xfId="36970" xr:uid="{00000000-0005-0000-0000-000060900000}"/>
    <cellStyle name="SAPBEXHLevel1 4 2 2 3 4" xfId="36971" xr:uid="{00000000-0005-0000-0000-000061900000}"/>
    <cellStyle name="SAPBEXHLevel1 4 2 2 3 4 2" xfId="36972" xr:uid="{00000000-0005-0000-0000-000062900000}"/>
    <cellStyle name="SAPBEXHLevel1 4 2 2 3 5" xfId="36973" xr:uid="{00000000-0005-0000-0000-000063900000}"/>
    <cellStyle name="SAPBEXHLevel1 4 2 2 3 5 2" xfId="36974" xr:uid="{00000000-0005-0000-0000-000064900000}"/>
    <cellStyle name="SAPBEXHLevel1 4 2 2 3 6" xfId="36975" xr:uid="{00000000-0005-0000-0000-000065900000}"/>
    <cellStyle name="SAPBEXHLevel1 4 2 2 3 6 2" xfId="36976" xr:uid="{00000000-0005-0000-0000-000066900000}"/>
    <cellStyle name="SAPBEXHLevel1 4 2 2 3 7" xfId="36977" xr:uid="{00000000-0005-0000-0000-000067900000}"/>
    <cellStyle name="SAPBEXHLevel1 4 2 2 4" xfId="36978" xr:uid="{00000000-0005-0000-0000-000068900000}"/>
    <cellStyle name="SAPBEXHLevel1 4 2 2 4 2" xfId="36979" xr:uid="{00000000-0005-0000-0000-000069900000}"/>
    <cellStyle name="SAPBEXHLevel1 4 2 2 5" xfId="36980" xr:uid="{00000000-0005-0000-0000-00006A900000}"/>
    <cellStyle name="SAPBEXHLevel1 4 2 2 5 2" xfId="36981" xr:uid="{00000000-0005-0000-0000-00006B900000}"/>
    <cellStyle name="SAPBEXHLevel1 4 2 2 6" xfId="36982" xr:uid="{00000000-0005-0000-0000-00006C900000}"/>
    <cellStyle name="SAPBEXHLevel1 4 2 2 6 2" xfId="36983" xr:uid="{00000000-0005-0000-0000-00006D900000}"/>
    <cellStyle name="SAPBEXHLevel1 4 2 2 7" xfId="36984" xr:uid="{00000000-0005-0000-0000-00006E900000}"/>
    <cellStyle name="SAPBEXHLevel1 4 2 2 7 2" xfId="36985" xr:uid="{00000000-0005-0000-0000-00006F900000}"/>
    <cellStyle name="SAPBEXHLevel1 4 2 2 8" xfId="36986" xr:uid="{00000000-0005-0000-0000-000070900000}"/>
    <cellStyle name="SAPBEXHLevel1 4 2 2 8 2" xfId="36987" xr:uid="{00000000-0005-0000-0000-000071900000}"/>
    <cellStyle name="SAPBEXHLevel1 4 2 2 9" xfId="36988" xr:uid="{00000000-0005-0000-0000-000072900000}"/>
    <cellStyle name="SAPBEXHLevel1 4 2 3" xfId="36989" xr:uid="{00000000-0005-0000-0000-000073900000}"/>
    <cellStyle name="SAPBEXHLevel1 4 2 3 2" xfId="36990" xr:uid="{00000000-0005-0000-0000-000074900000}"/>
    <cellStyle name="SAPBEXHLevel1 4 2 3 2 2" xfId="36991" xr:uid="{00000000-0005-0000-0000-000075900000}"/>
    <cellStyle name="SAPBEXHLevel1 4 2 3 2 2 2" xfId="36992" xr:uid="{00000000-0005-0000-0000-000076900000}"/>
    <cellStyle name="SAPBEXHLevel1 4 2 3 2 3" xfId="36993" xr:uid="{00000000-0005-0000-0000-000077900000}"/>
    <cellStyle name="SAPBEXHLevel1 4 2 3 2 3 2" xfId="36994" xr:uid="{00000000-0005-0000-0000-000078900000}"/>
    <cellStyle name="SAPBEXHLevel1 4 2 3 2 4" xfId="36995" xr:uid="{00000000-0005-0000-0000-000079900000}"/>
    <cellStyle name="SAPBEXHLevel1 4 2 3 2 4 2" xfId="36996" xr:uid="{00000000-0005-0000-0000-00007A900000}"/>
    <cellStyle name="SAPBEXHLevel1 4 2 3 2 5" xfId="36997" xr:uid="{00000000-0005-0000-0000-00007B900000}"/>
    <cellStyle name="SAPBEXHLevel1 4 2 3 2 5 2" xfId="36998" xr:uid="{00000000-0005-0000-0000-00007C900000}"/>
    <cellStyle name="SAPBEXHLevel1 4 2 3 2 6" xfId="36999" xr:uid="{00000000-0005-0000-0000-00007D900000}"/>
    <cellStyle name="SAPBEXHLevel1 4 2 3 2 6 2" xfId="37000" xr:uid="{00000000-0005-0000-0000-00007E900000}"/>
    <cellStyle name="SAPBEXHLevel1 4 2 3 2 7" xfId="37001" xr:uid="{00000000-0005-0000-0000-00007F900000}"/>
    <cellStyle name="SAPBEXHLevel1 4 2 3 3" xfId="37002" xr:uid="{00000000-0005-0000-0000-000080900000}"/>
    <cellStyle name="SAPBEXHLevel1 4 2 3 3 2" xfId="37003" xr:uid="{00000000-0005-0000-0000-000081900000}"/>
    <cellStyle name="SAPBEXHLevel1 4 2 3 4" xfId="37004" xr:uid="{00000000-0005-0000-0000-000082900000}"/>
    <cellStyle name="SAPBEXHLevel1 4 2 3 4 2" xfId="37005" xr:uid="{00000000-0005-0000-0000-000083900000}"/>
    <cellStyle name="SAPBEXHLevel1 4 2 3 5" xfId="37006" xr:uid="{00000000-0005-0000-0000-000084900000}"/>
    <cellStyle name="SAPBEXHLevel1 4 2 3 5 2" xfId="37007" xr:uid="{00000000-0005-0000-0000-000085900000}"/>
    <cellStyle name="SAPBEXHLevel1 4 2 3 6" xfId="37008" xr:uid="{00000000-0005-0000-0000-000086900000}"/>
    <cellStyle name="SAPBEXHLevel1 4 2 3 6 2" xfId="37009" xr:uid="{00000000-0005-0000-0000-000087900000}"/>
    <cellStyle name="SAPBEXHLevel1 4 2 3 7" xfId="37010" xr:uid="{00000000-0005-0000-0000-000088900000}"/>
    <cellStyle name="SAPBEXHLevel1 4 2 3 7 2" xfId="37011" xr:uid="{00000000-0005-0000-0000-000089900000}"/>
    <cellStyle name="SAPBEXHLevel1 4 2 3 8" xfId="37012" xr:uid="{00000000-0005-0000-0000-00008A900000}"/>
    <cellStyle name="SAPBEXHLevel1 4 2 4" xfId="37013" xr:uid="{00000000-0005-0000-0000-00008B900000}"/>
    <cellStyle name="SAPBEXHLevel1 4 2 4 2" xfId="37014" xr:uid="{00000000-0005-0000-0000-00008C900000}"/>
    <cellStyle name="SAPBEXHLevel1 4 2 4 2 2" xfId="37015" xr:uid="{00000000-0005-0000-0000-00008D900000}"/>
    <cellStyle name="SAPBEXHLevel1 4 2 4 3" xfId="37016" xr:uid="{00000000-0005-0000-0000-00008E900000}"/>
    <cellStyle name="SAPBEXHLevel1 4 2 4 3 2" xfId="37017" xr:uid="{00000000-0005-0000-0000-00008F900000}"/>
    <cellStyle name="SAPBEXHLevel1 4 2 4 4" xfId="37018" xr:uid="{00000000-0005-0000-0000-000090900000}"/>
    <cellStyle name="SAPBEXHLevel1 4 2 4 4 2" xfId="37019" xr:uid="{00000000-0005-0000-0000-000091900000}"/>
    <cellStyle name="SAPBEXHLevel1 4 2 4 5" xfId="37020" xr:uid="{00000000-0005-0000-0000-000092900000}"/>
    <cellStyle name="SAPBEXHLevel1 4 2 4 5 2" xfId="37021" xr:uid="{00000000-0005-0000-0000-000093900000}"/>
    <cellStyle name="SAPBEXHLevel1 4 2 4 6" xfId="37022" xr:uid="{00000000-0005-0000-0000-000094900000}"/>
    <cellStyle name="SAPBEXHLevel1 4 2 4 6 2" xfId="37023" xr:uid="{00000000-0005-0000-0000-000095900000}"/>
    <cellStyle name="SAPBEXHLevel1 4 2 4 7" xfId="37024" xr:uid="{00000000-0005-0000-0000-000096900000}"/>
    <cellStyle name="SAPBEXHLevel1 4 2 5" xfId="37025" xr:uid="{00000000-0005-0000-0000-000097900000}"/>
    <cellStyle name="SAPBEXHLevel1 4 2 5 2" xfId="37026" xr:uid="{00000000-0005-0000-0000-000098900000}"/>
    <cellStyle name="SAPBEXHLevel1 4 2 6" xfId="37027" xr:uid="{00000000-0005-0000-0000-000099900000}"/>
    <cellStyle name="SAPBEXHLevel1 4 2 6 2" xfId="37028" xr:uid="{00000000-0005-0000-0000-00009A900000}"/>
    <cellStyle name="SAPBEXHLevel1 4 2 7" xfId="37029" xr:uid="{00000000-0005-0000-0000-00009B900000}"/>
    <cellStyle name="SAPBEXHLevel1 4 2 7 2" xfId="37030" xr:uid="{00000000-0005-0000-0000-00009C900000}"/>
    <cellStyle name="SAPBEXHLevel1 4 2 8" xfId="37031" xr:uid="{00000000-0005-0000-0000-00009D900000}"/>
    <cellStyle name="SAPBEXHLevel1 4 2 8 2" xfId="37032" xr:uid="{00000000-0005-0000-0000-00009E900000}"/>
    <cellStyle name="SAPBEXHLevel1 4 2 9" xfId="37033" xr:uid="{00000000-0005-0000-0000-00009F900000}"/>
    <cellStyle name="SAPBEXHLevel1 4 2 9 2" xfId="37034" xr:uid="{00000000-0005-0000-0000-0000A0900000}"/>
    <cellStyle name="SAPBEXHLevel1 4 3" xfId="37035" xr:uid="{00000000-0005-0000-0000-0000A1900000}"/>
    <cellStyle name="SAPBEXHLevel1 4 3 2" xfId="37036" xr:uid="{00000000-0005-0000-0000-0000A2900000}"/>
    <cellStyle name="SAPBEXHLevel1 4 3 2 2" xfId="37037" xr:uid="{00000000-0005-0000-0000-0000A3900000}"/>
    <cellStyle name="SAPBEXHLevel1 4 3 2 2 2" xfId="37038" xr:uid="{00000000-0005-0000-0000-0000A4900000}"/>
    <cellStyle name="SAPBEXHLevel1 4 3 2 2 2 2" xfId="37039" xr:uid="{00000000-0005-0000-0000-0000A5900000}"/>
    <cellStyle name="SAPBEXHLevel1 4 3 2 2 3" xfId="37040" xr:uid="{00000000-0005-0000-0000-0000A6900000}"/>
    <cellStyle name="SAPBEXHLevel1 4 3 2 2 3 2" xfId="37041" xr:uid="{00000000-0005-0000-0000-0000A7900000}"/>
    <cellStyle name="SAPBEXHLevel1 4 3 2 2 4" xfId="37042" xr:uid="{00000000-0005-0000-0000-0000A8900000}"/>
    <cellStyle name="SAPBEXHLevel1 4 3 2 2 4 2" xfId="37043" xr:uid="{00000000-0005-0000-0000-0000A9900000}"/>
    <cellStyle name="SAPBEXHLevel1 4 3 2 2 5" xfId="37044" xr:uid="{00000000-0005-0000-0000-0000AA900000}"/>
    <cellStyle name="SAPBEXHLevel1 4 3 2 2 5 2" xfId="37045" xr:uid="{00000000-0005-0000-0000-0000AB900000}"/>
    <cellStyle name="SAPBEXHLevel1 4 3 2 2 6" xfId="37046" xr:uid="{00000000-0005-0000-0000-0000AC900000}"/>
    <cellStyle name="SAPBEXHLevel1 4 3 2 2 6 2" xfId="37047" xr:uid="{00000000-0005-0000-0000-0000AD900000}"/>
    <cellStyle name="SAPBEXHLevel1 4 3 2 2 7" xfId="37048" xr:uid="{00000000-0005-0000-0000-0000AE900000}"/>
    <cellStyle name="SAPBEXHLevel1 4 3 2 3" xfId="37049" xr:uid="{00000000-0005-0000-0000-0000AF900000}"/>
    <cellStyle name="SAPBEXHLevel1 4 3 2 3 2" xfId="37050" xr:uid="{00000000-0005-0000-0000-0000B0900000}"/>
    <cellStyle name="SAPBEXHLevel1 4 3 2 4" xfId="37051" xr:uid="{00000000-0005-0000-0000-0000B1900000}"/>
    <cellStyle name="SAPBEXHLevel1 4 3 2 4 2" xfId="37052" xr:uid="{00000000-0005-0000-0000-0000B2900000}"/>
    <cellStyle name="SAPBEXHLevel1 4 3 2 5" xfId="37053" xr:uid="{00000000-0005-0000-0000-0000B3900000}"/>
    <cellStyle name="SAPBEXHLevel1 4 3 2 5 2" xfId="37054" xr:uid="{00000000-0005-0000-0000-0000B4900000}"/>
    <cellStyle name="SAPBEXHLevel1 4 3 2 6" xfId="37055" xr:uid="{00000000-0005-0000-0000-0000B5900000}"/>
    <cellStyle name="SAPBEXHLevel1 4 3 2 6 2" xfId="37056" xr:uid="{00000000-0005-0000-0000-0000B6900000}"/>
    <cellStyle name="SAPBEXHLevel1 4 3 2 7" xfId="37057" xr:uid="{00000000-0005-0000-0000-0000B7900000}"/>
    <cellStyle name="SAPBEXHLevel1 4 3 2 7 2" xfId="37058" xr:uid="{00000000-0005-0000-0000-0000B8900000}"/>
    <cellStyle name="SAPBEXHLevel1 4 3 2 8" xfId="37059" xr:uid="{00000000-0005-0000-0000-0000B9900000}"/>
    <cellStyle name="SAPBEXHLevel1 4 3 3" xfId="37060" xr:uid="{00000000-0005-0000-0000-0000BA900000}"/>
    <cellStyle name="SAPBEXHLevel1 4 3 3 2" xfId="37061" xr:uid="{00000000-0005-0000-0000-0000BB900000}"/>
    <cellStyle name="SAPBEXHLevel1 4 3 3 2 2" xfId="37062" xr:uid="{00000000-0005-0000-0000-0000BC900000}"/>
    <cellStyle name="SAPBEXHLevel1 4 3 3 3" xfId="37063" xr:uid="{00000000-0005-0000-0000-0000BD900000}"/>
    <cellStyle name="SAPBEXHLevel1 4 3 3 3 2" xfId="37064" xr:uid="{00000000-0005-0000-0000-0000BE900000}"/>
    <cellStyle name="SAPBEXHLevel1 4 3 3 4" xfId="37065" xr:uid="{00000000-0005-0000-0000-0000BF900000}"/>
    <cellStyle name="SAPBEXHLevel1 4 3 3 4 2" xfId="37066" xr:uid="{00000000-0005-0000-0000-0000C0900000}"/>
    <cellStyle name="SAPBEXHLevel1 4 3 3 5" xfId="37067" xr:uid="{00000000-0005-0000-0000-0000C1900000}"/>
    <cellStyle name="SAPBEXHLevel1 4 3 3 5 2" xfId="37068" xr:uid="{00000000-0005-0000-0000-0000C2900000}"/>
    <cellStyle name="SAPBEXHLevel1 4 3 3 6" xfId="37069" xr:uid="{00000000-0005-0000-0000-0000C3900000}"/>
    <cellStyle name="SAPBEXHLevel1 4 3 3 6 2" xfId="37070" xr:uid="{00000000-0005-0000-0000-0000C4900000}"/>
    <cellStyle name="SAPBEXHLevel1 4 3 3 7" xfId="37071" xr:uid="{00000000-0005-0000-0000-0000C5900000}"/>
    <cellStyle name="SAPBEXHLevel1 4 3 4" xfId="37072" xr:uid="{00000000-0005-0000-0000-0000C6900000}"/>
    <cellStyle name="SAPBEXHLevel1 4 3 4 2" xfId="37073" xr:uid="{00000000-0005-0000-0000-0000C7900000}"/>
    <cellStyle name="SAPBEXHLevel1 4 3 5" xfId="37074" xr:uid="{00000000-0005-0000-0000-0000C8900000}"/>
    <cellStyle name="SAPBEXHLevel1 4 3 5 2" xfId="37075" xr:uid="{00000000-0005-0000-0000-0000C9900000}"/>
    <cellStyle name="SAPBEXHLevel1 4 3 6" xfId="37076" xr:uid="{00000000-0005-0000-0000-0000CA900000}"/>
    <cellStyle name="SAPBEXHLevel1 4 3 6 2" xfId="37077" xr:uid="{00000000-0005-0000-0000-0000CB900000}"/>
    <cellStyle name="SAPBEXHLevel1 4 3 7" xfId="37078" xr:uid="{00000000-0005-0000-0000-0000CC900000}"/>
    <cellStyle name="SAPBEXHLevel1 4 3 7 2" xfId="37079" xr:uid="{00000000-0005-0000-0000-0000CD900000}"/>
    <cellStyle name="SAPBEXHLevel1 4 3 8" xfId="37080" xr:uid="{00000000-0005-0000-0000-0000CE900000}"/>
    <cellStyle name="SAPBEXHLevel1 4 3 8 2" xfId="37081" xr:uid="{00000000-0005-0000-0000-0000CF900000}"/>
    <cellStyle name="SAPBEXHLevel1 4 3 9" xfId="37082" xr:uid="{00000000-0005-0000-0000-0000D0900000}"/>
    <cellStyle name="SAPBEXHLevel1 4 4" xfId="37083" xr:uid="{00000000-0005-0000-0000-0000D1900000}"/>
    <cellStyle name="SAPBEXHLevel1 4 4 2" xfId="37084" xr:uid="{00000000-0005-0000-0000-0000D2900000}"/>
    <cellStyle name="SAPBEXHLevel1 4 4 2 2" xfId="37085" xr:uid="{00000000-0005-0000-0000-0000D3900000}"/>
    <cellStyle name="SAPBEXHLevel1 4 4 2 2 2" xfId="37086" xr:uid="{00000000-0005-0000-0000-0000D4900000}"/>
    <cellStyle name="SAPBEXHLevel1 4 4 2 3" xfId="37087" xr:uid="{00000000-0005-0000-0000-0000D5900000}"/>
    <cellStyle name="SAPBEXHLevel1 4 4 2 3 2" xfId="37088" xr:uid="{00000000-0005-0000-0000-0000D6900000}"/>
    <cellStyle name="SAPBEXHLevel1 4 4 2 4" xfId="37089" xr:uid="{00000000-0005-0000-0000-0000D7900000}"/>
    <cellStyle name="SAPBEXHLevel1 4 4 2 4 2" xfId="37090" xr:uid="{00000000-0005-0000-0000-0000D8900000}"/>
    <cellStyle name="SAPBEXHLevel1 4 4 2 5" xfId="37091" xr:uid="{00000000-0005-0000-0000-0000D9900000}"/>
    <cellStyle name="SAPBEXHLevel1 4 4 2 5 2" xfId="37092" xr:uid="{00000000-0005-0000-0000-0000DA900000}"/>
    <cellStyle name="SAPBEXHLevel1 4 4 2 6" xfId="37093" xr:uid="{00000000-0005-0000-0000-0000DB900000}"/>
    <cellStyle name="SAPBEXHLevel1 4 4 2 6 2" xfId="37094" xr:uid="{00000000-0005-0000-0000-0000DC900000}"/>
    <cellStyle name="SAPBEXHLevel1 4 4 2 7" xfId="37095" xr:uid="{00000000-0005-0000-0000-0000DD900000}"/>
    <cellStyle name="SAPBEXHLevel1 4 4 3" xfId="37096" xr:uid="{00000000-0005-0000-0000-0000DE900000}"/>
    <cellStyle name="SAPBEXHLevel1 4 4 3 2" xfId="37097" xr:uid="{00000000-0005-0000-0000-0000DF900000}"/>
    <cellStyle name="SAPBEXHLevel1 4 4 4" xfId="37098" xr:uid="{00000000-0005-0000-0000-0000E0900000}"/>
    <cellStyle name="SAPBEXHLevel1 4 4 4 2" xfId="37099" xr:uid="{00000000-0005-0000-0000-0000E1900000}"/>
    <cellStyle name="SAPBEXHLevel1 4 4 5" xfId="37100" xr:uid="{00000000-0005-0000-0000-0000E2900000}"/>
    <cellStyle name="SAPBEXHLevel1 4 4 5 2" xfId="37101" xr:uid="{00000000-0005-0000-0000-0000E3900000}"/>
    <cellStyle name="SAPBEXHLevel1 4 4 6" xfId="37102" xr:uid="{00000000-0005-0000-0000-0000E4900000}"/>
    <cellStyle name="SAPBEXHLevel1 4 4 6 2" xfId="37103" xr:uid="{00000000-0005-0000-0000-0000E5900000}"/>
    <cellStyle name="SAPBEXHLevel1 4 4 7" xfId="37104" xr:uid="{00000000-0005-0000-0000-0000E6900000}"/>
    <cellStyle name="SAPBEXHLevel1 4 4 7 2" xfId="37105" xr:uid="{00000000-0005-0000-0000-0000E7900000}"/>
    <cellStyle name="SAPBEXHLevel1 4 4 8" xfId="37106" xr:uid="{00000000-0005-0000-0000-0000E8900000}"/>
    <cellStyle name="SAPBEXHLevel1 4 5" xfId="37107" xr:uid="{00000000-0005-0000-0000-0000E9900000}"/>
    <cellStyle name="SAPBEXHLevel1 4 5 2" xfId="37108" xr:uid="{00000000-0005-0000-0000-0000EA900000}"/>
    <cellStyle name="SAPBEXHLevel1 4 5 2 2" xfId="37109" xr:uid="{00000000-0005-0000-0000-0000EB900000}"/>
    <cellStyle name="SAPBEXHLevel1 4 5 3" xfId="37110" xr:uid="{00000000-0005-0000-0000-0000EC900000}"/>
    <cellStyle name="SAPBEXHLevel1 4 5 3 2" xfId="37111" xr:uid="{00000000-0005-0000-0000-0000ED900000}"/>
    <cellStyle name="SAPBEXHLevel1 4 5 4" xfId="37112" xr:uid="{00000000-0005-0000-0000-0000EE900000}"/>
    <cellStyle name="SAPBEXHLevel1 4 5 4 2" xfId="37113" xr:uid="{00000000-0005-0000-0000-0000EF900000}"/>
    <cellStyle name="SAPBEXHLevel1 4 5 5" xfId="37114" xr:uid="{00000000-0005-0000-0000-0000F0900000}"/>
    <cellStyle name="SAPBEXHLevel1 4 5 5 2" xfId="37115" xr:uid="{00000000-0005-0000-0000-0000F1900000}"/>
    <cellStyle name="SAPBEXHLevel1 4 5 6" xfId="37116" xr:uid="{00000000-0005-0000-0000-0000F2900000}"/>
    <cellStyle name="SAPBEXHLevel1 4 5 6 2" xfId="37117" xr:uid="{00000000-0005-0000-0000-0000F3900000}"/>
    <cellStyle name="SAPBEXHLevel1 4 5 7" xfId="37118" xr:uid="{00000000-0005-0000-0000-0000F4900000}"/>
    <cellStyle name="SAPBEXHLevel1 4 6" xfId="37119" xr:uid="{00000000-0005-0000-0000-0000F5900000}"/>
    <cellStyle name="SAPBEXHLevel1 4 6 2" xfId="37120" xr:uid="{00000000-0005-0000-0000-0000F6900000}"/>
    <cellStyle name="SAPBEXHLevel1 4 7" xfId="37121" xr:uid="{00000000-0005-0000-0000-0000F7900000}"/>
    <cellStyle name="SAPBEXHLevel1 4 7 2" xfId="37122" xr:uid="{00000000-0005-0000-0000-0000F8900000}"/>
    <cellStyle name="SAPBEXHLevel1 4 8" xfId="37123" xr:uid="{00000000-0005-0000-0000-0000F9900000}"/>
    <cellStyle name="SAPBEXHLevel1 4 8 2" xfId="37124" xr:uid="{00000000-0005-0000-0000-0000FA900000}"/>
    <cellStyle name="SAPBEXHLevel1 4 9" xfId="37125" xr:uid="{00000000-0005-0000-0000-0000FB900000}"/>
    <cellStyle name="SAPBEXHLevel1 4 9 2" xfId="37126" xr:uid="{00000000-0005-0000-0000-0000FC900000}"/>
    <cellStyle name="SAPBEXHLevel1 5" xfId="37127" xr:uid="{00000000-0005-0000-0000-0000FD900000}"/>
    <cellStyle name="SAPBEXHLevel1 5 10" xfId="37128" xr:uid="{00000000-0005-0000-0000-0000FE900000}"/>
    <cellStyle name="SAPBEXHLevel1 5 2" xfId="37129" xr:uid="{00000000-0005-0000-0000-0000FF900000}"/>
    <cellStyle name="SAPBEXHLevel1 5 2 2" xfId="37130" xr:uid="{00000000-0005-0000-0000-000000910000}"/>
    <cellStyle name="SAPBEXHLevel1 5 2 2 2" xfId="37131" xr:uid="{00000000-0005-0000-0000-000001910000}"/>
    <cellStyle name="SAPBEXHLevel1 5 2 2 2 2" xfId="37132" xr:uid="{00000000-0005-0000-0000-000002910000}"/>
    <cellStyle name="SAPBEXHLevel1 5 2 2 2 2 2" xfId="37133" xr:uid="{00000000-0005-0000-0000-000003910000}"/>
    <cellStyle name="SAPBEXHLevel1 5 2 2 2 3" xfId="37134" xr:uid="{00000000-0005-0000-0000-000004910000}"/>
    <cellStyle name="SAPBEXHLevel1 5 2 2 2 3 2" xfId="37135" xr:uid="{00000000-0005-0000-0000-000005910000}"/>
    <cellStyle name="SAPBEXHLevel1 5 2 2 2 4" xfId="37136" xr:uid="{00000000-0005-0000-0000-000006910000}"/>
    <cellStyle name="SAPBEXHLevel1 5 2 2 2 4 2" xfId="37137" xr:uid="{00000000-0005-0000-0000-000007910000}"/>
    <cellStyle name="SAPBEXHLevel1 5 2 2 2 5" xfId="37138" xr:uid="{00000000-0005-0000-0000-000008910000}"/>
    <cellStyle name="SAPBEXHLevel1 5 2 2 2 5 2" xfId="37139" xr:uid="{00000000-0005-0000-0000-000009910000}"/>
    <cellStyle name="SAPBEXHLevel1 5 2 2 2 6" xfId="37140" xr:uid="{00000000-0005-0000-0000-00000A910000}"/>
    <cellStyle name="SAPBEXHLevel1 5 2 2 2 6 2" xfId="37141" xr:uid="{00000000-0005-0000-0000-00000B910000}"/>
    <cellStyle name="SAPBEXHLevel1 5 2 2 2 7" xfId="37142" xr:uid="{00000000-0005-0000-0000-00000C910000}"/>
    <cellStyle name="SAPBEXHLevel1 5 2 2 3" xfId="37143" xr:uid="{00000000-0005-0000-0000-00000D910000}"/>
    <cellStyle name="SAPBEXHLevel1 5 2 2 3 2" xfId="37144" xr:uid="{00000000-0005-0000-0000-00000E910000}"/>
    <cellStyle name="SAPBEXHLevel1 5 2 2 4" xfId="37145" xr:uid="{00000000-0005-0000-0000-00000F910000}"/>
    <cellStyle name="SAPBEXHLevel1 5 2 2 4 2" xfId="37146" xr:uid="{00000000-0005-0000-0000-000010910000}"/>
    <cellStyle name="SAPBEXHLevel1 5 2 2 5" xfId="37147" xr:uid="{00000000-0005-0000-0000-000011910000}"/>
    <cellStyle name="SAPBEXHLevel1 5 2 2 5 2" xfId="37148" xr:uid="{00000000-0005-0000-0000-000012910000}"/>
    <cellStyle name="SAPBEXHLevel1 5 2 2 6" xfId="37149" xr:uid="{00000000-0005-0000-0000-000013910000}"/>
    <cellStyle name="SAPBEXHLevel1 5 2 2 6 2" xfId="37150" xr:uid="{00000000-0005-0000-0000-000014910000}"/>
    <cellStyle name="SAPBEXHLevel1 5 2 2 7" xfId="37151" xr:uid="{00000000-0005-0000-0000-000015910000}"/>
    <cellStyle name="SAPBEXHLevel1 5 2 2 7 2" xfId="37152" xr:uid="{00000000-0005-0000-0000-000016910000}"/>
    <cellStyle name="SAPBEXHLevel1 5 2 2 8" xfId="37153" xr:uid="{00000000-0005-0000-0000-000017910000}"/>
    <cellStyle name="SAPBEXHLevel1 5 2 3" xfId="37154" xr:uid="{00000000-0005-0000-0000-000018910000}"/>
    <cellStyle name="SAPBEXHLevel1 5 2 3 2" xfId="37155" xr:uid="{00000000-0005-0000-0000-000019910000}"/>
    <cellStyle name="SAPBEXHLevel1 5 2 3 2 2" xfId="37156" xr:uid="{00000000-0005-0000-0000-00001A910000}"/>
    <cellStyle name="SAPBEXHLevel1 5 2 3 3" xfId="37157" xr:uid="{00000000-0005-0000-0000-00001B910000}"/>
    <cellStyle name="SAPBEXHLevel1 5 2 3 3 2" xfId="37158" xr:uid="{00000000-0005-0000-0000-00001C910000}"/>
    <cellStyle name="SAPBEXHLevel1 5 2 3 4" xfId="37159" xr:uid="{00000000-0005-0000-0000-00001D910000}"/>
    <cellStyle name="SAPBEXHLevel1 5 2 3 4 2" xfId="37160" xr:uid="{00000000-0005-0000-0000-00001E910000}"/>
    <cellStyle name="SAPBEXHLevel1 5 2 3 5" xfId="37161" xr:uid="{00000000-0005-0000-0000-00001F910000}"/>
    <cellStyle name="SAPBEXHLevel1 5 2 3 5 2" xfId="37162" xr:uid="{00000000-0005-0000-0000-000020910000}"/>
    <cellStyle name="SAPBEXHLevel1 5 2 3 6" xfId="37163" xr:uid="{00000000-0005-0000-0000-000021910000}"/>
    <cellStyle name="SAPBEXHLevel1 5 2 3 6 2" xfId="37164" xr:uid="{00000000-0005-0000-0000-000022910000}"/>
    <cellStyle name="SAPBEXHLevel1 5 2 3 7" xfId="37165" xr:uid="{00000000-0005-0000-0000-000023910000}"/>
    <cellStyle name="SAPBEXHLevel1 5 2 4" xfId="37166" xr:uid="{00000000-0005-0000-0000-000024910000}"/>
    <cellStyle name="SAPBEXHLevel1 5 2 4 2" xfId="37167" xr:uid="{00000000-0005-0000-0000-000025910000}"/>
    <cellStyle name="SAPBEXHLevel1 5 2 5" xfId="37168" xr:uid="{00000000-0005-0000-0000-000026910000}"/>
    <cellStyle name="SAPBEXHLevel1 5 2 5 2" xfId="37169" xr:uid="{00000000-0005-0000-0000-000027910000}"/>
    <cellStyle name="SAPBEXHLevel1 5 2 6" xfId="37170" xr:uid="{00000000-0005-0000-0000-000028910000}"/>
    <cellStyle name="SAPBEXHLevel1 5 2 6 2" xfId="37171" xr:uid="{00000000-0005-0000-0000-000029910000}"/>
    <cellStyle name="SAPBEXHLevel1 5 2 7" xfId="37172" xr:uid="{00000000-0005-0000-0000-00002A910000}"/>
    <cellStyle name="SAPBEXHLevel1 5 2 7 2" xfId="37173" xr:uid="{00000000-0005-0000-0000-00002B910000}"/>
    <cellStyle name="SAPBEXHLevel1 5 2 8" xfId="37174" xr:uid="{00000000-0005-0000-0000-00002C910000}"/>
    <cellStyle name="SAPBEXHLevel1 5 2 8 2" xfId="37175" xr:uid="{00000000-0005-0000-0000-00002D910000}"/>
    <cellStyle name="SAPBEXHLevel1 5 2 9" xfId="37176" xr:uid="{00000000-0005-0000-0000-00002E910000}"/>
    <cellStyle name="SAPBEXHLevel1 5 3" xfId="37177" xr:uid="{00000000-0005-0000-0000-00002F910000}"/>
    <cellStyle name="SAPBEXHLevel1 5 3 2" xfId="37178" xr:uid="{00000000-0005-0000-0000-000030910000}"/>
    <cellStyle name="SAPBEXHLevel1 5 3 2 2" xfId="37179" xr:uid="{00000000-0005-0000-0000-000031910000}"/>
    <cellStyle name="SAPBEXHLevel1 5 3 2 2 2" xfId="37180" xr:uid="{00000000-0005-0000-0000-000032910000}"/>
    <cellStyle name="SAPBEXHLevel1 5 3 2 3" xfId="37181" xr:uid="{00000000-0005-0000-0000-000033910000}"/>
    <cellStyle name="SAPBEXHLevel1 5 3 2 3 2" xfId="37182" xr:uid="{00000000-0005-0000-0000-000034910000}"/>
    <cellStyle name="SAPBEXHLevel1 5 3 2 4" xfId="37183" xr:uid="{00000000-0005-0000-0000-000035910000}"/>
    <cellStyle name="SAPBEXHLevel1 5 3 2 4 2" xfId="37184" xr:uid="{00000000-0005-0000-0000-000036910000}"/>
    <cellStyle name="SAPBEXHLevel1 5 3 2 5" xfId="37185" xr:uid="{00000000-0005-0000-0000-000037910000}"/>
    <cellStyle name="SAPBEXHLevel1 5 3 2 5 2" xfId="37186" xr:uid="{00000000-0005-0000-0000-000038910000}"/>
    <cellStyle name="SAPBEXHLevel1 5 3 2 6" xfId="37187" xr:uid="{00000000-0005-0000-0000-000039910000}"/>
    <cellStyle name="SAPBEXHLevel1 5 3 2 6 2" xfId="37188" xr:uid="{00000000-0005-0000-0000-00003A910000}"/>
    <cellStyle name="SAPBEXHLevel1 5 3 2 7" xfId="37189" xr:uid="{00000000-0005-0000-0000-00003B910000}"/>
    <cellStyle name="SAPBEXHLevel1 5 3 3" xfId="37190" xr:uid="{00000000-0005-0000-0000-00003C910000}"/>
    <cellStyle name="SAPBEXHLevel1 5 3 3 2" xfId="37191" xr:uid="{00000000-0005-0000-0000-00003D910000}"/>
    <cellStyle name="SAPBEXHLevel1 5 3 4" xfId="37192" xr:uid="{00000000-0005-0000-0000-00003E910000}"/>
    <cellStyle name="SAPBEXHLevel1 5 3 4 2" xfId="37193" xr:uid="{00000000-0005-0000-0000-00003F910000}"/>
    <cellStyle name="SAPBEXHLevel1 5 3 5" xfId="37194" xr:uid="{00000000-0005-0000-0000-000040910000}"/>
    <cellStyle name="SAPBEXHLevel1 5 3 5 2" xfId="37195" xr:uid="{00000000-0005-0000-0000-000041910000}"/>
    <cellStyle name="SAPBEXHLevel1 5 3 6" xfId="37196" xr:uid="{00000000-0005-0000-0000-000042910000}"/>
    <cellStyle name="SAPBEXHLevel1 5 3 6 2" xfId="37197" xr:uid="{00000000-0005-0000-0000-000043910000}"/>
    <cellStyle name="SAPBEXHLevel1 5 3 7" xfId="37198" xr:uid="{00000000-0005-0000-0000-000044910000}"/>
    <cellStyle name="SAPBEXHLevel1 5 3 7 2" xfId="37199" xr:uid="{00000000-0005-0000-0000-000045910000}"/>
    <cellStyle name="SAPBEXHLevel1 5 3 8" xfId="37200" xr:uid="{00000000-0005-0000-0000-000046910000}"/>
    <cellStyle name="SAPBEXHLevel1 5 4" xfId="37201" xr:uid="{00000000-0005-0000-0000-000047910000}"/>
    <cellStyle name="SAPBEXHLevel1 5 4 2" xfId="37202" xr:uid="{00000000-0005-0000-0000-000048910000}"/>
    <cellStyle name="SAPBEXHLevel1 5 4 2 2" xfId="37203" xr:uid="{00000000-0005-0000-0000-000049910000}"/>
    <cellStyle name="SAPBEXHLevel1 5 4 3" xfId="37204" xr:uid="{00000000-0005-0000-0000-00004A910000}"/>
    <cellStyle name="SAPBEXHLevel1 5 4 3 2" xfId="37205" xr:uid="{00000000-0005-0000-0000-00004B910000}"/>
    <cellStyle name="SAPBEXHLevel1 5 4 4" xfId="37206" xr:uid="{00000000-0005-0000-0000-00004C910000}"/>
    <cellStyle name="SAPBEXHLevel1 5 4 4 2" xfId="37207" xr:uid="{00000000-0005-0000-0000-00004D910000}"/>
    <cellStyle name="SAPBEXHLevel1 5 4 5" xfId="37208" xr:uid="{00000000-0005-0000-0000-00004E910000}"/>
    <cellStyle name="SAPBEXHLevel1 5 4 5 2" xfId="37209" xr:uid="{00000000-0005-0000-0000-00004F910000}"/>
    <cellStyle name="SAPBEXHLevel1 5 4 6" xfId="37210" xr:uid="{00000000-0005-0000-0000-000050910000}"/>
    <cellStyle name="SAPBEXHLevel1 5 4 6 2" xfId="37211" xr:uid="{00000000-0005-0000-0000-000051910000}"/>
    <cellStyle name="SAPBEXHLevel1 5 4 7" xfId="37212" xr:uid="{00000000-0005-0000-0000-000052910000}"/>
    <cellStyle name="SAPBEXHLevel1 5 5" xfId="37213" xr:uid="{00000000-0005-0000-0000-000053910000}"/>
    <cellStyle name="SAPBEXHLevel1 5 5 2" xfId="37214" xr:uid="{00000000-0005-0000-0000-000054910000}"/>
    <cellStyle name="SAPBEXHLevel1 5 6" xfId="37215" xr:uid="{00000000-0005-0000-0000-000055910000}"/>
    <cellStyle name="SAPBEXHLevel1 5 6 2" xfId="37216" xr:uid="{00000000-0005-0000-0000-000056910000}"/>
    <cellStyle name="SAPBEXHLevel1 5 7" xfId="37217" xr:uid="{00000000-0005-0000-0000-000057910000}"/>
    <cellStyle name="SAPBEXHLevel1 5 7 2" xfId="37218" xr:uid="{00000000-0005-0000-0000-000058910000}"/>
    <cellStyle name="SAPBEXHLevel1 5 8" xfId="37219" xr:uid="{00000000-0005-0000-0000-000059910000}"/>
    <cellStyle name="SAPBEXHLevel1 5 8 2" xfId="37220" xr:uid="{00000000-0005-0000-0000-00005A910000}"/>
    <cellStyle name="SAPBEXHLevel1 5 9" xfId="37221" xr:uid="{00000000-0005-0000-0000-00005B910000}"/>
    <cellStyle name="SAPBEXHLevel1 5 9 2" xfId="37222" xr:uid="{00000000-0005-0000-0000-00005C910000}"/>
    <cellStyle name="SAPBEXHLevel1 6" xfId="37223" xr:uid="{00000000-0005-0000-0000-00005D910000}"/>
    <cellStyle name="SAPBEXHLevel1 6 10" xfId="37224" xr:uid="{00000000-0005-0000-0000-00005E910000}"/>
    <cellStyle name="SAPBEXHLevel1 6 2" xfId="37225" xr:uid="{00000000-0005-0000-0000-00005F910000}"/>
    <cellStyle name="SAPBEXHLevel1 6 2 2" xfId="37226" xr:uid="{00000000-0005-0000-0000-000060910000}"/>
    <cellStyle name="SAPBEXHLevel1 6 2 2 2" xfId="37227" xr:uid="{00000000-0005-0000-0000-000061910000}"/>
    <cellStyle name="SAPBEXHLevel1 6 2 2 2 2" xfId="37228" xr:uid="{00000000-0005-0000-0000-000062910000}"/>
    <cellStyle name="SAPBEXHLevel1 6 2 2 2 2 2" xfId="37229" xr:uid="{00000000-0005-0000-0000-000063910000}"/>
    <cellStyle name="SAPBEXHLevel1 6 2 2 2 3" xfId="37230" xr:uid="{00000000-0005-0000-0000-000064910000}"/>
    <cellStyle name="SAPBEXHLevel1 6 2 2 2 3 2" xfId="37231" xr:uid="{00000000-0005-0000-0000-000065910000}"/>
    <cellStyle name="SAPBEXHLevel1 6 2 2 2 4" xfId="37232" xr:uid="{00000000-0005-0000-0000-000066910000}"/>
    <cellStyle name="SAPBEXHLevel1 6 2 2 2 4 2" xfId="37233" xr:uid="{00000000-0005-0000-0000-000067910000}"/>
    <cellStyle name="SAPBEXHLevel1 6 2 2 2 5" xfId="37234" xr:uid="{00000000-0005-0000-0000-000068910000}"/>
    <cellStyle name="SAPBEXHLevel1 6 2 2 2 5 2" xfId="37235" xr:uid="{00000000-0005-0000-0000-000069910000}"/>
    <cellStyle name="SAPBEXHLevel1 6 2 2 2 6" xfId="37236" xr:uid="{00000000-0005-0000-0000-00006A910000}"/>
    <cellStyle name="SAPBEXHLevel1 6 2 2 2 6 2" xfId="37237" xr:uid="{00000000-0005-0000-0000-00006B910000}"/>
    <cellStyle name="SAPBEXHLevel1 6 2 2 2 7" xfId="37238" xr:uid="{00000000-0005-0000-0000-00006C910000}"/>
    <cellStyle name="SAPBEXHLevel1 6 2 2 3" xfId="37239" xr:uid="{00000000-0005-0000-0000-00006D910000}"/>
    <cellStyle name="SAPBEXHLevel1 6 2 2 3 2" xfId="37240" xr:uid="{00000000-0005-0000-0000-00006E910000}"/>
    <cellStyle name="SAPBEXHLevel1 6 2 2 4" xfId="37241" xr:uid="{00000000-0005-0000-0000-00006F910000}"/>
    <cellStyle name="SAPBEXHLevel1 6 2 2 4 2" xfId="37242" xr:uid="{00000000-0005-0000-0000-000070910000}"/>
    <cellStyle name="SAPBEXHLevel1 6 2 2 5" xfId="37243" xr:uid="{00000000-0005-0000-0000-000071910000}"/>
    <cellStyle name="SAPBEXHLevel1 6 2 2 5 2" xfId="37244" xr:uid="{00000000-0005-0000-0000-000072910000}"/>
    <cellStyle name="SAPBEXHLevel1 6 2 2 6" xfId="37245" xr:uid="{00000000-0005-0000-0000-000073910000}"/>
    <cellStyle name="SAPBEXHLevel1 6 2 2 6 2" xfId="37246" xr:uid="{00000000-0005-0000-0000-000074910000}"/>
    <cellStyle name="SAPBEXHLevel1 6 2 2 7" xfId="37247" xr:uid="{00000000-0005-0000-0000-000075910000}"/>
    <cellStyle name="SAPBEXHLevel1 6 2 2 7 2" xfId="37248" xr:uid="{00000000-0005-0000-0000-000076910000}"/>
    <cellStyle name="SAPBEXHLevel1 6 2 2 8" xfId="37249" xr:uid="{00000000-0005-0000-0000-000077910000}"/>
    <cellStyle name="SAPBEXHLevel1 6 2 3" xfId="37250" xr:uid="{00000000-0005-0000-0000-000078910000}"/>
    <cellStyle name="SAPBEXHLevel1 6 2 3 2" xfId="37251" xr:uid="{00000000-0005-0000-0000-000079910000}"/>
    <cellStyle name="SAPBEXHLevel1 6 2 3 2 2" xfId="37252" xr:uid="{00000000-0005-0000-0000-00007A910000}"/>
    <cellStyle name="SAPBEXHLevel1 6 2 3 3" xfId="37253" xr:uid="{00000000-0005-0000-0000-00007B910000}"/>
    <cellStyle name="SAPBEXHLevel1 6 2 3 3 2" xfId="37254" xr:uid="{00000000-0005-0000-0000-00007C910000}"/>
    <cellStyle name="SAPBEXHLevel1 6 2 3 4" xfId="37255" xr:uid="{00000000-0005-0000-0000-00007D910000}"/>
    <cellStyle name="SAPBEXHLevel1 6 2 3 4 2" xfId="37256" xr:uid="{00000000-0005-0000-0000-00007E910000}"/>
    <cellStyle name="SAPBEXHLevel1 6 2 3 5" xfId="37257" xr:uid="{00000000-0005-0000-0000-00007F910000}"/>
    <cellStyle name="SAPBEXHLevel1 6 2 3 5 2" xfId="37258" xr:uid="{00000000-0005-0000-0000-000080910000}"/>
    <cellStyle name="SAPBEXHLevel1 6 2 3 6" xfId="37259" xr:uid="{00000000-0005-0000-0000-000081910000}"/>
    <cellStyle name="SAPBEXHLevel1 6 2 3 6 2" xfId="37260" xr:uid="{00000000-0005-0000-0000-000082910000}"/>
    <cellStyle name="SAPBEXHLevel1 6 2 3 7" xfId="37261" xr:uid="{00000000-0005-0000-0000-000083910000}"/>
    <cellStyle name="SAPBEXHLevel1 6 2 4" xfId="37262" xr:uid="{00000000-0005-0000-0000-000084910000}"/>
    <cellStyle name="SAPBEXHLevel1 6 2 4 2" xfId="37263" xr:uid="{00000000-0005-0000-0000-000085910000}"/>
    <cellStyle name="SAPBEXHLevel1 6 2 5" xfId="37264" xr:uid="{00000000-0005-0000-0000-000086910000}"/>
    <cellStyle name="SAPBEXHLevel1 6 2 5 2" xfId="37265" xr:uid="{00000000-0005-0000-0000-000087910000}"/>
    <cellStyle name="SAPBEXHLevel1 6 2 6" xfId="37266" xr:uid="{00000000-0005-0000-0000-000088910000}"/>
    <cellStyle name="SAPBEXHLevel1 6 2 6 2" xfId="37267" xr:uid="{00000000-0005-0000-0000-000089910000}"/>
    <cellStyle name="SAPBEXHLevel1 6 2 7" xfId="37268" xr:uid="{00000000-0005-0000-0000-00008A910000}"/>
    <cellStyle name="SAPBEXHLevel1 6 2 7 2" xfId="37269" xr:uid="{00000000-0005-0000-0000-00008B910000}"/>
    <cellStyle name="SAPBEXHLevel1 6 2 8" xfId="37270" xr:uid="{00000000-0005-0000-0000-00008C910000}"/>
    <cellStyle name="SAPBEXHLevel1 6 2 8 2" xfId="37271" xr:uid="{00000000-0005-0000-0000-00008D910000}"/>
    <cellStyle name="SAPBEXHLevel1 6 2 9" xfId="37272" xr:uid="{00000000-0005-0000-0000-00008E910000}"/>
    <cellStyle name="SAPBEXHLevel1 6 3" xfId="37273" xr:uid="{00000000-0005-0000-0000-00008F910000}"/>
    <cellStyle name="SAPBEXHLevel1 6 3 2" xfId="37274" xr:uid="{00000000-0005-0000-0000-000090910000}"/>
    <cellStyle name="SAPBEXHLevel1 6 3 2 2" xfId="37275" xr:uid="{00000000-0005-0000-0000-000091910000}"/>
    <cellStyle name="SAPBEXHLevel1 6 3 2 2 2" xfId="37276" xr:uid="{00000000-0005-0000-0000-000092910000}"/>
    <cellStyle name="SAPBEXHLevel1 6 3 2 3" xfId="37277" xr:uid="{00000000-0005-0000-0000-000093910000}"/>
    <cellStyle name="SAPBEXHLevel1 6 3 2 3 2" xfId="37278" xr:uid="{00000000-0005-0000-0000-000094910000}"/>
    <cellStyle name="SAPBEXHLevel1 6 3 2 4" xfId="37279" xr:uid="{00000000-0005-0000-0000-000095910000}"/>
    <cellStyle name="SAPBEXHLevel1 6 3 2 4 2" xfId="37280" xr:uid="{00000000-0005-0000-0000-000096910000}"/>
    <cellStyle name="SAPBEXHLevel1 6 3 2 5" xfId="37281" xr:uid="{00000000-0005-0000-0000-000097910000}"/>
    <cellStyle name="SAPBEXHLevel1 6 3 2 5 2" xfId="37282" xr:uid="{00000000-0005-0000-0000-000098910000}"/>
    <cellStyle name="SAPBEXHLevel1 6 3 2 6" xfId="37283" xr:uid="{00000000-0005-0000-0000-000099910000}"/>
    <cellStyle name="SAPBEXHLevel1 6 3 2 6 2" xfId="37284" xr:uid="{00000000-0005-0000-0000-00009A910000}"/>
    <cellStyle name="SAPBEXHLevel1 6 3 2 7" xfId="37285" xr:uid="{00000000-0005-0000-0000-00009B910000}"/>
    <cellStyle name="SAPBEXHLevel1 6 3 3" xfId="37286" xr:uid="{00000000-0005-0000-0000-00009C910000}"/>
    <cellStyle name="SAPBEXHLevel1 6 3 3 2" xfId="37287" xr:uid="{00000000-0005-0000-0000-00009D910000}"/>
    <cellStyle name="SAPBEXHLevel1 6 3 4" xfId="37288" xr:uid="{00000000-0005-0000-0000-00009E910000}"/>
    <cellStyle name="SAPBEXHLevel1 6 3 4 2" xfId="37289" xr:uid="{00000000-0005-0000-0000-00009F910000}"/>
    <cellStyle name="SAPBEXHLevel1 6 3 5" xfId="37290" xr:uid="{00000000-0005-0000-0000-0000A0910000}"/>
    <cellStyle name="SAPBEXHLevel1 6 3 5 2" xfId="37291" xr:uid="{00000000-0005-0000-0000-0000A1910000}"/>
    <cellStyle name="SAPBEXHLevel1 6 3 6" xfId="37292" xr:uid="{00000000-0005-0000-0000-0000A2910000}"/>
    <cellStyle name="SAPBEXHLevel1 6 3 6 2" xfId="37293" xr:uid="{00000000-0005-0000-0000-0000A3910000}"/>
    <cellStyle name="SAPBEXHLevel1 6 3 7" xfId="37294" xr:uid="{00000000-0005-0000-0000-0000A4910000}"/>
    <cellStyle name="SAPBEXHLevel1 6 3 7 2" xfId="37295" xr:uid="{00000000-0005-0000-0000-0000A5910000}"/>
    <cellStyle name="SAPBEXHLevel1 6 3 8" xfId="37296" xr:uid="{00000000-0005-0000-0000-0000A6910000}"/>
    <cellStyle name="SAPBEXHLevel1 6 4" xfId="37297" xr:uid="{00000000-0005-0000-0000-0000A7910000}"/>
    <cellStyle name="SAPBEXHLevel1 6 4 2" xfId="37298" xr:uid="{00000000-0005-0000-0000-0000A8910000}"/>
    <cellStyle name="SAPBEXHLevel1 6 4 2 2" xfId="37299" xr:uid="{00000000-0005-0000-0000-0000A9910000}"/>
    <cellStyle name="SAPBEXHLevel1 6 4 3" xfId="37300" xr:uid="{00000000-0005-0000-0000-0000AA910000}"/>
    <cellStyle name="SAPBEXHLevel1 6 4 3 2" xfId="37301" xr:uid="{00000000-0005-0000-0000-0000AB910000}"/>
    <cellStyle name="SAPBEXHLevel1 6 4 4" xfId="37302" xr:uid="{00000000-0005-0000-0000-0000AC910000}"/>
    <cellStyle name="SAPBEXHLevel1 6 4 4 2" xfId="37303" xr:uid="{00000000-0005-0000-0000-0000AD910000}"/>
    <cellStyle name="SAPBEXHLevel1 6 4 5" xfId="37304" xr:uid="{00000000-0005-0000-0000-0000AE910000}"/>
    <cellStyle name="SAPBEXHLevel1 6 4 5 2" xfId="37305" xr:uid="{00000000-0005-0000-0000-0000AF910000}"/>
    <cellStyle name="SAPBEXHLevel1 6 4 6" xfId="37306" xr:uid="{00000000-0005-0000-0000-0000B0910000}"/>
    <cellStyle name="SAPBEXHLevel1 6 4 6 2" xfId="37307" xr:uid="{00000000-0005-0000-0000-0000B1910000}"/>
    <cellStyle name="SAPBEXHLevel1 6 4 7" xfId="37308" xr:uid="{00000000-0005-0000-0000-0000B2910000}"/>
    <cellStyle name="SAPBEXHLevel1 6 5" xfId="37309" xr:uid="{00000000-0005-0000-0000-0000B3910000}"/>
    <cellStyle name="SAPBEXHLevel1 6 5 2" xfId="37310" xr:uid="{00000000-0005-0000-0000-0000B4910000}"/>
    <cellStyle name="SAPBEXHLevel1 6 6" xfId="37311" xr:uid="{00000000-0005-0000-0000-0000B5910000}"/>
    <cellStyle name="SAPBEXHLevel1 6 6 2" xfId="37312" xr:uid="{00000000-0005-0000-0000-0000B6910000}"/>
    <cellStyle name="SAPBEXHLevel1 6 7" xfId="37313" xr:uid="{00000000-0005-0000-0000-0000B7910000}"/>
    <cellStyle name="SAPBEXHLevel1 6 7 2" xfId="37314" xr:uid="{00000000-0005-0000-0000-0000B8910000}"/>
    <cellStyle name="SAPBEXHLevel1 6 8" xfId="37315" xr:uid="{00000000-0005-0000-0000-0000B9910000}"/>
    <cellStyle name="SAPBEXHLevel1 6 8 2" xfId="37316" xr:uid="{00000000-0005-0000-0000-0000BA910000}"/>
    <cellStyle name="SAPBEXHLevel1 6 9" xfId="37317" xr:uid="{00000000-0005-0000-0000-0000BB910000}"/>
    <cellStyle name="SAPBEXHLevel1 6 9 2" xfId="37318" xr:uid="{00000000-0005-0000-0000-0000BC910000}"/>
    <cellStyle name="SAPBEXHLevel1 7" xfId="37319" xr:uid="{00000000-0005-0000-0000-0000BD910000}"/>
    <cellStyle name="SAPBEXHLevel1 7 10" xfId="37320" xr:uid="{00000000-0005-0000-0000-0000BE910000}"/>
    <cellStyle name="SAPBEXHLevel1 7 2" xfId="37321" xr:uid="{00000000-0005-0000-0000-0000BF910000}"/>
    <cellStyle name="SAPBEXHLevel1 7 2 2" xfId="37322" xr:uid="{00000000-0005-0000-0000-0000C0910000}"/>
    <cellStyle name="SAPBEXHLevel1 7 2 2 2" xfId="37323" xr:uid="{00000000-0005-0000-0000-0000C1910000}"/>
    <cellStyle name="SAPBEXHLevel1 7 2 2 2 2" xfId="37324" xr:uid="{00000000-0005-0000-0000-0000C2910000}"/>
    <cellStyle name="SAPBEXHLevel1 7 2 2 2 2 2" xfId="37325" xr:uid="{00000000-0005-0000-0000-0000C3910000}"/>
    <cellStyle name="SAPBEXHLevel1 7 2 2 2 3" xfId="37326" xr:uid="{00000000-0005-0000-0000-0000C4910000}"/>
    <cellStyle name="SAPBEXHLevel1 7 2 2 2 3 2" xfId="37327" xr:uid="{00000000-0005-0000-0000-0000C5910000}"/>
    <cellStyle name="SAPBEXHLevel1 7 2 2 2 4" xfId="37328" xr:uid="{00000000-0005-0000-0000-0000C6910000}"/>
    <cellStyle name="SAPBEXHLevel1 7 2 2 2 4 2" xfId="37329" xr:uid="{00000000-0005-0000-0000-0000C7910000}"/>
    <cellStyle name="SAPBEXHLevel1 7 2 2 2 5" xfId="37330" xr:uid="{00000000-0005-0000-0000-0000C8910000}"/>
    <cellStyle name="SAPBEXHLevel1 7 2 2 2 5 2" xfId="37331" xr:uid="{00000000-0005-0000-0000-0000C9910000}"/>
    <cellStyle name="SAPBEXHLevel1 7 2 2 2 6" xfId="37332" xr:uid="{00000000-0005-0000-0000-0000CA910000}"/>
    <cellStyle name="SAPBEXHLevel1 7 2 2 2 6 2" xfId="37333" xr:uid="{00000000-0005-0000-0000-0000CB910000}"/>
    <cellStyle name="SAPBEXHLevel1 7 2 2 2 7" xfId="37334" xr:uid="{00000000-0005-0000-0000-0000CC910000}"/>
    <cellStyle name="SAPBEXHLevel1 7 2 2 3" xfId="37335" xr:uid="{00000000-0005-0000-0000-0000CD910000}"/>
    <cellStyle name="SAPBEXHLevel1 7 2 2 3 2" xfId="37336" xr:uid="{00000000-0005-0000-0000-0000CE910000}"/>
    <cellStyle name="SAPBEXHLevel1 7 2 2 4" xfId="37337" xr:uid="{00000000-0005-0000-0000-0000CF910000}"/>
    <cellStyle name="SAPBEXHLevel1 7 2 2 4 2" xfId="37338" xr:uid="{00000000-0005-0000-0000-0000D0910000}"/>
    <cellStyle name="SAPBEXHLevel1 7 2 2 5" xfId="37339" xr:uid="{00000000-0005-0000-0000-0000D1910000}"/>
    <cellStyle name="SAPBEXHLevel1 7 2 2 5 2" xfId="37340" xr:uid="{00000000-0005-0000-0000-0000D2910000}"/>
    <cellStyle name="SAPBEXHLevel1 7 2 2 6" xfId="37341" xr:uid="{00000000-0005-0000-0000-0000D3910000}"/>
    <cellStyle name="SAPBEXHLevel1 7 2 2 6 2" xfId="37342" xr:uid="{00000000-0005-0000-0000-0000D4910000}"/>
    <cellStyle name="SAPBEXHLevel1 7 2 2 7" xfId="37343" xr:uid="{00000000-0005-0000-0000-0000D5910000}"/>
    <cellStyle name="SAPBEXHLevel1 7 2 2 7 2" xfId="37344" xr:uid="{00000000-0005-0000-0000-0000D6910000}"/>
    <cellStyle name="SAPBEXHLevel1 7 2 2 8" xfId="37345" xr:uid="{00000000-0005-0000-0000-0000D7910000}"/>
    <cellStyle name="SAPBEXHLevel1 7 2 3" xfId="37346" xr:uid="{00000000-0005-0000-0000-0000D8910000}"/>
    <cellStyle name="SAPBEXHLevel1 7 2 3 2" xfId="37347" xr:uid="{00000000-0005-0000-0000-0000D9910000}"/>
    <cellStyle name="SAPBEXHLevel1 7 2 3 2 2" xfId="37348" xr:uid="{00000000-0005-0000-0000-0000DA910000}"/>
    <cellStyle name="SAPBEXHLevel1 7 2 3 3" xfId="37349" xr:uid="{00000000-0005-0000-0000-0000DB910000}"/>
    <cellStyle name="SAPBEXHLevel1 7 2 3 3 2" xfId="37350" xr:uid="{00000000-0005-0000-0000-0000DC910000}"/>
    <cellStyle name="SAPBEXHLevel1 7 2 3 4" xfId="37351" xr:uid="{00000000-0005-0000-0000-0000DD910000}"/>
    <cellStyle name="SAPBEXHLevel1 7 2 3 4 2" xfId="37352" xr:uid="{00000000-0005-0000-0000-0000DE910000}"/>
    <cellStyle name="SAPBEXHLevel1 7 2 3 5" xfId="37353" xr:uid="{00000000-0005-0000-0000-0000DF910000}"/>
    <cellStyle name="SAPBEXHLevel1 7 2 3 5 2" xfId="37354" xr:uid="{00000000-0005-0000-0000-0000E0910000}"/>
    <cellStyle name="SAPBEXHLevel1 7 2 3 6" xfId="37355" xr:uid="{00000000-0005-0000-0000-0000E1910000}"/>
    <cellStyle name="SAPBEXHLevel1 7 2 3 6 2" xfId="37356" xr:uid="{00000000-0005-0000-0000-0000E2910000}"/>
    <cellStyle name="SAPBEXHLevel1 7 2 3 7" xfId="37357" xr:uid="{00000000-0005-0000-0000-0000E3910000}"/>
    <cellStyle name="SAPBEXHLevel1 7 2 4" xfId="37358" xr:uid="{00000000-0005-0000-0000-0000E4910000}"/>
    <cellStyle name="SAPBEXHLevel1 7 2 4 2" xfId="37359" xr:uid="{00000000-0005-0000-0000-0000E5910000}"/>
    <cellStyle name="SAPBEXHLevel1 7 2 5" xfId="37360" xr:uid="{00000000-0005-0000-0000-0000E6910000}"/>
    <cellStyle name="SAPBEXHLevel1 7 2 5 2" xfId="37361" xr:uid="{00000000-0005-0000-0000-0000E7910000}"/>
    <cellStyle name="SAPBEXHLevel1 7 2 6" xfId="37362" xr:uid="{00000000-0005-0000-0000-0000E8910000}"/>
    <cellStyle name="SAPBEXHLevel1 7 2 6 2" xfId="37363" xr:uid="{00000000-0005-0000-0000-0000E9910000}"/>
    <cellStyle name="SAPBEXHLevel1 7 2 7" xfId="37364" xr:uid="{00000000-0005-0000-0000-0000EA910000}"/>
    <cellStyle name="SAPBEXHLevel1 7 2 7 2" xfId="37365" xr:uid="{00000000-0005-0000-0000-0000EB910000}"/>
    <cellStyle name="SAPBEXHLevel1 7 2 8" xfId="37366" xr:uid="{00000000-0005-0000-0000-0000EC910000}"/>
    <cellStyle name="SAPBEXHLevel1 7 2 8 2" xfId="37367" xr:uid="{00000000-0005-0000-0000-0000ED910000}"/>
    <cellStyle name="SAPBEXHLevel1 7 2 9" xfId="37368" xr:uid="{00000000-0005-0000-0000-0000EE910000}"/>
    <cellStyle name="SAPBEXHLevel1 7 3" xfId="37369" xr:uid="{00000000-0005-0000-0000-0000EF910000}"/>
    <cellStyle name="SAPBEXHLevel1 7 3 2" xfId="37370" xr:uid="{00000000-0005-0000-0000-0000F0910000}"/>
    <cellStyle name="SAPBEXHLevel1 7 3 2 2" xfId="37371" xr:uid="{00000000-0005-0000-0000-0000F1910000}"/>
    <cellStyle name="SAPBEXHLevel1 7 3 2 2 2" xfId="37372" xr:uid="{00000000-0005-0000-0000-0000F2910000}"/>
    <cellStyle name="SAPBEXHLevel1 7 3 2 3" xfId="37373" xr:uid="{00000000-0005-0000-0000-0000F3910000}"/>
    <cellStyle name="SAPBEXHLevel1 7 3 2 3 2" xfId="37374" xr:uid="{00000000-0005-0000-0000-0000F4910000}"/>
    <cellStyle name="SAPBEXHLevel1 7 3 2 4" xfId="37375" xr:uid="{00000000-0005-0000-0000-0000F5910000}"/>
    <cellStyle name="SAPBEXHLevel1 7 3 2 4 2" xfId="37376" xr:uid="{00000000-0005-0000-0000-0000F6910000}"/>
    <cellStyle name="SAPBEXHLevel1 7 3 2 5" xfId="37377" xr:uid="{00000000-0005-0000-0000-0000F7910000}"/>
    <cellStyle name="SAPBEXHLevel1 7 3 2 5 2" xfId="37378" xr:uid="{00000000-0005-0000-0000-0000F8910000}"/>
    <cellStyle name="SAPBEXHLevel1 7 3 2 6" xfId="37379" xr:uid="{00000000-0005-0000-0000-0000F9910000}"/>
    <cellStyle name="SAPBEXHLevel1 7 3 2 6 2" xfId="37380" xr:uid="{00000000-0005-0000-0000-0000FA910000}"/>
    <cellStyle name="SAPBEXHLevel1 7 3 2 7" xfId="37381" xr:uid="{00000000-0005-0000-0000-0000FB910000}"/>
    <cellStyle name="SAPBEXHLevel1 7 3 3" xfId="37382" xr:uid="{00000000-0005-0000-0000-0000FC910000}"/>
    <cellStyle name="SAPBEXHLevel1 7 3 3 2" xfId="37383" xr:uid="{00000000-0005-0000-0000-0000FD910000}"/>
    <cellStyle name="SAPBEXHLevel1 7 3 4" xfId="37384" xr:uid="{00000000-0005-0000-0000-0000FE910000}"/>
    <cellStyle name="SAPBEXHLevel1 7 3 4 2" xfId="37385" xr:uid="{00000000-0005-0000-0000-0000FF910000}"/>
    <cellStyle name="SAPBEXHLevel1 7 3 5" xfId="37386" xr:uid="{00000000-0005-0000-0000-000000920000}"/>
    <cellStyle name="SAPBEXHLevel1 7 3 5 2" xfId="37387" xr:uid="{00000000-0005-0000-0000-000001920000}"/>
    <cellStyle name="SAPBEXHLevel1 7 3 6" xfId="37388" xr:uid="{00000000-0005-0000-0000-000002920000}"/>
    <cellStyle name="SAPBEXHLevel1 7 3 6 2" xfId="37389" xr:uid="{00000000-0005-0000-0000-000003920000}"/>
    <cellStyle name="SAPBEXHLevel1 7 3 7" xfId="37390" xr:uid="{00000000-0005-0000-0000-000004920000}"/>
    <cellStyle name="SAPBEXHLevel1 7 3 7 2" xfId="37391" xr:uid="{00000000-0005-0000-0000-000005920000}"/>
    <cellStyle name="SAPBEXHLevel1 7 3 8" xfId="37392" xr:uid="{00000000-0005-0000-0000-000006920000}"/>
    <cellStyle name="SAPBEXHLevel1 7 4" xfId="37393" xr:uid="{00000000-0005-0000-0000-000007920000}"/>
    <cellStyle name="SAPBEXHLevel1 7 4 2" xfId="37394" xr:uid="{00000000-0005-0000-0000-000008920000}"/>
    <cellStyle name="SAPBEXHLevel1 7 4 2 2" xfId="37395" xr:uid="{00000000-0005-0000-0000-000009920000}"/>
    <cellStyle name="SAPBEXHLevel1 7 4 3" xfId="37396" xr:uid="{00000000-0005-0000-0000-00000A920000}"/>
    <cellStyle name="SAPBEXHLevel1 7 4 3 2" xfId="37397" xr:uid="{00000000-0005-0000-0000-00000B920000}"/>
    <cellStyle name="SAPBEXHLevel1 7 4 4" xfId="37398" xr:uid="{00000000-0005-0000-0000-00000C920000}"/>
    <cellStyle name="SAPBEXHLevel1 7 4 4 2" xfId="37399" xr:uid="{00000000-0005-0000-0000-00000D920000}"/>
    <cellStyle name="SAPBEXHLevel1 7 4 5" xfId="37400" xr:uid="{00000000-0005-0000-0000-00000E920000}"/>
    <cellStyle name="SAPBEXHLevel1 7 4 5 2" xfId="37401" xr:uid="{00000000-0005-0000-0000-00000F920000}"/>
    <cellStyle name="SAPBEXHLevel1 7 4 6" xfId="37402" xr:uid="{00000000-0005-0000-0000-000010920000}"/>
    <cellStyle name="SAPBEXHLevel1 7 4 6 2" xfId="37403" xr:uid="{00000000-0005-0000-0000-000011920000}"/>
    <cellStyle name="SAPBEXHLevel1 7 4 7" xfId="37404" xr:uid="{00000000-0005-0000-0000-000012920000}"/>
    <cellStyle name="SAPBEXHLevel1 7 5" xfId="37405" xr:uid="{00000000-0005-0000-0000-000013920000}"/>
    <cellStyle name="SAPBEXHLevel1 7 5 2" xfId="37406" xr:uid="{00000000-0005-0000-0000-000014920000}"/>
    <cellStyle name="SAPBEXHLevel1 7 6" xfId="37407" xr:uid="{00000000-0005-0000-0000-000015920000}"/>
    <cellStyle name="SAPBEXHLevel1 7 6 2" xfId="37408" xr:uid="{00000000-0005-0000-0000-000016920000}"/>
    <cellStyle name="SAPBEXHLevel1 7 7" xfId="37409" xr:uid="{00000000-0005-0000-0000-000017920000}"/>
    <cellStyle name="SAPBEXHLevel1 7 7 2" xfId="37410" xr:uid="{00000000-0005-0000-0000-000018920000}"/>
    <cellStyle name="SAPBEXHLevel1 7 8" xfId="37411" xr:uid="{00000000-0005-0000-0000-000019920000}"/>
    <cellStyle name="SAPBEXHLevel1 7 8 2" xfId="37412" xr:uid="{00000000-0005-0000-0000-00001A920000}"/>
    <cellStyle name="SAPBEXHLevel1 7 9" xfId="37413" xr:uid="{00000000-0005-0000-0000-00001B920000}"/>
    <cellStyle name="SAPBEXHLevel1 7 9 2" xfId="37414" xr:uid="{00000000-0005-0000-0000-00001C920000}"/>
    <cellStyle name="SAPBEXHLevel1 8" xfId="37415" xr:uid="{00000000-0005-0000-0000-00001D920000}"/>
    <cellStyle name="SAPBEXHLevel1 8 2" xfId="37416" xr:uid="{00000000-0005-0000-0000-00001E920000}"/>
    <cellStyle name="SAPBEXHLevel1 8 2 2" xfId="37417" xr:uid="{00000000-0005-0000-0000-00001F920000}"/>
    <cellStyle name="SAPBEXHLevel1 8 2 2 2" xfId="37418" xr:uid="{00000000-0005-0000-0000-000020920000}"/>
    <cellStyle name="SAPBEXHLevel1 8 2 2 2 2" xfId="37419" xr:uid="{00000000-0005-0000-0000-000021920000}"/>
    <cellStyle name="SAPBEXHLevel1 8 2 2 3" xfId="37420" xr:uid="{00000000-0005-0000-0000-000022920000}"/>
    <cellStyle name="SAPBEXHLevel1 8 2 2 3 2" xfId="37421" xr:uid="{00000000-0005-0000-0000-000023920000}"/>
    <cellStyle name="SAPBEXHLevel1 8 2 2 4" xfId="37422" xr:uid="{00000000-0005-0000-0000-000024920000}"/>
    <cellStyle name="SAPBEXHLevel1 8 2 2 4 2" xfId="37423" xr:uid="{00000000-0005-0000-0000-000025920000}"/>
    <cellStyle name="SAPBEXHLevel1 8 2 2 5" xfId="37424" xr:uid="{00000000-0005-0000-0000-000026920000}"/>
    <cellStyle name="SAPBEXHLevel1 8 2 2 5 2" xfId="37425" xr:uid="{00000000-0005-0000-0000-000027920000}"/>
    <cellStyle name="SAPBEXHLevel1 8 2 2 6" xfId="37426" xr:uid="{00000000-0005-0000-0000-000028920000}"/>
    <cellStyle name="SAPBEXHLevel1 8 2 2 6 2" xfId="37427" xr:uid="{00000000-0005-0000-0000-000029920000}"/>
    <cellStyle name="SAPBEXHLevel1 8 2 2 7" xfId="37428" xr:uid="{00000000-0005-0000-0000-00002A920000}"/>
    <cellStyle name="SAPBEXHLevel1 8 2 3" xfId="37429" xr:uid="{00000000-0005-0000-0000-00002B920000}"/>
    <cellStyle name="SAPBEXHLevel1 8 2 3 2" xfId="37430" xr:uid="{00000000-0005-0000-0000-00002C920000}"/>
    <cellStyle name="SAPBEXHLevel1 8 2 4" xfId="37431" xr:uid="{00000000-0005-0000-0000-00002D920000}"/>
    <cellStyle name="SAPBEXHLevel1 8 2 4 2" xfId="37432" xr:uid="{00000000-0005-0000-0000-00002E920000}"/>
    <cellStyle name="SAPBEXHLevel1 8 2 5" xfId="37433" xr:uid="{00000000-0005-0000-0000-00002F920000}"/>
    <cellStyle name="SAPBEXHLevel1 8 2 5 2" xfId="37434" xr:uid="{00000000-0005-0000-0000-000030920000}"/>
    <cellStyle name="SAPBEXHLevel1 8 2 6" xfId="37435" xr:uid="{00000000-0005-0000-0000-000031920000}"/>
    <cellStyle name="SAPBEXHLevel1 8 2 6 2" xfId="37436" xr:uid="{00000000-0005-0000-0000-000032920000}"/>
    <cellStyle name="SAPBEXHLevel1 8 2 7" xfId="37437" xr:uid="{00000000-0005-0000-0000-000033920000}"/>
    <cellStyle name="SAPBEXHLevel1 8 2 7 2" xfId="37438" xr:uid="{00000000-0005-0000-0000-000034920000}"/>
    <cellStyle name="SAPBEXHLevel1 8 2 8" xfId="37439" xr:uid="{00000000-0005-0000-0000-000035920000}"/>
    <cellStyle name="SAPBEXHLevel1 8 3" xfId="37440" xr:uid="{00000000-0005-0000-0000-000036920000}"/>
    <cellStyle name="SAPBEXHLevel1 8 3 2" xfId="37441" xr:uid="{00000000-0005-0000-0000-000037920000}"/>
    <cellStyle name="SAPBEXHLevel1 8 3 2 2" xfId="37442" xr:uid="{00000000-0005-0000-0000-000038920000}"/>
    <cellStyle name="SAPBEXHLevel1 8 3 3" xfId="37443" xr:uid="{00000000-0005-0000-0000-000039920000}"/>
    <cellStyle name="SAPBEXHLevel1 8 3 3 2" xfId="37444" xr:uid="{00000000-0005-0000-0000-00003A920000}"/>
    <cellStyle name="SAPBEXHLevel1 8 3 4" xfId="37445" xr:uid="{00000000-0005-0000-0000-00003B920000}"/>
    <cellStyle name="SAPBEXHLevel1 8 3 4 2" xfId="37446" xr:uid="{00000000-0005-0000-0000-00003C920000}"/>
    <cellStyle name="SAPBEXHLevel1 8 3 5" xfId="37447" xr:uid="{00000000-0005-0000-0000-00003D920000}"/>
    <cellStyle name="SAPBEXHLevel1 8 3 5 2" xfId="37448" xr:uid="{00000000-0005-0000-0000-00003E920000}"/>
    <cellStyle name="SAPBEXHLevel1 8 3 6" xfId="37449" xr:uid="{00000000-0005-0000-0000-00003F920000}"/>
    <cellStyle name="SAPBEXHLevel1 8 3 6 2" xfId="37450" xr:uid="{00000000-0005-0000-0000-000040920000}"/>
    <cellStyle name="SAPBEXHLevel1 8 3 7" xfId="37451" xr:uid="{00000000-0005-0000-0000-000041920000}"/>
    <cellStyle name="SAPBEXHLevel1 8 4" xfId="37452" xr:uid="{00000000-0005-0000-0000-000042920000}"/>
    <cellStyle name="SAPBEXHLevel1 8 4 2" xfId="37453" xr:uid="{00000000-0005-0000-0000-000043920000}"/>
    <cellStyle name="SAPBEXHLevel1 8 5" xfId="37454" xr:uid="{00000000-0005-0000-0000-000044920000}"/>
    <cellStyle name="SAPBEXHLevel1 8 5 2" xfId="37455" xr:uid="{00000000-0005-0000-0000-000045920000}"/>
    <cellStyle name="SAPBEXHLevel1 8 6" xfId="37456" xr:uid="{00000000-0005-0000-0000-000046920000}"/>
    <cellStyle name="SAPBEXHLevel1 8 6 2" xfId="37457" xr:uid="{00000000-0005-0000-0000-000047920000}"/>
    <cellStyle name="SAPBEXHLevel1 8 7" xfId="37458" xr:uid="{00000000-0005-0000-0000-000048920000}"/>
    <cellStyle name="SAPBEXHLevel1 8 7 2" xfId="37459" xr:uid="{00000000-0005-0000-0000-000049920000}"/>
    <cellStyle name="SAPBEXHLevel1 8 8" xfId="37460" xr:uid="{00000000-0005-0000-0000-00004A920000}"/>
    <cellStyle name="SAPBEXHLevel1 8 8 2" xfId="37461" xr:uid="{00000000-0005-0000-0000-00004B920000}"/>
    <cellStyle name="SAPBEXHLevel1 8 9" xfId="37462" xr:uid="{00000000-0005-0000-0000-00004C920000}"/>
    <cellStyle name="SAPBEXHLevel1 9" xfId="37463" xr:uid="{00000000-0005-0000-0000-00004D920000}"/>
    <cellStyle name="SAPBEXHLevel1 9 2" xfId="37464" xr:uid="{00000000-0005-0000-0000-00004E920000}"/>
    <cellStyle name="SAPBEXHLevel1 9 2 2" xfId="37465" xr:uid="{00000000-0005-0000-0000-00004F920000}"/>
    <cellStyle name="SAPBEXHLevel1 9 2 2 2" xfId="37466" xr:uid="{00000000-0005-0000-0000-000050920000}"/>
    <cellStyle name="SAPBEXHLevel1 9 2 3" xfId="37467" xr:uid="{00000000-0005-0000-0000-000051920000}"/>
    <cellStyle name="SAPBEXHLevel1 9 2 3 2" xfId="37468" xr:uid="{00000000-0005-0000-0000-000052920000}"/>
    <cellStyle name="SAPBEXHLevel1 9 2 4" xfId="37469" xr:uid="{00000000-0005-0000-0000-000053920000}"/>
    <cellStyle name="SAPBEXHLevel1 9 2 4 2" xfId="37470" xr:uid="{00000000-0005-0000-0000-000054920000}"/>
    <cellStyle name="SAPBEXHLevel1 9 2 5" xfId="37471" xr:uid="{00000000-0005-0000-0000-000055920000}"/>
    <cellStyle name="SAPBEXHLevel1 9 2 5 2" xfId="37472" xr:uid="{00000000-0005-0000-0000-000056920000}"/>
    <cellStyle name="SAPBEXHLevel1 9 2 6" xfId="37473" xr:uid="{00000000-0005-0000-0000-000057920000}"/>
    <cellStyle name="SAPBEXHLevel1 9 2 6 2" xfId="37474" xr:uid="{00000000-0005-0000-0000-000058920000}"/>
    <cellStyle name="SAPBEXHLevel1 9 2 7" xfId="37475" xr:uid="{00000000-0005-0000-0000-000059920000}"/>
    <cellStyle name="SAPBEXHLevel1 9 3" xfId="37476" xr:uid="{00000000-0005-0000-0000-00005A920000}"/>
    <cellStyle name="SAPBEXHLevel1 9 3 2" xfId="37477" xr:uid="{00000000-0005-0000-0000-00005B920000}"/>
    <cellStyle name="SAPBEXHLevel1 9 4" xfId="37478" xr:uid="{00000000-0005-0000-0000-00005C920000}"/>
    <cellStyle name="SAPBEXHLevel1 9 4 2" xfId="37479" xr:uid="{00000000-0005-0000-0000-00005D920000}"/>
    <cellStyle name="SAPBEXHLevel1 9 5" xfId="37480" xr:uid="{00000000-0005-0000-0000-00005E920000}"/>
    <cellStyle name="SAPBEXHLevel1 9 5 2" xfId="37481" xr:uid="{00000000-0005-0000-0000-00005F920000}"/>
    <cellStyle name="SAPBEXHLevel1 9 6" xfId="37482" xr:uid="{00000000-0005-0000-0000-000060920000}"/>
    <cellStyle name="SAPBEXHLevel1 9 6 2" xfId="37483" xr:uid="{00000000-0005-0000-0000-000061920000}"/>
    <cellStyle name="SAPBEXHLevel1 9 7" xfId="37484" xr:uid="{00000000-0005-0000-0000-000062920000}"/>
    <cellStyle name="SAPBEXHLevel1 9 7 2" xfId="37485" xr:uid="{00000000-0005-0000-0000-000063920000}"/>
    <cellStyle name="SAPBEXHLevel1 9 8" xfId="37486" xr:uid="{00000000-0005-0000-0000-000064920000}"/>
    <cellStyle name="SAPBEXHLevel1X" xfId="37487" xr:uid="{00000000-0005-0000-0000-000065920000}"/>
    <cellStyle name="SAPBEXHLevel1X 10" xfId="37488" xr:uid="{00000000-0005-0000-0000-000066920000}"/>
    <cellStyle name="SAPBEXHLevel1X 10 2" xfId="37489" xr:uid="{00000000-0005-0000-0000-000067920000}"/>
    <cellStyle name="SAPBEXHLevel1X 11" xfId="37490" xr:uid="{00000000-0005-0000-0000-000068920000}"/>
    <cellStyle name="SAPBEXHLevel1X 11 2" xfId="37491" xr:uid="{00000000-0005-0000-0000-000069920000}"/>
    <cellStyle name="SAPBEXHLevel1X 12" xfId="37492" xr:uid="{00000000-0005-0000-0000-00006A920000}"/>
    <cellStyle name="SAPBEXHLevel1X 12 2" xfId="37493" xr:uid="{00000000-0005-0000-0000-00006B920000}"/>
    <cellStyle name="SAPBEXHLevel1X 13" xfId="37494" xr:uid="{00000000-0005-0000-0000-00006C920000}"/>
    <cellStyle name="SAPBEXHLevel1X 2" xfId="37495" xr:uid="{00000000-0005-0000-0000-00006D920000}"/>
    <cellStyle name="SAPBEXHLevel1X 2 10" xfId="37496" xr:uid="{00000000-0005-0000-0000-00006E920000}"/>
    <cellStyle name="SAPBEXHLevel1X 2 10 2" xfId="37497" xr:uid="{00000000-0005-0000-0000-00006F920000}"/>
    <cellStyle name="SAPBEXHLevel1X 2 11" xfId="37498" xr:uid="{00000000-0005-0000-0000-000070920000}"/>
    <cellStyle name="SAPBEXHLevel1X 2 2" xfId="37499" xr:uid="{00000000-0005-0000-0000-000071920000}"/>
    <cellStyle name="SAPBEXHLevel1X 2 2 10" xfId="37500" xr:uid="{00000000-0005-0000-0000-000072920000}"/>
    <cellStyle name="SAPBEXHLevel1X 2 2 2" xfId="37501" xr:uid="{00000000-0005-0000-0000-000073920000}"/>
    <cellStyle name="SAPBEXHLevel1X 2 2 2 2" xfId="37502" xr:uid="{00000000-0005-0000-0000-000074920000}"/>
    <cellStyle name="SAPBEXHLevel1X 2 2 2 2 2" xfId="37503" xr:uid="{00000000-0005-0000-0000-000075920000}"/>
    <cellStyle name="SAPBEXHLevel1X 2 2 2 2 2 2" xfId="37504" xr:uid="{00000000-0005-0000-0000-000076920000}"/>
    <cellStyle name="SAPBEXHLevel1X 2 2 2 2 2 2 2" xfId="37505" xr:uid="{00000000-0005-0000-0000-000077920000}"/>
    <cellStyle name="SAPBEXHLevel1X 2 2 2 2 2 3" xfId="37506" xr:uid="{00000000-0005-0000-0000-000078920000}"/>
    <cellStyle name="SAPBEXHLevel1X 2 2 2 2 2 3 2" xfId="37507" xr:uid="{00000000-0005-0000-0000-000079920000}"/>
    <cellStyle name="SAPBEXHLevel1X 2 2 2 2 2 4" xfId="37508" xr:uid="{00000000-0005-0000-0000-00007A920000}"/>
    <cellStyle name="SAPBEXHLevel1X 2 2 2 2 2 4 2" xfId="37509" xr:uid="{00000000-0005-0000-0000-00007B920000}"/>
    <cellStyle name="SAPBEXHLevel1X 2 2 2 2 2 5" xfId="37510" xr:uid="{00000000-0005-0000-0000-00007C920000}"/>
    <cellStyle name="SAPBEXHLevel1X 2 2 2 2 2 5 2" xfId="37511" xr:uid="{00000000-0005-0000-0000-00007D920000}"/>
    <cellStyle name="SAPBEXHLevel1X 2 2 2 2 2 6" xfId="37512" xr:uid="{00000000-0005-0000-0000-00007E920000}"/>
    <cellStyle name="SAPBEXHLevel1X 2 2 2 2 2 6 2" xfId="37513" xr:uid="{00000000-0005-0000-0000-00007F920000}"/>
    <cellStyle name="SAPBEXHLevel1X 2 2 2 2 2 7" xfId="37514" xr:uid="{00000000-0005-0000-0000-000080920000}"/>
    <cellStyle name="SAPBEXHLevel1X 2 2 2 2 3" xfId="37515" xr:uid="{00000000-0005-0000-0000-000081920000}"/>
    <cellStyle name="SAPBEXHLevel1X 2 2 2 2 3 2" xfId="37516" xr:uid="{00000000-0005-0000-0000-000082920000}"/>
    <cellStyle name="SAPBEXHLevel1X 2 2 2 2 4" xfId="37517" xr:uid="{00000000-0005-0000-0000-000083920000}"/>
    <cellStyle name="SAPBEXHLevel1X 2 2 2 2 4 2" xfId="37518" xr:uid="{00000000-0005-0000-0000-000084920000}"/>
    <cellStyle name="SAPBEXHLevel1X 2 2 2 2 5" xfId="37519" xr:uid="{00000000-0005-0000-0000-000085920000}"/>
    <cellStyle name="SAPBEXHLevel1X 2 2 2 2 5 2" xfId="37520" xr:uid="{00000000-0005-0000-0000-000086920000}"/>
    <cellStyle name="SAPBEXHLevel1X 2 2 2 2 6" xfId="37521" xr:uid="{00000000-0005-0000-0000-000087920000}"/>
    <cellStyle name="SAPBEXHLevel1X 2 2 2 2 6 2" xfId="37522" xr:uid="{00000000-0005-0000-0000-000088920000}"/>
    <cellStyle name="SAPBEXHLevel1X 2 2 2 2 7" xfId="37523" xr:uid="{00000000-0005-0000-0000-000089920000}"/>
    <cellStyle name="SAPBEXHLevel1X 2 2 2 2 7 2" xfId="37524" xr:uid="{00000000-0005-0000-0000-00008A920000}"/>
    <cellStyle name="SAPBEXHLevel1X 2 2 2 2 8" xfId="37525" xr:uid="{00000000-0005-0000-0000-00008B920000}"/>
    <cellStyle name="SAPBEXHLevel1X 2 2 2 3" xfId="37526" xr:uid="{00000000-0005-0000-0000-00008C920000}"/>
    <cellStyle name="SAPBEXHLevel1X 2 2 2 3 2" xfId="37527" xr:uid="{00000000-0005-0000-0000-00008D920000}"/>
    <cellStyle name="SAPBEXHLevel1X 2 2 2 3 2 2" xfId="37528" xr:uid="{00000000-0005-0000-0000-00008E920000}"/>
    <cellStyle name="SAPBEXHLevel1X 2 2 2 3 3" xfId="37529" xr:uid="{00000000-0005-0000-0000-00008F920000}"/>
    <cellStyle name="SAPBEXHLevel1X 2 2 2 3 3 2" xfId="37530" xr:uid="{00000000-0005-0000-0000-000090920000}"/>
    <cellStyle name="SAPBEXHLevel1X 2 2 2 3 4" xfId="37531" xr:uid="{00000000-0005-0000-0000-000091920000}"/>
    <cellStyle name="SAPBEXHLevel1X 2 2 2 3 4 2" xfId="37532" xr:uid="{00000000-0005-0000-0000-000092920000}"/>
    <cellStyle name="SAPBEXHLevel1X 2 2 2 3 5" xfId="37533" xr:uid="{00000000-0005-0000-0000-000093920000}"/>
    <cellStyle name="SAPBEXHLevel1X 2 2 2 3 5 2" xfId="37534" xr:uid="{00000000-0005-0000-0000-000094920000}"/>
    <cellStyle name="SAPBEXHLevel1X 2 2 2 3 6" xfId="37535" xr:uid="{00000000-0005-0000-0000-000095920000}"/>
    <cellStyle name="SAPBEXHLevel1X 2 2 2 3 6 2" xfId="37536" xr:uid="{00000000-0005-0000-0000-000096920000}"/>
    <cellStyle name="SAPBEXHLevel1X 2 2 2 3 7" xfId="37537" xr:uid="{00000000-0005-0000-0000-000097920000}"/>
    <cellStyle name="SAPBEXHLevel1X 2 2 2 4" xfId="37538" xr:uid="{00000000-0005-0000-0000-000098920000}"/>
    <cellStyle name="SAPBEXHLevel1X 2 2 2 4 2" xfId="37539" xr:uid="{00000000-0005-0000-0000-000099920000}"/>
    <cellStyle name="SAPBEXHLevel1X 2 2 2 5" xfId="37540" xr:uid="{00000000-0005-0000-0000-00009A920000}"/>
    <cellStyle name="SAPBEXHLevel1X 2 2 2 5 2" xfId="37541" xr:uid="{00000000-0005-0000-0000-00009B920000}"/>
    <cellStyle name="SAPBEXHLevel1X 2 2 2 6" xfId="37542" xr:uid="{00000000-0005-0000-0000-00009C920000}"/>
    <cellStyle name="SAPBEXHLevel1X 2 2 2 6 2" xfId="37543" xr:uid="{00000000-0005-0000-0000-00009D920000}"/>
    <cellStyle name="SAPBEXHLevel1X 2 2 2 7" xfId="37544" xr:uid="{00000000-0005-0000-0000-00009E920000}"/>
    <cellStyle name="SAPBEXHLevel1X 2 2 2 7 2" xfId="37545" xr:uid="{00000000-0005-0000-0000-00009F920000}"/>
    <cellStyle name="SAPBEXHLevel1X 2 2 2 8" xfId="37546" xr:uid="{00000000-0005-0000-0000-0000A0920000}"/>
    <cellStyle name="SAPBEXHLevel1X 2 2 2 8 2" xfId="37547" xr:uid="{00000000-0005-0000-0000-0000A1920000}"/>
    <cellStyle name="SAPBEXHLevel1X 2 2 2 9" xfId="37548" xr:uid="{00000000-0005-0000-0000-0000A2920000}"/>
    <cellStyle name="SAPBEXHLevel1X 2 2 3" xfId="37549" xr:uid="{00000000-0005-0000-0000-0000A3920000}"/>
    <cellStyle name="SAPBEXHLevel1X 2 2 3 2" xfId="37550" xr:uid="{00000000-0005-0000-0000-0000A4920000}"/>
    <cellStyle name="SAPBEXHLevel1X 2 2 3 2 2" xfId="37551" xr:uid="{00000000-0005-0000-0000-0000A5920000}"/>
    <cellStyle name="SAPBEXHLevel1X 2 2 3 2 2 2" xfId="37552" xr:uid="{00000000-0005-0000-0000-0000A6920000}"/>
    <cellStyle name="SAPBEXHLevel1X 2 2 3 2 3" xfId="37553" xr:uid="{00000000-0005-0000-0000-0000A7920000}"/>
    <cellStyle name="SAPBEXHLevel1X 2 2 3 2 3 2" xfId="37554" xr:uid="{00000000-0005-0000-0000-0000A8920000}"/>
    <cellStyle name="SAPBEXHLevel1X 2 2 3 2 4" xfId="37555" xr:uid="{00000000-0005-0000-0000-0000A9920000}"/>
    <cellStyle name="SAPBEXHLevel1X 2 2 3 2 4 2" xfId="37556" xr:uid="{00000000-0005-0000-0000-0000AA920000}"/>
    <cellStyle name="SAPBEXHLevel1X 2 2 3 2 5" xfId="37557" xr:uid="{00000000-0005-0000-0000-0000AB920000}"/>
    <cellStyle name="SAPBEXHLevel1X 2 2 3 2 5 2" xfId="37558" xr:uid="{00000000-0005-0000-0000-0000AC920000}"/>
    <cellStyle name="SAPBEXHLevel1X 2 2 3 2 6" xfId="37559" xr:uid="{00000000-0005-0000-0000-0000AD920000}"/>
    <cellStyle name="SAPBEXHLevel1X 2 2 3 2 6 2" xfId="37560" xr:uid="{00000000-0005-0000-0000-0000AE920000}"/>
    <cellStyle name="SAPBEXHLevel1X 2 2 3 2 7" xfId="37561" xr:uid="{00000000-0005-0000-0000-0000AF920000}"/>
    <cellStyle name="SAPBEXHLevel1X 2 2 3 3" xfId="37562" xr:uid="{00000000-0005-0000-0000-0000B0920000}"/>
    <cellStyle name="SAPBEXHLevel1X 2 2 3 3 2" xfId="37563" xr:uid="{00000000-0005-0000-0000-0000B1920000}"/>
    <cellStyle name="SAPBEXHLevel1X 2 2 3 4" xfId="37564" xr:uid="{00000000-0005-0000-0000-0000B2920000}"/>
    <cellStyle name="SAPBEXHLevel1X 2 2 3 4 2" xfId="37565" xr:uid="{00000000-0005-0000-0000-0000B3920000}"/>
    <cellStyle name="SAPBEXHLevel1X 2 2 3 5" xfId="37566" xr:uid="{00000000-0005-0000-0000-0000B4920000}"/>
    <cellStyle name="SAPBEXHLevel1X 2 2 3 5 2" xfId="37567" xr:uid="{00000000-0005-0000-0000-0000B5920000}"/>
    <cellStyle name="SAPBEXHLevel1X 2 2 3 6" xfId="37568" xr:uid="{00000000-0005-0000-0000-0000B6920000}"/>
    <cellStyle name="SAPBEXHLevel1X 2 2 3 6 2" xfId="37569" xr:uid="{00000000-0005-0000-0000-0000B7920000}"/>
    <cellStyle name="SAPBEXHLevel1X 2 2 3 7" xfId="37570" xr:uid="{00000000-0005-0000-0000-0000B8920000}"/>
    <cellStyle name="SAPBEXHLevel1X 2 2 3 7 2" xfId="37571" xr:uid="{00000000-0005-0000-0000-0000B9920000}"/>
    <cellStyle name="SAPBEXHLevel1X 2 2 3 8" xfId="37572" xr:uid="{00000000-0005-0000-0000-0000BA920000}"/>
    <cellStyle name="SAPBEXHLevel1X 2 2 4" xfId="37573" xr:uid="{00000000-0005-0000-0000-0000BB920000}"/>
    <cellStyle name="SAPBEXHLevel1X 2 2 4 2" xfId="37574" xr:uid="{00000000-0005-0000-0000-0000BC920000}"/>
    <cellStyle name="SAPBEXHLevel1X 2 2 4 2 2" xfId="37575" xr:uid="{00000000-0005-0000-0000-0000BD920000}"/>
    <cellStyle name="SAPBEXHLevel1X 2 2 4 3" xfId="37576" xr:uid="{00000000-0005-0000-0000-0000BE920000}"/>
    <cellStyle name="SAPBEXHLevel1X 2 2 4 3 2" xfId="37577" xr:uid="{00000000-0005-0000-0000-0000BF920000}"/>
    <cellStyle name="SAPBEXHLevel1X 2 2 4 4" xfId="37578" xr:uid="{00000000-0005-0000-0000-0000C0920000}"/>
    <cellStyle name="SAPBEXHLevel1X 2 2 4 4 2" xfId="37579" xr:uid="{00000000-0005-0000-0000-0000C1920000}"/>
    <cellStyle name="SAPBEXHLevel1X 2 2 4 5" xfId="37580" xr:uid="{00000000-0005-0000-0000-0000C2920000}"/>
    <cellStyle name="SAPBEXHLevel1X 2 2 4 5 2" xfId="37581" xr:uid="{00000000-0005-0000-0000-0000C3920000}"/>
    <cellStyle name="SAPBEXHLevel1X 2 2 4 6" xfId="37582" xr:uid="{00000000-0005-0000-0000-0000C4920000}"/>
    <cellStyle name="SAPBEXHLevel1X 2 2 4 6 2" xfId="37583" xr:uid="{00000000-0005-0000-0000-0000C5920000}"/>
    <cellStyle name="SAPBEXHLevel1X 2 2 4 7" xfId="37584" xr:uid="{00000000-0005-0000-0000-0000C6920000}"/>
    <cellStyle name="SAPBEXHLevel1X 2 2 5" xfId="37585" xr:uid="{00000000-0005-0000-0000-0000C7920000}"/>
    <cellStyle name="SAPBEXHLevel1X 2 2 5 2" xfId="37586" xr:uid="{00000000-0005-0000-0000-0000C8920000}"/>
    <cellStyle name="SAPBEXHLevel1X 2 2 6" xfId="37587" xr:uid="{00000000-0005-0000-0000-0000C9920000}"/>
    <cellStyle name="SAPBEXHLevel1X 2 2 6 2" xfId="37588" xr:uid="{00000000-0005-0000-0000-0000CA920000}"/>
    <cellStyle name="SAPBEXHLevel1X 2 2 7" xfId="37589" xr:uid="{00000000-0005-0000-0000-0000CB920000}"/>
    <cellStyle name="SAPBEXHLevel1X 2 2 7 2" xfId="37590" xr:uid="{00000000-0005-0000-0000-0000CC920000}"/>
    <cellStyle name="SAPBEXHLevel1X 2 2 8" xfId="37591" xr:uid="{00000000-0005-0000-0000-0000CD920000}"/>
    <cellStyle name="SAPBEXHLevel1X 2 2 8 2" xfId="37592" xr:uid="{00000000-0005-0000-0000-0000CE920000}"/>
    <cellStyle name="SAPBEXHLevel1X 2 2 9" xfId="37593" xr:uid="{00000000-0005-0000-0000-0000CF920000}"/>
    <cellStyle name="SAPBEXHLevel1X 2 2 9 2" xfId="37594" xr:uid="{00000000-0005-0000-0000-0000D0920000}"/>
    <cellStyle name="SAPBEXHLevel1X 2 3" xfId="37595" xr:uid="{00000000-0005-0000-0000-0000D1920000}"/>
    <cellStyle name="SAPBEXHLevel1X 2 3 2" xfId="37596" xr:uid="{00000000-0005-0000-0000-0000D2920000}"/>
    <cellStyle name="SAPBEXHLevel1X 2 3 2 2" xfId="37597" xr:uid="{00000000-0005-0000-0000-0000D3920000}"/>
    <cellStyle name="SAPBEXHLevel1X 2 3 2 2 2" xfId="37598" xr:uid="{00000000-0005-0000-0000-0000D4920000}"/>
    <cellStyle name="SAPBEXHLevel1X 2 3 2 2 2 2" xfId="37599" xr:uid="{00000000-0005-0000-0000-0000D5920000}"/>
    <cellStyle name="SAPBEXHLevel1X 2 3 2 2 3" xfId="37600" xr:uid="{00000000-0005-0000-0000-0000D6920000}"/>
    <cellStyle name="SAPBEXHLevel1X 2 3 2 2 3 2" xfId="37601" xr:uid="{00000000-0005-0000-0000-0000D7920000}"/>
    <cellStyle name="SAPBEXHLevel1X 2 3 2 2 4" xfId="37602" xr:uid="{00000000-0005-0000-0000-0000D8920000}"/>
    <cellStyle name="SAPBEXHLevel1X 2 3 2 2 4 2" xfId="37603" xr:uid="{00000000-0005-0000-0000-0000D9920000}"/>
    <cellStyle name="SAPBEXHLevel1X 2 3 2 2 5" xfId="37604" xr:uid="{00000000-0005-0000-0000-0000DA920000}"/>
    <cellStyle name="SAPBEXHLevel1X 2 3 2 2 5 2" xfId="37605" xr:uid="{00000000-0005-0000-0000-0000DB920000}"/>
    <cellStyle name="SAPBEXHLevel1X 2 3 2 2 6" xfId="37606" xr:uid="{00000000-0005-0000-0000-0000DC920000}"/>
    <cellStyle name="SAPBEXHLevel1X 2 3 2 2 6 2" xfId="37607" xr:uid="{00000000-0005-0000-0000-0000DD920000}"/>
    <cellStyle name="SAPBEXHLevel1X 2 3 2 2 7" xfId="37608" xr:uid="{00000000-0005-0000-0000-0000DE920000}"/>
    <cellStyle name="SAPBEXHLevel1X 2 3 2 3" xfId="37609" xr:uid="{00000000-0005-0000-0000-0000DF920000}"/>
    <cellStyle name="SAPBEXHLevel1X 2 3 2 3 2" xfId="37610" xr:uid="{00000000-0005-0000-0000-0000E0920000}"/>
    <cellStyle name="SAPBEXHLevel1X 2 3 2 4" xfId="37611" xr:uid="{00000000-0005-0000-0000-0000E1920000}"/>
    <cellStyle name="SAPBEXHLevel1X 2 3 2 4 2" xfId="37612" xr:uid="{00000000-0005-0000-0000-0000E2920000}"/>
    <cellStyle name="SAPBEXHLevel1X 2 3 2 5" xfId="37613" xr:uid="{00000000-0005-0000-0000-0000E3920000}"/>
    <cellStyle name="SAPBEXHLevel1X 2 3 2 5 2" xfId="37614" xr:uid="{00000000-0005-0000-0000-0000E4920000}"/>
    <cellStyle name="SAPBEXHLevel1X 2 3 2 6" xfId="37615" xr:uid="{00000000-0005-0000-0000-0000E5920000}"/>
    <cellStyle name="SAPBEXHLevel1X 2 3 2 6 2" xfId="37616" xr:uid="{00000000-0005-0000-0000-0000E6920000}"/>
    <cellStyle name="SAPBEXHLevel1X 2 3 2 7" xfId="37617" xr:uid="{00000000-0005-0000-0000-0000E7920000}"/>
    <cellStyle name="SAPBEXHLevel1X 2 3 2 7 2" xfId="37618" xr:uid="{00000000-0005-0000-0000-0000E8920000}"/>
    <cellStyle name="SAPBEXHLevel1X 2 3 2 8" xfId="37619" xr:uid="{00000000-0005-0000-0000-0000E9920000}"/>
    <cellStyle name="SAPBEXHLevel1X 2 3 3" xfId="37620" xr:uid="{00000000-0005-0000-0000-0000EA920000}"/>
    <cellStyle name="SAPBEXHLevel1X 2 3 3 2" xfId="37621" xr:uid="{00000000-0005-0000-0000-0000EB920000}"/>
    <cellStyle name="SAPBEXHLevel1X 2 3 3 2 2" xfId="37622" xr:uid="{00000000-0005-0000-0000-0000EC920000}"/>
    <cellStyle name="SAPBEXHLevel1X 2 3 3 3" xfId="37623" xr:uid="{00000000-0005-0000-0000-0000ED920000}"/>
    <cellStyle name="SAPBEXHLevel1X 2 3 3 3 2" xfId="37624" xr:uid="{00000000-0005-0000-0000-0000EE920000}"/>
    <cellStyle name="SAPBEXHLevel1X 2 3 3 4" xfId="37625" xr:uid="{00000000-0005-0000-0000-0000EF920000}"/>
    <cellStyle name="SAPBEXHLevel1X 2 3 3 4 2" xfId="37626" xr:uid="{00000000-0005-0000-0000-0000F0920000}"/>
    <cellStyle name="SAPBEXHLevel1X 2 3 3 5" xfId="37627" xr:uid="{00000000-0005-0000-0000-0000F1920000}"/>
    <cellStyle name="SAPBEXHLevel1X 2 3 3 5 2" xfId="37628" xr:uid="{00000000-0005-0000-0000-0000F2920000}"/>
    <cellStyle name="SAPBEXHLevel1X 2 3 3 6" xfId="37629" xr:uid="{00000000-0005-0000-0000-0000F3920000}"/>
    <cellStyle name="SAPBEXHLevel1X 2 3 3 6 2" xfId="37630" xr:uid="{00000000-0005-0000-0000-0000F4920000}"/>
    <cellStyle name="SAPBEXHLevel1X 2 3 3 7" xfId="37631" xr:uid="{00000000-0005-0000-0000-0000F5920000}"/>
    <cellStyle name="SAPBEXHLevel1X 2 3 4" xfId="37632" xr:uid="{00000000-0005-0000-0000-0000F6920000}"/>
    <cellStyle name="SAPBEXHLevel1X 2 3 4 2" xfId="37633" xr:uid="{00000000-0005-0000-0000-0000F7920000}"/>
    <cellStyle name="SAPBEXHLevel1X 2 3 5" xfId="37634" xr:uid="{00000000-0005-0000-0000-0000F8920000}"/>
    <cellStyle name="SAPBEXHLevel1X 2 3 5 2" xfId="37635" xr:uid="{00000000-0005-0000-0000-0000F9920000}"/>
    <cellStyle name="SAPBEXHLevel1X 2 3 6" xfId="37636" xr:uid="{00000000-0005-0000-0000-0000FA920000}"/>
    <cellStyle name="SAPBEXHLevel1X 2 3 6 2" xfId="37637" xr:uid="{00000000-0005-0000-0000-0000FB920000}"/>
    <cellStyle name="SAPBEXHLevel1X 2 3 7" xfId="37638" xr:uid="{00000000-0005-0000-0000-0000FC920000}"/>
    <cellStyle name="SAPBEXHLevel1X 2 3 7 2" xfId="37639" xr:uid="{00000000-0005-0000-0000-0000FD920000}"/>
    <cellStyle name="SAPBEXHLevel1X 2 3 8" xfId="37640" xr:uid="{00000000-0005-0000-0000-0000FE920000}"/>
    <cellStyle name="SAPBEXHLevel1X 2 3 8 2" xfId="37641" xr:uid="{00000000-0005-0000-0000-0000FF920000}"/>
    <cellStyle name="SAPBEXHLevel1X 2 3 9" xfId="37642" xr:uid="{00000000-0005-0000-0000-000000930000}"/>
    <cellStyle name="SAPBEXHLevel1X 2 4" xfId="37643" xr:uid="{00000000-0005-0000-0000-000001930000}"/>
    <cellStyle name="SAPBEXHLevel1X 2 4 2" xfId="37644" xr:uid="{00000000-0005-0000-0000-000002930000}"/>
    <cellStyle name="SAPBEXHLevel1X 2 4 2 2" xfId="37645" xr:uid="{00000000-0005-0000-0000-000003930000}"/>
    <cellStyle name="SAPBEXHLevel1X 2 4 2 2 2" xfId="37646" xr:uid="{00000000-0005-0000-0000-000004930000}"/>
    <cellStyle name="SAPBEXHLevel1X 2 4 2 3" xfId="37647" xr:uid="{00000000-0005-0000-0000-000005930000}"/>
    <cellStyle name="SAPBEXHLevel1X 2 4 2 3 2" xfId="37648" xr:uid="{00000000-0005-0000-0000-000006930000}"/>
    <cellStyle name="SAPBEXHLevel1X 2 4 2 4" xfId="37649" xr:uid="{00000000-0005-0000-0000-000007930000}"/>
    <cellStyle name="SAPBEXHLevel1X 2 4 2 4 2" xfId="37650" xr:uid="{00000000-0005-0000-0000-000008930000}"/>
    <cellStyle name="SAPBEXHLevel1X 2 4 2 5" xfId="37651" xr:uid="{00000000-0005-0000-0000-000009930000}"/>
    <cellStyle name="SAPBEXHLevel1X 2 4 2 5 2" xfId="37652" xr:uid="{00000000-0005-0000-0000-00000A930000}"/>
    <cellStyle name="SAPBEXHLevel1X 2 4 2 6" xfId="37653" xr:uid="{00000000-0005-0000-0000-00000B930000}"/>
    <cellStyle name="SAPBEXHLevel1X 2 4 2 6 2" xfId="37654" xr:uid="{00000000-0005-0000-0000-00000C930000}"/>
    <cellStyle name="SAPBEXHLevel1X 2 4 2 7" xfId="37655" xr:uid="{00000000-0005-0000-0000-00000D930000}"/>
    <cellStyle name="SAPBEXHLevel1X 2 4 3" xfId="37656" xr:uid="{00000000-0005-0000-0000-00000E930000}"/>
    <cellStyle name="SAPBEXHLevel1X 2 4 3 2" xfId="37657" xr:uid="{00000000-0005-0000-0000-00000F930000}"/>
    <cellStyle name="SAPBEXHLevel1X 2 4 4" xfId="37658" xr:uid="{00000000-0005-0000-0000-000010930000}"/>
    <cellStyle name="SAPBEXHLevel1X 2 4 4 2" xfId="37659" xr:uid="{00000000-0005-0000-0000-000011930000}"/>
    <cellStyle name="SAPBEXHLevel1X 2 4 5" xfId="37660" xr:uid="{00000000-0005-0000-0000-000012930000}"/>
    <cellStyle name="SAPBEXHLevel1X 2 4 5 2" xfId="37661" xr:uid="{00000000-0005-0000-0000-000013930000}"/>
    <cellStyle name="SAPBEXHLevel1X 2 4 6" xfId="37662" xr:uid="{00000000-0005-0000-0000-000014930000}"/>
    <cellStyle name="SAPBEXHLevel1X 2 4 6 2" xfId="37663" xr:uid="{00000000-0005-0000-0000-000015930000}"/>
    <cellStyle name="SAPBEXHLevel1X 2 4 7" xfId="37664" xr:uid="{00000000-0005-0000-0000-000016930000}"/>
    <cellStyle name="SAPBEXHLevel1X 2 4 7 2" xfId="37665" xr:uid="{00000000-0005-0000-0000-000017930000}"/>
    <cellStyle name="SAPBEXHLevel1X 2 4 8" xfId="37666" xr:uid="{00000000-0005-0000-0000-000018930000}"/>
    <cellStyle name="SAPBEXHLevel1X 2 5" xfId="37667" xr:uid="{00000000-0005-0000-0000-000019930000}"/>
    <cellStyle name="SAPBEXHLevel1X 2 5 2" xfId="37668" xr:uid="{00000000-0005-0000-0000-00001A930000}"/>
    <cellStyle name="SAPBEXHLevel1X 2 5 2 2" xfId="37669" xr:uid="{00000000-0005-0000-0000-00001B930000}"/>
    <cellStyle name="SAPBEXHLevel1X 2 5 3" xfId="37670" xr:uid="{00000000-0005-0000-0000-00001C930000}"/>
    <cellStyle name="SAPBEXHLevel1X 2 5 3 2" xfId="37671" xr:uid="{00000000-0005-0000-0000-00001D930000}"/>
    <cellStyle name="SAPBEXHLevel1X 2 5 4" xfId="37672" xr:uid="{00000000-0005-0000-0000-00001E930000}"/>
    <cellStyle name="SAPBEXHLevel1X 2 5 4 2" xfId="37673" xr:uid="{00000000-0005-0000-0000-00001F930000}"/>
    <cellStyle name="SAPBEXHLevel1X 2 5 5" xfId="37674" xr:uid="{00000000-0005-0000-0000-000020930000}"/>
    <cellStyle name="SAPBEXHLevel1X 2 5 5 2" xfId="37675" xr:uid="{00000000-0005-0000-0000-000021930000}"/>
    <cellStyle name="SAPBEXHLevel1X 2 5 6" xfId="37676" xr:uid="{00000000-0005-0000-0000-000022930000}"/>
    <cellStyle name="SAPBEXHLevel1X 2 5 6 2" xfId="37677" xr:uid="{00000000-0005-0000-0000-000023930000}"/>
    <cellStyle name="SAPBEXHLevel1X 2 5 7" xfId="37678" xr:uid="{00000000-0005-0000-0000-000024930000}"/>
    <cellStyle name="SAPBEXHLevel1X 2 6" xfId="37679" xr:uid="{00000000-0005-0000-0000-000025930000}"/>
    <cellStyle name="SAPBEXHLevel1X 2 6 2" xfId="37680" xr:uid="{00000000-0005-0000-0000-000026930000}"/>
    <cellStyle name="SAPBEXHLevel1X 2 7" xfId="37681" xr:uid="{00000000-0005-0000-0000-000027930000}"/>
    <cellStyle name="SAPBEXHLevel1X 2 7 2" xfId="37682" xr:uid="{00000000-0005-0000-0000-000028930000}"/>
    <cellStyle name="SAPBEXHLevel1X 2 8" xfId="37683" xr:uid="{00000000-0005-0000-0000-000029930000}"/>
    <cellStyle name="SAPBEXHLevel1X 2 8 2" xfId="37684" xr:uid="{00000000-0005-0000-0000-00002A930000}"/>
    <cellStyle name="SAPBEXHLevel1X 2 9" xfId="37685" xr:uid="{00000000-0005-0000-0000-00002B930000}"/>
    <cellStyle name="SAPBEXHLevel1X 2 9 2" xfId="37686" xr:uid="{00000000-0005-0000-0000-00002C930000}"/>
    <cellStyle name="SAPBEXHLevel1X 3" xfId="37687" xr:uid="{00000000-0005-0000-0000-00002D930000}"/>
    <cellStyle name="SAPBEXHLevel1X 3 10" xfId="37688" xr:uid="{00000000-0005-0000-0000-00002E930000}"/>
    <cellStyle name="SAPBEXHLevel1X 3 2" xfId="37689" xr:uid="{00000000-0005-0000-0000-00002F930000}"/>
    <cellStyle name="SAPBEXHLevel1X 3 2 2" xfId="37690" xr:uid="{00000000-0005-0000-0000-000030930000}"/>
    <cellStyle name="SAPBEXHLevel1X 3 2 2 2" xfId="37691" xr:uid="{00000000-0005-0000-0000-000031930000}"/>
    <cellStyle name="SAPBEXHLevel1X 3 2 2 2 2" xfId="37692" xr:uid="{00000000-0005-0000-0000-000032930000}"/>
    <cellStyle name="SAPBEXHLevel1X 3 2 2 2 2 2" xfId="37693" xr:uid="{00000000-0005-0000-0000-000033930000}"/>
    <cellStyle name="SAPBEXHLevel1X 3 2 2 2 3" xfId="37694" xr:uid="{00000000-0005-0000-0000-000034930000}"/>
    <cellStyle name="SAPBEXHLevel1X 3 2 2 2 3 2" xfId="37695" xr:uid="{00000000-0005-0000-0000-000035930000}"/>
    <cellStyle name="SAPBEXHLevel1X 3 2 2 2 4" xfId="37696" xr:uid="{00000000-0005-0000-0000-000036930000}"/>
    <cellStyle name="SAPBEXHLevel1X 3 2 2 2 4 2" xfId="37697" xr:uid="{00000000-0005-0000-0000-000037930000}"/>
    <cellStyle name="SAPBEXHLevel1X 3 2 2 2 5" xfId="37698" xr:uid="{00000000-0005-0000-0000-000038930000}"/>
    <cellStyle name="SAPBEXHLevel1X 3 2 2 2 5 2" xfId="37699" xr:uid="{00000000-0005-0000-0000-000039930000}"/>
    <cellStyle name="SAPBEXHLevel1X 3 2 2 2 6" xfId="37700" xr:uid="{00000000-0005-0000-0000-00003A930000}"/>
    <cellStyle name="SAPBEXHLevel1X 3 2 2 2 6 2" xfId="37701" xr:uid="{00000000-0005-0000-0000-00003B930000}"/>
    <cellStyle name="SAPBEXHLevel1X 3 2 2 2 7" xfId="37702" xr:uid="{00000000-0005-0000-0000-00003C930000}"/>
    <cellStyle name="SAPBEXHLevel1X 3 2 2 3" xfId="37703" xr:uid="{00000000-0005-0000-0000-00003D930000}"/>
    <cellStyle name="SAPBEXHLevel1X 3 2 2 3 2" xfId="37704" xr:uid="{00000000-0005-0000-0000-00003E930000}"/>
    <cellStyle name="SAPBEXHLevel1X 3 2 2 4" xfId="37705" xr:uid="{00000000-0005-0000-0000-00003F930000}"/>
    <cellStyle name="SAPBEXHLevel1X 3 2 2 4 2" xfId="37706" xr:uid="{00000000-0005-0000-0000-000040930000}"/>
    <cellStyle name="SAPBEXHLevel1X 3 2 2 5" xfId="37707" xr:uid="{00000000-0005-0000-0000-000041930000}"/>
    <cellStyle name="SAPBEXHLevel1X 3 2 2 5 2" xfId="37708" xr:uid="{00000000-0005-0000-0000-000042930000}"/>
    <cellStyle name="SAPBEXHLevel1X 3 2 2 6" xfId="37709" xr:uid="{00000000-0005-0000-0000-000043930000}"/>
    <cellStyle name="SAPBEXHLevel1X 3 2 2 6 2" xfId="37710" xr:uid="{00000000-0005-0000-0000-000044930000}"/>
    <cellStyle name="SAPBEXHLevel1X 3 2 2 7" xfId="37711" xr:uid="{00000000-0005-0000-0000-000045930000}"/>
    <cellStyle name="SAPBEXHLevel1X 3 2 2 7 2" xfId="37712" xr:uid="{00000000-0005-0000-0000-000046930000}"/>
    <cellStyle name="SAPBEXHLevel1X 3 2 2 8" xfId="37713" xr:uid="{00000000-0005-0000-0000-000047930000}"/>
    <cellStyle name="SAPBEXHLevel1X 3 2 3" xfId="37714" xr:uid="{00000000-0005-0000-0000-000048930000}"/>
    <cellStyle name="SAPBEXHLevel1X 3 2 3 2" xfId="37715" xr:uid="{00000000-0005-0000-0000-000049930000}"/>
    <cellStyle name="SAPBEXHLevel1X 3 2 3 2 2" xfId="37716" xr:uid="{00000000-0005-0000-0000-00004A930000}"/>
    <cellStyle name="SAPBEXHLevel1X 3 2 3 3" xfId="37717" xr:uid="{00000000-0005-0000-0000-00004B930000}"/>
    <cellStyle name="SAPBEXHLevel1X 3 2 3 3 2" xfId="37718" xr:uid="{00000000-0005-0000-0000-00004C930000}"/>
    <cellStyle name="SAPBEXHLevel1X 3 2 3 4" xfId="37719" xr:uid="{00000000-0005-0000-0000-00004D930000}"/>
    <cellStyle name="SAPBEXHLevel1X 3 2 3 4 2" xfId="37720" xr:uid="{00000000-0005-0000-0000-00004E930000}"/>
    <cellStyle name="SAPBEXHLevel1X 3 2 3 5" xfId="37721" xr:uid="{00000000-0005-0000-0000-00004F930000}"/>
    <cellStyle name="SAPBEXHLevel1X 3 2 3 5 2" xfId="37722" xr:uid="{00000000-0005-0000-0000-000050930000}"/>
    <cellStyle name="SAPBEXHLevel1X 3 2 3 6" xfId="37723" xr:uid="{00000000-0005-0000-0000-000051930000}"/>
    <cellStyle name="SAPBEXHLevel1X 3 2 3 6 2" xfId="37724" xr:uid="{00000000-0005-0000-0000-000052930000}"/>
    <cellStyle name="SAPBEXHLevel1X 3 2 3 7" xfId="37725" xr:uid="{00000000-0005-0000-0000-000053930000}"/>
    <cellStyle name="SAPBEXHLevel1X 3 2 4" xfId="37726" xr:uid="{00000000-0005-0000-0000-000054930000}"/>
    <cellStyle name="SAPBEXHLevel1X 3 2 4 2" xfId="37727" xr:uid="{00000000-0005-0000-0000-000055930000}"/>
    <cellStyle name="SAPBEXHLevel1X 3 2 5" xfId="37728" xr:uid="{00000000-0005-0000-0000-000056930000}"/>
    <cellStyle name="SAPBEXHLevel1X 3 2 5 2" xfId="37729" xr:uid="{00000000-0005-0000-0000-000057930000}"/>
    <cellStyle name="SAPBEXHLevel1X 3 2 6" xfId="37730" xr:uid="{00000000-0005-0000-0000-000058930000}"/>
    <cellStyle name="SAPBEXHLevel1X 3 2 6 2" xfId="37731" xr:uid="{00000000-0005-0000-0000-000059930000}"/>
    <cellStyle name="SAPBEXHLevel1X 3 2 7" xfId="37732" xr:uid="{00000000-0005-0000-0000-00005A930000}"/>
    <cellStyle name="SAPBEXHLevel1X 3 2 7 2" xfId="37733" xr:uid="{00000000-0005-0000-0000-00005B930000}"/>
    <cellStyle name="SAPBEXHLevel1X 3 2 8" xfId="37734" xr:uid="{00000000-0005-0000-0000-00005C930000}"/>
    <cellStyle name="SAPBEXHLevel1X 3 2 8 2" xfId="37735" xr:uid="{00000000-0005-0000-0000-00005D930000}"/>
    <cellStyle name="SAPBEXHLevel1X 3 2 9" xfId="37736" xr:uid="{00000000-0005-0000-0000-00005E930000}"/>
    <cellStyle name="SAPBEXHLevel1X 3 3" xfId="37737" xr:uid="{00000000-0005-0000-0000-00005F930000}"/>
    <cellStyle name="SAPBEXHLevel1X 3 3 2" xfId="37738" xr:uid="{00000000-0005-0000-0000-000060930000}"/>
    <cellStyle name="SAPBEXHLevel1X 3 3 2 2" xfId="37739" xr:uid="{00000000-0005-0000-0000-000061930000}"/>
    <cellStyle name="SAPBEXHLevel1X 3 3 2 2 2" xfId="37740" xr:uid="{00000000-0005-0000-0000-000062930000}"/>
    <cellStyle name="SAPBEXHLevel1X 3 3 2 3" xfId="37741" xr:uid="{00000000-0005-0000-0000-000063930000}"/>
    <cellStyle name="SAPBEXHLevel1X 3 3 2 3 2" xfId="37742" xr:uid="{00000000-0005-0000-0000-000064930000}"/>
    <cellStyle name="SAPBEXHLevel1X 3 3 2 4" xfId="37743" xr:uid="{00000000-0005-0000-0000-000065930000}"/>
    <cellStyle name="SAPBEXHLevel1X 3 3 2 4 2" xfId="37744" xr:uid="{00000000-0005-0000-0000-000066930000}"/>
    <cellStyle name="SAPBEXHLevel1X 3 3 2 5" xfId="37745" xr:uid="{00000000-0005-0000-0000-000067930000}"/>
    <cellStyle name="SAPBEXHLevel1X 3 3 2 5 2" xfId="37746" xr:uid="{00000000-0005-0000-0000-000068930000}"/>
    <cellStyle name="SAPBEXHLevel1X 3 3 2 6" xfId="37747" xr:uid="{00000000-0005-0000-0000-000069930000}"/>
    <cellStyle name="SAPBEXHLevel1X 3 3 2 6 2" xfId="37748" xr:uid="{00000000-0005-0000-0000-00006A930000}"/>
    <cellStyle name="SAPBEXHLevel1X 3 3 2 7" xfId="37749" xr:uid="{00000000-0005-0000-0000-00006B930000}"/>
    <cellStyle name="SAPBEXHLevel1X 3 3 3" xfId="37750" xr:uid="{00000000-0005-0000-0000-00006C930000}"/>
    <cellStyle name="SAPBEXHLevel1X 3 3 3 2" xfId="37751" xr:uid="{00000000-0005-0000-0000-00006D930000}"/>
    <cellStyle name="SAPBEXHLevel1X 3 3 4" xfId="37752" xr:uid="{00000000-0005-0000-0000-00006E930000}"/>
    <cellStyle name="SAPBEXHLevel1X 3 3 4 2" xfId="37753" xr:uid="{00000000-0005-0000-0000-00006F930000}"/>
    <cellStyle name="SAPBEXHLevel1X 3 3 5" xfId="37754" xr:uid="{00000000-0005-0000-0000-000070930000}"/>
    <cellStyle name="SAPBEXHLevel1X 3 3 5 2" xfId="37755" xr:uid="{00000000-0005-0000-0000-000071930000}"/>
    <cellStyle name="SAPBEXHLevel1X 3 3 6" xfId="37756" xr:uid="{00000000-0005-0000-0000-000072930000}"/>
    <cellStyle name="SAPBEXHLevel1X 3 3 6 2" xfId="37757" xr:uid="{00000000-0005-0000-0000-000073930000}"/>
    <cellStyle name="SAPBEXHLevel1X 3 3 7" xfId="37758" xr:uid="{00000000-0005-0000-0000-000074930000}"/>
    <cellStyle name="SAPBEXHLevel1X 3 3 7 2" xfId="37759" xr:uid="{00000000-0005-0000-0000-000075930000}"/>
    <cellStyle name="SAPBEXHLevel1X 3 3 8" xfId="37760" xr:uid="{00000000-0005-0000-0000-000076930000}"/>
    <cellStyle name="SAPBEXHLevel1X 3 4" xfId="37761" xr:uid="{00000000-0005-0000-0000-000077930000}"/>
    <cellStyle name="SAPBEXHLevel1X 3 4 2" xfId="37762" xr:uid="{00000000-0005-0000-0000-000078930000}"/>
    <cellStyle name="SAPBEXHLevel1X 3 4 2 2" xfId="37763" xr:uid="{00000000-0005-0000-0000-000079930000}"/>
    <cellStyle name="SAPBEXHLevel1X 3 4 3" xfId="37764" xr:uid="{00000000-0005-0000-0000-00007A930000}"/>
    <cellStyle name="SAPBEXHLevel1X 3 4 3 2" xfId="37765" xr:uid="{00000000-0005-0000-0000-00007B930000}"/>
    <cellStyle name="SAPBEXHLevel1X 3 4 4" xfId="37766" xr:uid="{00000000-0005-0000-0000-00007C930000}"/>
    <cellStyle name="SAPBEXHLevel1X 3 4 4 2" xfId="37767" xr:uid="{00000000-0005-0000-0000-00007D930000}"/>
    <cellStyle name="SAPBEXHLevel1X 3 4 5" xfId="37768" xr:uid="{00000000-0005-0000-0000-00007E930000}"/>
    <cellStyle name="SAPBEXHLevel1X 3 4 5 2" xfId="37769" xr:uid="{00000000-0005-0000-0000-00007F930000}"/>
    <cellStyle name="SAPBEXHLevel1X 3 4 6" xfId="37770" xr:uid="{00000000-0005-0000-0000-000080930000}"/>
    <cellStyle name="SAPBEXHLevel1X 3 4 6 2" xfId="37771" xr:uid="{00000000-0005-0000-0000-000081930000}"/>
    <cellStyle name="SAPBEXHLevel1X 3 4 7" xfId="37772" xr:uid="{00000000-0005-0000-0000-000082930000}"/>
    <cellStyle name="SAPBEXHLevel1X 3 5" xfId="37773" xr:uid="{00000000-0005-0000-0000-000083930000}"/>
    <cellStyle name="SAPBEXHLevel1X 3 5 2" xfId="37774" xr:uid="{00000000-0005-0000-0000-000084930000}"/>
    <cellStyle name="SAPBEXHLevel1X 3 6" xfId="37775" xr:uid="{00000000-0005-0000-0000-000085930000}"/>
    <cellStyle name="SAPBEXHLevel1X 3 6 2" xfId="37776" xr:uid="{00000000-0005-0000-0000-000086930000}"/>
    <cellStyle name="SAPBEXHLevel1X 3 7" xfId="37777" xr:uid="{00000000-0005-0000-0000-000087930000}"/>
    <cellStyle name="SAPBEXHLevel1X 3 7 2" xfId="37778" xr:uid="{00000000-0005-0000-0000-000088930000}"/>
    <cellStyle name="SAPBEXHLevel1X 3 8" xfId="37779" xr:uid="{00000000-0005-0000-0000-000089930000}"/>
    <cellStyle name="SAPBEXHLevel1X 3 8 2" xfId="37780" xr:uid="{00000000-0005-0000-0000-00008A930000}"/>
    <cellStyle name="SAPBEXHLevel1X 3 9" xfId="37781" xr:uid="{00000000-0005-0000-0000-00008B930000}"/>
    <cellStyle name="SAPBEXHLevel1X 3 9 2" xfId="37782" xr:uid="{00000000-0005-0000-0000-00008C930000}"/>
    <cellStyle name="SAPBEXHLevel1X 4" xfId="37783" xr:uid="{00000000-0005-0000-0000-00008D930000}"/>
    <cellStyle name="SAPBEXHLevel1X 4 2" xfId="37784" xr:uid="{00000000-0005-0000-0000-00008E930000}"/>
    <cellStyle name="SAPBEXHLevel1X 4 2 2" xfId="37785" xr:uid="{00000000-0005-0000-0000-00008F930000}"/>
    <cellStyle name="SAPBEXHLevel1X 4 2 2 2" xfId="37786" xr:uid="{00000000-0005-0000-0000-000090930000}"/>
    <cellStyle name="SAPBEXHLevel1X 4 2 2 2 2" xfId="37787" xr:uid="{00000000-0005-0000-0000-000091930000}"/>
    <cellStyle name="SAPBEXHLevel1X 4 2 2 3" xfId="37788" xr:uid="{00000000-0005-0000-0000-000092930000}"/>
    <cellStyle name="SAPBEXHLevel1X 4 2 2 3 2" xfId="37789" xr:uid="{00000000-0005-0000-0000-000093930000}"/>
    <cellStyle name="SAPBEXHLevel1X 4 2 2 4" xfId="37790" xr:uid="{00000000-0005-0000-0000-000094930000}"/>
    <cellStyle name="SAPBEXHLevel1X 4 2 2 4 2" xfId="37791" xr:uid="{00000000-0005-0000-0000-000095930000}"/>
    <cellStyle name="SAPBEXHLevel1X 4 2 2 5" xfId="37792" xr:uid="{00000000-0005-0000-0000-000096930000}"/>
    <cellStyle name="SAPBEXHLevel1X 4 2 2 5 2" xfId="37793" xr:uid="{00000000-0005-0000-0000-000097930000}"/>
    <cellStyle name="SAPBEXHLevel1X 4 2 2 6" xfId="37794" xr:uid="{00000000-0005-0000-0000-000098930000}"/>
    <cellStyle name="SAPBEXHLevel1X 4 2 2 6 2" xfId="37795" xr:uid="{00000000-0005-0000-0000-000099930000}"/>
    <cellStyle name="SAPBEXHLevel1X 4 2 2 7" xfId="37796" xr:uid="{00000000-0005-0000-0000-00009A930000}"/>
    <cellStyle name="SAPBEXHLevel1X 4 2 3" xfId="37797" xr:uid="{00000000-0005-0000-0000-00009B930000}"/>
    <cellStyle name="SAPBEXHLevel1X 4 2 3 2" xfId="37798" xr:uid="{00000000-0005-0000-0000-00009C930000}"/>
    <cellStyle name="SAPBEXHLevel1X 4 2 4" xfId="37799" xr:uid="{00000000-0005-0000-0000-00009D930000}"/>
    <cellStyle name="SAPBEXHLevel1X 4 2 4 2" xfId="37800" xr:uid="{00000000-0005-0000-0000-00009E930000}"/>
    <cellStyle name="SAPBEXHLevel1X 4 2 5" xfId="37801" xr:uid="{00000000-0005-0000-0000-00009F930000}"/>
    <cellStyle name="SAPBEXHLevel1X 4 2 5 2" xfId="37802" xr:uid="{00000000-0005-0000-0000-0000A0930000}"/>
    <cellStyle name="SAPBEXHLevel1X 4 2 6" xfId="37803" xr:uid="{00000000-0005-0000-0000-0000A1930000}"/>
    <cellStyle name="SAPBEXHLevel1X 4 2 6 2" xfId="37804" xr:uid="{00000000-0005-0000-0000-0000A2930000}"/>
    <cellStyle name="SAPBEXHLevel1X 4 2 7" xfId="37805" xr:uid="{00000000-0005-0000-0000-0000A3930000}"/>
    <cellStyle name="SAPBEXHLevel1X 4 2 7 2" xfId="37806" xr:uid="{00000000-0005-0000-0000-0000A4930000}"/>
    <cellStyle name="SAPBEXHLevel1X 4 2 8" xfId="37807" xr:uid="{00000000-0005-0000-0000-0000A5930000}"/>
    <cellStyle name="SAPBEXHLevel1X 4 3" xfId="37808" xr:uid="{00000000-0005-0000-0000-0000A6930000}"/>
    <cellStyle name="SAPBEXHLevel1X 4 3 2" xfId="37809" xr:uid="{00000000-0005-0000-0000-0000A7930000}"/>
    <cellStyle name="SAPBEXHLevel1X 4 3 2 2" xfId="37810" xr:uid="{00000000-0005-0000-0000-0000A8930000}"/>
    <cellStyle name="SAPBEXHLevel1X 4 3 3" xfId="37811" xr:uid="{00000000-0005-0000-0000-0000A9930000}"/>
    <cellStyle name="SAPBEXHLevel1X 4 3 3 2" xfId="37812" xr:uid="{00000000-0005-0000-0000-0000AA930000}"/>
    <cellStyle name="SAPBEXHLevel1X 4 3 4" xfId="37813" xr:uid="{00000000-0005-0000-0000-0000AB930000}"/>
    <cellStyle name="SAPBEXHLevel1X 4 3 4 2" xfId="37814" xr:uid="{00000000-0005-0000-0000-0000AC930000}"/>
    <cellStyle name="SAPBEXHLevel1X 4 3 5" xfId="37815" xr:uid="{00000000-0005-0000-0000-0000AD930000}"/>
    <cellStyle name="SAPBEXHLevel1X 4 3 5 2" xfId="37816" xr:uid="{00000000-0005-0000-0000-0000AE930000}"/>
    <cellStyle name="SAPBEXHLevel1X 4 3 6" xfId="37817" xr:uid="{00000000-0005-0000-0000-0000AF930000}"/>
    <cellStyle name="SAPBEXHLevel1X 4 3 6 2" xfId="37818" xr:uid="{00000000-0005-0000-0000-0000B0930000}"/>
    <cellStyle name="SAPBEXHLevel1X 4 3 7" xfId="37819" xr:uid="{00000000-0005-0000-0000-0000B1930000}"/>
    <cellStyle name="SAPBEXHLevel1X 4 4" xfId="37820" xr:uid="{00000000-0005-0000-0000-0000B2930000}"/>
    <cellStyle name="SAPBEXHLevel1X 4 4 2" xfId="37821" xr:uid="{00000000-0005-0000-0000-0000B3930000}"/>
    <cellStyle name="SAPBEXHLevel1X 4 5" xfId="37822" xr:uid="{00000000-0005-0000-0000-0000B4930000}"/>
    <cellStyle name="SAPBEXHLevel1X 4 5 2" xfId="37823" xr:uid="{00000000-0005-0000-0000-0000B5930000}"/>
    <cellStyle name="SAPBEXHLevel1X 4 6" xfId="37824" xr:uid="{00000000-0005-0000-0000-0000B6930000}"/>
    <cellStyle name="SAPBEXHLevel1X 4 6 2" xfId="37825" xr:uid="{00000000-0005-0000-0000-0000B7930000}"/>
    <cellStyle name="SAPBEXHLevel1X 4 7" xfId="37826" xr:uid="{00000000-0005-0000-0000-0000B8930000}"/>
    <cellStyle name="SAPBEXHLevel1X 4 7 2" xfId="37827" xr:uid="{00000000-0005-0000-0000-0000B9930000}"/>
    <cellStyle name="SAPBEXHLevel1X 4 8" xfId="37828" xr:uid="{00000000-0005-0000-0000-0000BA930000}"/>
    <cellStyle name="SAPBEXHLevel1X 4 8 2" xfId="37829" xr:uid="{00000000-0005-0000-0000-0000BB930000}"/>
    <cellStyle name="SAPBEXHLevel1X 4 9" xfId="37830" xr:uid="{00000000-0005-0000-0000-0000BC930000}"/>
    <cellStyle name="SAPBEXHLevel1X 5" xfId="37831" xr:uid="{00000000-0005-0000-0000-0000BD930000}"/>
    <cellStyle name="SAPBEXHLevel1X 5 2" xfId="37832" xr:uid="{00000000-0005-0000-0000-0000BE930000}"/>
    <cellStyle name="SAPBEXHLevel1X 5 2 2" xfId="37833" xr:uid="{00000000-0005-0000-0000-0000BF930000}"/>
    <cellStyle name="SAPBEXHLevel1X 5 2 2 2" xfId="37834" xr:uid="{00000000-0005-0000-0000-0000C0930000}"/>
    <cellStyle name="SAPBEXHLevel1X 5 2 2 2 2" xfId="37835" xr:uid="{00000000-0005-0000-0000-0000C1930000}"/>
    <cellStyle name="SAPBEXHLevel1X 5 2 2 3" xfId="37836" xr:uid="{00000000-0005-0000-0000-0000C2930000}"/>
    <cellStyle name="SAPBEXHLevel1X 5 2 2 3 2" xfId="37837" xr:uid="{00000000-0005-0000-0000-0000C3930000}"/>
    <cellStyle name="SAPBEXHLevel1X 5 2 2 4" xfId="37838" xr:uid="{00000000-0005-0000-0000-0000C4930000}"/>
    <cellStyle name="SAPBEXHLevel1X 5 2 2 4 2" xfId="37839" xr:uid="{00000000-0005-0000-0000-0000C5930000}"/>
    <cellStyle name="SAPBEXHLevel1X 5 2 2 5" xfId="37840" xr:uid="{00000000-0005-0000-0000-0000C6930000}"/>
    <cellStyle name="SAPBEXHLevel1X 5 2 2 5 2" xfId="37841" xr:uid="{00000000-0005-0000-0000-0000C7930000}"/>
    <cellStyle name="SAPBEXHLevel1X 5 2 2 6" xfId="37842" xr:uid="{00000000-0005-0000-0000-0000C8930000}"/>
    <cellStyle name="SAPBEXHLevel1X 5 2 2 6 2" xfId="37843" xr:uid="{00000000-0005-0000-0000-0000C9930000}"/>
    <cellStyle name="SAPBEXHLevel1X 5 2 2 7" xfId="37844" xr:uid="{00000000-0005-0000-0000-0000CA930000}"/>
    <cellStyle name="SAPBEXHLevel1X 5 2 3" xfId="37845" xr:uid="{00000000-0005-0000-0000-0000CB930000}"/>
    <cellStyle name="SAPBEXHLevel1X 5 2 3 2" xfId="37846" xr:uid="{00000000-0005-0000-0000-0000CC930000}"/>
    <cellStyle name="SAPBEXHLevel1X 5 2 4" xfId="37847" xr:uid="{00000000-0005-0000-0000-0000CD930000}"/>
    <cellStyle name="SAPBEXHLevel1X 5 2 4 2" xfId="37848" xr:uid="{00000000-0005-0000-0000-0000CE930000}"/>
    <cellStyle name="SAPBEXHLevel1X 5 2 5" xfId="37849" xr:uid="{00000000-0005-0000-0000-0000CF930000}"/>
    <cellStyle name="SAPBEXHLevel1X 5 2 5 2" xfId="37850" xr:uid="{00000000-0005-0000-0000-0000D0930000}"/>
    <cellStyle name="SAPBEXHLevel1X 5 2 6" xfId="37851" xr:uid="{00000000-0005-0000-0000-0000D1930000}"/>
    <cellStyle name="SAPBEXHLevel1X 5 2 6 2" xfId="37852" xr:uid="{00000000-0005-0000-0000-0000D2930000}"/>
    <cellStyle name="SAPBEXHLevel1X 5 2 7" xfId="37853" xr:uid="{00000000-0005-0000-0000-0000D3930000}"/>
    <cellStyle name="SAPBEXHLevel1X 5 2 7 2" xfId="37854" xr:uid="{00000000-0005-0000-0000-0000D4930000}"/>
    <cellStyle name="SAPBEXHLevel1X 5 2 8" xfId="37855" xr:uid="{00000000-0005-0000-0000-0000D5930000}"/>
    <cellStyle name="SAPBEXHLevel1X 5 3" xfId="37856" xr:uid="{00000000-0005-0000-0000-0000D6930000}"/>
    <cellStyle name="SAPBEXHLevel1X 5 3 2" xfId="37857" xr:uid="{00000000-0005-0000-0000-0000D7930000}"/>
    <cellStyle name="SAPBEXHLevel1X 5 3 2 2" xfId="37858" xr:uid="{00000000-0005-0000-0000-0000D8930000}"/>
    <cellStyle name="SAPBEXHLevel1X 5 3 3" xfId="37859" xr:uid="{00000000-0005-0000-0000-0000D9930000}"/>
    <cellStyle name="SAPBEXHLevel1X 5 3 3 2" xfId="37860" xr:uid="{00000000-0005-0000-0000-0000DA930000}"/>
    <cellStyle name="SAPBEXHLevel1X 5 3 4" xfId="37861" xr:uid="{00000000-0005-0000-0000-0000DB930000}"/>
    <cellStyle name="SAPBEXHLevel1X 5 3 4 2" xfId="37862" xr:uid="{00000000-0005-0000-0000-0000DC930000}"/>
    <cellStyle name="SAPBEXHLevel1X 5 3 5" xfId="37863" xr:uid="{00000000-0005-0000-0000-0000DD930000}"/>
    <cellStyle name="SAPBEXHLevel1X 5 3 5 2" xfId="37864" xr:uid="{00000000-0005-0000-0000-0000DE930000}"/>
    <cellStyle name="SAPBEXHLevel1X 5 3 6" xfId="37865" xr:uid="{00000000-0005-0000-0000-0000DF930000}"/>
    <cellStyle name="SAPBEXHLevel1X 5 3 6 2" xfId="37866" xr:uid="{00000000-0005-0000-0000-0000E0930000}"/>
    <cellStyle name="SAPBEXHLevel1X 5 3 7" xfId="37867" xr:uid="{00000000-0005-0000-0000-0000E1930000}"/>
    <cellStyle name="SAPBEXHLevel1X 5 4" xfId="37868" xr:uid="{00000000-0005-0000-0000-0000E2930000}"/>
    <cellStyle name="SAPBEXHLevel1X 5 4 2" xfId="37869" xr:uid="{00000000-0005-0000-0000-0000E3930000}"/>
    <cellStyle name="SAPBEXHLevel1X 5 5" xfId="37870" xr:uid="{00000000-0005-0000-0000-0000E4930000}"/>
    <cellStyle name="SAPBEXHLevel1X 5 5 2" xfId="37871" xr:uid="{00000000-0005-0000-0000-0000E5930000}"/>
    <cellStyle name="SAPBEXHLevel1X 5 6" xfId="37872" xr:uid="{00000000-0005-0000-0000-0000E6930000}"/>
    <cellStyle name="SAPBEXHLevel1X 5 6 2" xfId="37873" xr:uid="{00000000-0005-0000-0000-0000E7930000}"/>
    <cellStyle name="SAPBEXHLevel1X 5 7" xfId="37874" xr:uid="{00000000-0005-0000-0000-0000E8930000}"/>
    <cellStyle name="SAPBEXHLevel1X 5 7 2" xfId="37875" xr:uid="{00000000-0005-0000-0000-0000E9930000}"/>
    <cellStyle name="SAPBEXHLevel1X 5 8" xfId="37876" xr:uid="{00000000-0005-0000-0000-0000EA930000}"/>
    <cellStyle name="SAPBEXHLevel1X 5 8 2" xfId="37877" xr:uid="{00000000-0005-0000-0000-0000EB930000}"/>
    <cellStyle name="SAPBEXHLevel1X 5 9" xfId="37878" xr:uid="{00000000-0005-0000-0000-0000EC930000}"/>
    <cellStyle name="SAPBEXHLevel1X 6" xfId="37879" xr:uid="{00000000-0005-0000-0000-0000ED930000}"/>
    <cellStyle name="SAPBEXHLevel1X 6 2" xfId="37880" xr:uid="{00000000-0005-0000-0000-0000EE930000}"/>
    <cellStyle name="SAPBEXHLevel1X 6 2 2" xfId="37881" xr:uid="{00000000-0005-0000-0000-0000EF930000}"/>
    <cellStyle name="SAPBEXHLevel1X 6 2 2 2" xfId="37882" xr:uid="{00000000-0005-0000-0000-0000F0930000}"/>
    <cellStyle name="SAPBEXHLevel1X 6 2 3" xfId="37883" xr:uid="{00000000-0005-0000-0000-0000F1930000}"/>
    <cellStyle name="SAPBEXHLevel1X 6 2 3 2" xfId="37884" xr:uid="{00000000-0005-0000-0000-0000F2930000}"/>
    <cellStyle name="SAPBEXHLevel1X 6 2 4" xfId="37885" xr:uid="{00000000-0005-0000-0000-0000F3930000}"/>
    <cellStyle name="SAPBEXHLevel1X 6 2 4 2" xfId="37886" xr:uid="{00000000-0005-0000-0000-0000F4930000}"/>
    <cellStyle name="SAPBEXHLevel1X 6 2 5" xfId="37887" xr:uid="{00000000-0005-0000-0000-0000F5930000}"/>
    <cellStyle name="SAPBEXHLevel1X 6 2 5 2" xfId="37888" xr:uid="{00000000-0005-0000-0000-0000F6930000}"/>
    <cellStyle name="SAPBEXHLevel1X 6 2 6" xfId="37889" xr:uid="{00000000-0005-0000-0000-0000F7930000}"/>
    <cellStyle name="SAPBEXHLevel1X 6 2 6 2" xfId="37890" xr:uid="{00000000-0005-0000-0000-0000F8930000}"/>
    <cellStyle name="SAPBEXHLevel1X 6 2 7" xfId="37891" xr:uid="{00000000-0005-0000-0000-0000F9930000}"/>
    <cellStyle name="SAPBEXHLevel1X 6 3" xfId="37892" xr:uid="{00000000-0005-0000-0000-0000FA930000}"/>
    <cellStyle name="SAPBEXHLevel1X 6 3 2" xfId="37893" xr:uid="{00000000-0005-0000-0000-0000FB930000}"/>
    <cellStyle name="SAPBEXHLevel1X 6 4" xfId="37894" xr:uid="{00000000-0005-0000-0000-0000FC930000}"/>
    <cellStyle name="SAPBEXHLevel1X 6 4 2" xfId="37895" xr:uid="{00000000-0005-0000-0000-0000FD930000}"/>
    <cellStyle name="SAPBEXHLevel1X 6 5" xfId="37896" xr:uid="{00000000-0005-0000-0000-0000FE930000}"/>
    <cellStyle name="SAPBEXHLevel1X 6 5 2" xfId="37897" xr:uid="{00000000-0005-0000-0000-0000FF930000}"/>
    <cellStyle name="SAPBEXHLevel1X 6 6" xfId="37898" xr:uid="{00000000-0005-0000-0000-000000940000}"/>
    <cellStyle name="SAPBEXHLevel1X 6 6 2" xfId="37899" xr:uid="{00000000-0005-0000-0000-000001940000}"/>
    <cellStyle name="SAPBEXHLevel1X 6 7" xfId="37900" xr:uid="{00000000-0005-0000-0000-000002940000}"/>
    <cellStyle name="SAPBEXHLevel1X 6 7 2" xfId="37901" xr:uid="{00000000-0005-0000-0000-000003940000}"/>
    <cellStyle name="SAPBEXHLevel1X 6 8" xfId="37902" xr:uid="{00000000-0005-0000-0000-000004940000}"/>
    <cellStyle name="SAPBEXHLevel1X 7" xfId="37903" xr:uid="{00000000-0005-0000-0000-000005940000}"/>
    <cellStyle name="SAPBEXHLevel1X 7 2" xfId="37904" xr:uid="{00000000-0005-0000-0000-000006940000}"/>
    <cellStyle name="SAPBEXHLevel1X 7 2 2" xfId="37905" xr:uid="{00000000-0005-0000-0000-000007940000}"/>
    <cellStyle name="SAPBEXHLevel1X 7 3" xfId="37906" xr:uid="{00000000-0005-0000-0000-000008940000}"/>
    <cellStyle name="SAPBEXHLevel1X 7 3 2" xfId="37907" xr:uid="{00000000-0005-0000-0000-000009940000}"/>
    <cellStyle name="SAPBEXHLevel1X 7 4" xfId="37908" xr:uid="{00000000-0005-0000-0000-00000A940000}"/>
    <cellStyle name="SAPBEXHLevel1X 7 4 2" xfId="37909" xr:uid="{00000000-0005-0000-0000-00000B940000}"/>
    <cellStyle name="SAPBEXHLevel1X 7 5" xfId="37910" xr:uid="{00000000-0005-0000-0000-00000C940000}"/>
    <cellStyle name="SAPBEXHLevel1X 7 5 2" xfId="37911" xr:uid="{00000000-0005-0000-0000-00000D940000}"/>
    <cellStyle name="SAPBEXHLevel1X 7 6" xfId="37912" xr:uid="{00000000-0005-0000-0000-00000E940000}"/>
    <cellStyle name="SAPBEXHLevel1X 7 6 2" xfId="37913" xr:uid="{00000000-0005-0000-0000-00000F940000}"/>
    <cellStyle name="SAPBEXHLevel1X 7 7" xfId="37914" xr:uid="{00000000-0005-0000-0000-000010940000}"/>
    <cellStyle name="SAPBEXHLevel1X 8" xfId="37915" xr:uid="{00000000-0005-0000-0000-000011940000}"/>
    <cellStyle name="SAPBEXHLevel1X 8 2" xfId="37916" xr:uid="{00000000-0005-0000-0000-000012940000}"/>
    <cellStyle name="SAPBEXHLevel1X 9" xfId="37917" xr:uid="{00000000-0005-0000-0000-000013940000}"/>
    <cellStyle name="SAPBEXHLevel1X 9 2" xfId="37918" xr:uid="{00000000-0005-0000-0000-000014940000}"/>
    <cellStyle name="SAPBEXHLevel2" xfId="37919" xr:uid="{00000000-0005-0000-0000-000015940000}"/>
    <cellStyle name="SAPBEXHLevel2 10" xfId="37920" xr:uid="{00000000-0005-0000-0000-000016940000}"/>
    <cellStyle name="SAPBEXHLevel2 10 2" xfId="37921" xr:uid="{00000000-0005-0000-0000-000017940000}"/>
    <cellStyle name="SAPBEXHLevel2 10 2 2" xfId="37922" xr:uid="{00000000-0005-0000-0000-000018940000}"/>
    <cellStyle name="SAPBEXHLevel2 10 3" xfId="37923" xr:uid="{00000000-0005-0000-0000-000019940000}"/>
    <cellStyle name="SAPBEXHLevel2 10 3 2" xfId="37924" xr:uid="{00000000-0005-0000-0000-00001A940000}"/>
    <cellStyle name="SAPBEXHLevel2 10 4" xfId="37925" xr:uid="{00000000-0005-0000-0000-00001B940000}"/>
    <cellStyle name="SAPBEXHLevel2 10 4 2" xfId="37926" xr:uid="{00000000-0005-0000-0000-00001C940000}"/>
    <cellStyle name="SAPBEXHLevel2 10 5" xfId="37927" xr:uid="{00000000-0005-0000-0000-00001D940000}"/>
    <cellStyle name="SAPBEXHLevel2 10 5 2" xfId="37928" xr:uid="{00000000-0005-0000-0000-00001E940000}"/>
    <cellStyle name="SAPBEXHLevel2 10 6" xfId="37929" xr:uid="{00000000-0005-0000-0000-00001F940000}"/>
    <cellStyle name="SAPBEXHLevel2 10 6 2" xfId="37930" xr:uid="{00000000-0005-0000-0000-000020940000}"/>
    <cellStyle name="SAPBEXHLevel2 10 7" xfId="37931" xr:uid="{00000000-0005-0000-0000-000021940000}"/>
    <cellStyle name="SAPBEXHLevel2 11" xfId="37932" xr:uid="{00000000-0005-0000-0000-000022940000}"/>
    <cellStyle name="SAPBEXHLevel2 11 2" xfId="37933" xr:uid="{00000000-0005-0000-0000-000023940000}"/>
    <cellStyle name="SAPBEXHLevel2 12" xfId="37934" xr:uid="{00000000-0005-0000-0000-000024940000}"/>
    <cellStyle name="SAPBEXHLevel2 12 2" xfId="37935" xr:uid="{00000000-0005-0000-0000-000025940000}"/>
    <cellStyle name="SAPBEXHLevel2 13" xfId="37936" xr:uid="{00000000-0005-0000-0000-000026940000}"/>
    <cellStyle name="SAPBEXHLevel2 13 2" xfId="37937" xr:uid="{00000000-0005-0000-0000-000027940000}"/>
    <cellStyle name="SAPBEXHLevel2 14" xfId="37938" xr:uid="{00000000-0005-0000-0000-000028940000}"/>
    <cellStyle name="SAPBEXHLevel2 14 2" xfId="37939" xr:uid="{00000000-0005-0000-0000-000029940000}"/>
    <cellStyle name="SAPBEXHLevel2 15" xfId="37940" xr:uid="{00000000-0005-0000-0000-00002A940000}"/>
    <cellStyle name="SAPBEXHLevel2 15 2" xfId="37941" xr:uid="{00000000-0005-0000-0000-00002B940000}"/>
    <cellStyle name="SAPBEXHLevel2 16" xfId="37942" xr:uid="{00000000-0005-0000-0000-00002C940000}"/>
    <cellStyle name="SAPBEXHLevel2 2" xfId="37943" xr:uid="{00000000-0005-0000-0000-00002D940000}"/>
    <cellStyle name="SAPBEXHLevel2 2 10" xfId="37944" xr:uid="{00000000-0005-0000-0000-00002E940000}"/>
    <cellStyle name="SAPBEXHLevel2 2 10 2" xfId="37945" xr:uid="{00000000-0005-0000-0000-00002F940000}"/>
    <cellStyle name="SAPBEXHLevel2 2 11" xfId="37946" xr:uid="{00000000-0005-0000-0000-000030940000}"/>
    <cellStyle name="SAPBEXHLevel2 2 11 2" xfId="37947" xr:uid="{00000000-0005-0000-0000-000031940000}"/>
    <cellStyle name="SAPBEXHLevel2 2 12" xfId="37948" xr:uid="{00000000-0005-0000-0000-000032940000}"/>
    <cellStyle name="SAPBEXHLevel2 2 2" xfId="37949" xr:uid="{00000000-0005-0000-0000-000033940000}"/>
    <cellStyle name="SAPBEXHLevel2 2 2 10" xfId="37950" xr:uid="{00000000-0005-0000-0000-000034940000}"/>
    <cellStyle name="SAPBEXHLevel2 2 2 10 2" xfId="37951" xr:uid="{00000000-0005-0000-0000-000035940000}"/>
    <cellStyle name="SAPBEXHLevel2 2 2 11" xfId="37952" xr:uid="{00000000-0005-0000-0000-000036940000}"/>
    <cellStyle name="SAPBEXHLevel2 2 2 2" xfId="37953" xr:uid="{00000000-0005-0000-0000-000037940000}"/>
    <cellStyle name="SAPBEXHLevel2 2 2 2 10" xfId="37954" xr:uid="{00000000-0005-0000-0000-000038940000}"/>
    <cellStyle name="SAPBEXHLevel2 2 2 2 2" xfId="37955" xr:uid="{00000000-0005-0000-0000-000039940000}"/>
    <cellStyle name="SAPBEXHLevel2 2 2 2 2 2" xfId="37956" xr:uid="{00000000-0005-0000-0000-00003A940000}"/>
    <cellStyle name="SAPBEXHLevel2 2 2 2 2 2 2" xfId="37957" xr:uid="{00000000-0005-0000-0000-00003B940000}"/>
    <cellStyle name="SAPBEXHLevel2 2 2 2 2 2 2 2" xfId="37958" xr:uid="{00000000-0005-0000-0000-00003C940000}"/>
    <cellStyle name="SAPBEXHLevel2 2 2 2 2 2 2 2 2" xfId="37959" xr:uid="{00000000-0005-0000-0000-00003D940000}"/>
    <cellStyle name="SAPBEXHLevel2 2 2 2 2 2 2 3" xfId="37960" xr:uid="{00000000-0005-0000-0000-00003E940000}"/>
    <cellStyle name="SAPBEXHLevel2 2 2 2 2 2 2 3 2" xfId="37961" xr:uid="{00000000-0005-0000-0000-00003F940000}"/>
    <cellStyle name="SAPBEXHLevel2 2 2 2 2 2 2 4" xfId="37962" xr:uid="{00000000-0005-0000-0000-000040940000}"/>
    <cellStyle name="SAPBEXHLevel2 2 2 2 2 2 2 4 2" xfId="37963" xr:uid="{00000000-0005-0000-0000-000041940000}"/>
    <cellStyle name="SAPBEXHLevel2 2 2 2 2 2 2 5" xfId="37964" xr:uid="{00000000-0005-0000-0000-000042940000}"/>
    <cellStyle name="SAPBEXHLevel2 2 2 2 2 2 2 5 2" xfId="37965" xr:uid="{00000000-0005-0000-0000-000043940000}"/>
    <cellStyle name="SAPBEXHLevel2 2 2 2 2 2 2 6" xfId="37966" xr:uid="{00000000-0005-0000-0000-000044940000}"/>
    <cellStyle name="SAPBEXHLevel2 2 2 2 2 2 2 6 2" xfId="37967" xr:uid="{00000000-0005-0000-0000-000045940000}"/>
    <cellStyle name="SAPBEXHLevel2 2 2 2 2 2 2 7" xfId="37968" xr:uid="{00000000-0005-0000-0000-000046940000}"/>
    <cellStyle name="SAPBEXHLevel2 2 2 2 2 2 3" xfId="37969" xr:uid="{00000000-0005-0000-0000-000047940000}"/>
    <cellStyle name="SAPBEXHLevel2 2 2 2 2 2 3 2" xfId="37970" xr:uid="{00000000-0005-0000-0000-000048940000}"/>
    <cellStyle name="SAPBEXHLevel2 2 2 2 2 2 4" xfId="37971" xr:uid="{00000000-0005-0000-0000-000049940000}"/>
    <cellStyle name="SAPBEXHLevel2 2 2 2 2 2 4 2" xfId="37972" xr:uid="{00000000-0005-0000-0000-00004A940000}"/>
    <cellStyle name="SAPBEXHLevel2 2 2 2 2 2 5" xfId="37973" xr:uid="{00000000-0005-0000-0000-00004B940000}"/>
    <cellStyle name="SAPBEXHLevel2 2 2 2 2 2 5 2" xfId="37974" xr:uid="{00000000-0005-0000-0000-00004C940000}"/>
    <cellStyle name="SAPBEXHLevel2 2 2 2 2 2 6" xfId="37975" xr:uid="{00000000-0005-0000-0000-00004D940000}"/>
    <cellStyle name="SAPBEXHLevel2 2 2 2 2 2 6 2" xfId="37976" xr:uid="{00000000-0005-0000-0000-00004E940000}"/>
    <cellStyle name="SAPBEXHLevel2 2 2 2 2 2 7" xfId="37977" xr:uid="{00000000-0005-0000-0000-00004F940000}"/>
    <cellStyle name="SAPBEXHLevel2 2 2 2 2 2 7 2" xfId="37978" xr:uid="{00000000-0005-0000-0000-000050940000}"/>
    <cellStyle name="SAPBEXHLevel2 2 2 2 2 2 8" xfId="37979" xr:uid="{00000000-0005-0000-0000-000051940000}"/>
    <cellStyle name="SAPBEXHLevel2 2 2 2 2 3" xfId="37980" xr:uid="{00000000-0005-0000-0000-000052940000}"/>
    <cellStyle name="SAPBEXHLevel2 2 2 2 2 3 2" xfId="37981" xr:uid="{00000000-0005-0000-0000-000053940000}"/>
    <cellStyle name="SAPBEXHLevel2 2 2 2 2 3 2 2" xfId="37982" xr:uid="{00000000-0005-0000-0000-000054940000}"/>
    <cellStyle name="SAPBEXHLevel2 2 2 2 2 3 3" xfId="37983" xr:uid="{00000000-0005-0000-0000-000055940000}"/>
    <cellStyle name="SAPBEXHLevel2 2 2 2 2 3 3 2" xfId="37984" xr:uid="{00000000-0005-0000-0000-000056940000}"/>
    <cellStyle name="SAPBEXHLevel2 2 2 2 2 3 4" xfId="37985" xr:uid="{00000000-0005-0000-0000-000057940000}"/>
    <cellStyle name="SAPBEXHLevel2 2 2 2 2 3 4 2" xfId="37986" xr:uid="{00000000-0005-0000-0000-000058940000}"/>
    <cellStyle name="SAPBEXHLevel2 2 2 2 2 3 5" xfId="37987" xr:uid="{00000000-0005-0000-0000-000059940000}"/>
    <cellStyle name="SAPBEXHLevel2 2 2 2 2 3 5 2" xfId="37988" xr:uid="{00000000-0005-0000-0000-00005A940000}"/>
    <cellStyle name="SAPBEXHLevel2 2 2 2 2 3 6" xfId="37989" xr:uid="{00000000-0005-0000-0000-00005B940000}"/>
    <cellStyle name="SAPBEXHLevel2 2 2 2 2 3 6 2" xfId="37990" xr:uid="{00000000-0005-0000-0000-00005C940000}"/>
    <cellStyle name="SAPBEXHLevel2 2 2 2 2 3 7" xfId="37991" xr:uid="{00000000-0005-0000-0000-00005D940000}"/>
    <cellStyle name="SAPBEXHLevel2 2 2 2 2 4" xfId="37992" xr:uid="{00000000-0005-0000-0000-00005E940000}"/>
    <cellStyle name="SAPBEXHLevel2 2 2 2 2 4 2" xfId="37993" xr:uid="{00000000-0005-0000-0000-00005F940000}"/>
    <cellStyle name="SAPBEXHLevel2 2 2 2 2 5" xfId="37994" xr:uid="{00000000-0005-0000-0000-000060940000}"/>
    <cellStyle name="SAPBEXHLevel2 2 2 2 2 5 2" xfId="37995" xr:uid="{00000000-0005-0000-0000-000061940000}"/>
    <cellStyle name="SAPBEXHLevel2 2 2 2 2 6" xfId="37996" xr:uid="{00000000-0005-0000-0000-000062940000}"/>
    <cellStyle name="SAPBEXHLevel2 2 2 2 2 6 2" xfId="37997" xr:uid="{00000000-0005-0000-0000-000063940000}"/>
    <cellStyle name="SAPBEXHLevel2 2 2 2 2 7" xfId="37998" xr:uid="{00000000-0005-0000-0000-000064940000}"/>
    <cellStyle name="SAPBEXHLevel2 2 2 2 2 7 2" xfId="37999" xr:uid="{00000000-0005-0000-0000-000065940000}"/>
    <cellStyle name="SAPBEXHLevel2 2 2 2 2 8" xfId="38000" xr:uid="{00000000-0005-0000-0000-000066940000}"/>
    <cellStyle name="SAPBEXHLevel2 2 2 2 2 8 2" xfId="38001" xr:uid="{00000000-0005-0000-0000-000067940000}"/>
    <cellStyle name="SAPBEXHLevel2 2 2 2 2 9" xfId="38002" xr:uid="{00000000-0005-0000-0000-000068940000}"/>
    <cellStyle name="SAPBEXHLevel2 2 2 2 3" xfId="38003" xr:uid="{00000000-0005-0000-0000-000069940000}"/>
    <cellStyle name="SAPBEXHLevel2 2 2 2 3 2" xfId="38004" xr:uid="{00000000-0005-0000-0000-00006A940000}"/>
    <cellStyle name="SAPBEXHLevel2 2 2 2 3 2 2" xfId="38005" xr:uid="{00000000-0005-0000-0000-00006B940000}"/>
    <cellStyle name="SAPBEXHLevel2 2 2 2 3 2 2 2" xfId="38006" xr:uid="{00000000-0005-0000-0000-00006C940000}"/>
    <cellStyle name="SAPBEXHLevel2 2 2 2 3 2 3" xfId="38007" xr:uid="{00000000-0005-0000-0000-00006D940000}"/>
    <cellStyle name="SAPBEXHLevel2 2 2 2 3 2 3 2" xfId="38008" xr:uid="{00000000-0005-0000-0000-00006E940000}"/>
    <cellStyle name="SAPBEXHLevel2 2 2 2 3 2 4" xfId="38009" xr:uid="{00000000-0005-0000-0000-00006F940000}"/>
    <cellStyle name="SAPBEXHLevel2 2 2 2 3 2 4 2" xfId="38010" xr:uid="{00000000-0005-0000-0000-000070940000}"/>
    <cellStyle name="SAPBEXHLevel2 2 2 2 3 2 5" xfId="38011" xr:uid="{00000000-0005-0000-0000-000071940000}"/>
    <cellStyle name="SAPBEXHLevel2 2 2 2 3 2 5 2" xfId="38012" xr:uid="{00000000-0005-0000-0000-000072940000}"/>
    <cellStyle name="SAPBEXHLevel2 2 2 2 3 2 6" xfId="38013" xr:uid="{00000000-0005-0000-0000-000073940000}"/>
    <cellStyle name="SAPBEXHLevel2 2 2 2 3 2 6 2" xfId="38014" xr:uid="{00000000-0005-0000-0000-000074940000}"/>
    <cellStyle name="SAPBEXHLevel2 2 2 2 3 2 7" xfId="38015" xr:uid="{00000000-0005-0000-0000-000075940000}"/>
    <cellStyle name="SAPBEXHLevel2 2 2 2 3 3" xfId="38016" xr:uid="{00000000-0005-0000-0000-000076940000}"/>
    <cellStyle name="SAPBEXHLevel2 2 2 2 3 3 2" xfId="38017" xr:uid="{00000000-0005-0000-0000-000077940000}"/>
    <cellStyle name="SAPBEXHLevel2 2 2 2 3 4" xfId="38018" xr:uid="{00000000-0005-0000-0000-000078940000}"/>
    <cellStyle name="SAPBEXHLevel2 2 2 2 3 4 2" xfId="38019" xr:uid="{00000000-0005-0000-0000-000079940000}"/>
    <cellStyle name="SAPBEXHLevel2 2 2 2 3 5" xfId="38020" xr:uid="{00000000-0005-0000-0000-00007A940000}"/>
    <cellStyle name="SAPBEXHLevel2 2 2 2 3 5 2" xfId="38021" xr:uid="{00000000-0005-0000-0000-00007B940000}"/>
    <cellStyle name="SAPBEXHLevel2 2 2 2 3 6" xfId="38022" xr:uid="{00000000-0005-0000-0000-00007C940000}"/>
    <cellStyle name="SAPBEXHLevel2 2 2 2 3 6 2" xfId="38023" xr:uid="{00000000-0005-0000-0000-00007D940000}"/>
    <cellStyle name="SAPBEXHLevel2 2 2 2 3 7" xfId="38024" xr:uid="{00000000-0005-0000-0000-00007E940000}"/>
    <cellStyle name="SAPBEXHLevel2 2 2 2 3 7 2" xfId="38025" xr:uid="{00000000-0005-0000-0000-00007F940000}"/>
    <cellStyle name="SAPBEXHLevel2 2 2 2 3 8" xfId="38026" xr:uid="{00000000-0005-0000-0000-000080940000}"/>
    <cellStyle name="SAPBEXHLevel2 2 2 2 4" xfId="38027" xr:uid="{00000000-0005-0000-0000-000081940000}"/>
    <cellStyle name="SAPBEXHLevel2 2 2 2 4 2" xfId="38028" xr:uid="{00000000-0005-0000-0000-000082940000}"/>
    <cellStyle name="SAPBEXHLevel2 2 2 2 4 2 2" xfId="38029" xr:uid="{00000000-0005-0000-0000-000083940000}"/>
    <cellStyle name="SAPBEXHLevel2 2 2 2 4 3" xfId="38030" xr:uid="{00000000-0005-0000-0000-000084940000}"/>
    <cellStyle name="SAPBEXHLevel2 2 2 2 4 3 2" xfId="38031" xr:uid="{00000000-0005-0000-0000-000085940000}"/>
    <cellStyle name="SAPBEXHLevel2 2 2 2 4 4" xfId="38032" xr:uid="{00000000-0005-0000-0000-000086940000}"/>
    <cellStyle name="SAPBEXHLevel2 2 2 2 4 4 2" xfId="38033" xr:uid="{00000000-0005-0000-0000-000087940000}"/>
    <cellStyle name="SAPBEXHLevel2 2 2 2 4 5" xfId="38034" xr:uid="{00000000-0005-0000-0000-000088940000}"/>
    <cellStyle name="SAPBEXHLevel2 2 2 2 4 5 2" xfId="38035" xr:uid="{00000000-0005-0000-0000-000089940000}"/>
    <cellStyle name="SAPBEXHLevel2 2 2 2 4 6" xfId="38036" xr:uid="{00000000-0005-0000-0000-00008A940000}"/>
    <cellStyle name="SAPBEXHLevel2 2 2 2 4 6 2" xfId="38037" xr:uid="{00000000-0005-0000-0000-00008B940000}"/>
    <cellStyle name="SAPBEXHLevel2 2 2 2 4 7" xfId="38038" xr:uid="{00000000-0005-0000-0000-00008C940000}"/>
    <cellStyle name="SAPBEXHLevel2 2 2 2 5" xfId="38039" xr:uid="{00000000-0005-0000-0000-00008D940000}"/>
    <cellStyle name="SAPBEXHLevel2 2 2 2 5 2" xfId="38040" xr:uid="{00000000-0005-0000-0000-00008E940000}"/>
    <cellStyle name="SAPBEXHLevel2 2 2 2 6" xfId="38041" xr:uid="{00000000-0005-0000-0000-00008F940000}"/>
    <cellStyle name="SAPBEXHLevel2 2 2 2 6 2" xfId="38042" xr:uid="{00000000-0005-0000-0000-000090940000}"/>
    <cellStyle name="SAPBEXHLevel2 2 2 2 7" xfId="38043" xr:uid="{00000000-0005-0000-0000-000091940000}"/>
    <cellStyle name="SAPBEXHLevel2 2 2 2 7 2" xfId="38044" xr:uid="{00000000-0005-0000-0000-000092940000}"/>
    <cellStyle name="SAPBEXHLevel2 2 2 2 8" xfId="38045" xr:uid="{00000000-0005-0000-0000-000093940000}"/>
    <cellStyle name="SAPBEXHLevel2 2 2 2 8 2" xfId="38046" xr:uid="{00000000-0005-0000-0000-000094940000}"/>
    <cellStyle name="SAPBEXHLevel2 2 2 2 9" xfId="38047" xr:uid="{00000000-0005-0000-0000-000095940000}"/>
    <cellStyle name="SAPBEXHLevel2 2 2 2 9 2" xfId="38048" xr:uid="{00000000-0005-0000-0000-000096940000}"/>
    <cellStyle name="SAPBEXHLevel2 2 2 3" xfId="38049" xr:uid="{00000000-0005-0000-0000-000097940000}"/>
    <cellStyle name="SAPBEXHLevel2 2 2 3 2" xfId="38050" xr:uid="{00000000-0005-0000-0000-000098940000}"/>
    <cellStyle name="SAPBEXHLevel2 2 2 3 2 2" xfId="38051" xr:uid="{00000000-0005-0000-0000-000099940000}"/>
    <cellStyle name="SAPBEXHLevel2 2 2 3 2 2 2" xfId="38052" xr:uid="{00000000-0005-0000-0000-00009A940000}"/>
    <cellStyle name="SAPBEXHLevel2 2 2 3 2 2 2 2" xfId="38053" xr:uid="{00000000-0005-0000-0000-00009B940000}"/>
    <cellStyle name="SAPBEXHLevel2 2 2 3 2 2 3" xfId="38054" xr:uid="{00000000-0005-0000-0000-00009C940000}"/>
    <cellStyle name="SAPBEXHLevel2 2 2 3 2 2 3 2" xfId="38055" xr:uid="{00000000-0005-0000-0000-00009D940000}"/>
    <cellStyle name="SAPBEXHLevel2 2 2 3 2 2 4" xfId="38056" xr:uid="{00000000-0005-0000-0000-00009E940000}"/>
    <cellStyle name="SAPBEXHLevel2 2 2 3 2 2 4 2" xfId="38057" xr:uid="{00000000-0005-0000-0000-00009F940000}"/>
    <cellStyle name="SAPBEXHLevel2 2 2 3 2 2 5" xfId="38058" xr:uid="{00000000-0005-0000-0000-0000A0940000}"/>
    <cellStyle name="SAPBEXHLevel2 2 2 3 2 2 5 2" xfId="38059" xr:uid="{00000000-0005-0000-0000-0000A1940000}"/>
    <cellStyle name="SAPBEXHLevel2 2 2 3 2 2 6" xfId="38060" xr:uid="{00000000-0005-0000-0000-0000A2940000}"/>
    <cellStyle name="SAPBEXHLevel2 2 2 3 2 2 6 2" xfId="38061" xr:uid="{00000000-0005-0000-0000-0000A3940000}"/>
    <cellStyle name="SAPBEXHLevel2 2 2 3 2 2 7" xfId="38062" xr:uid="{00000000-0005-0000-0000-0000A4940000}"/>
    <cellStyle name="SAPBEXHLevel2 2 2 3 2 3" xfId="38063" xr:uid="{00000000-0005-0000-0000-0000A5940000}"/>
    <cellStyle name="SAPBEXHLevel2 2 2 3 2 3 2" xfId="38064" xr:uid="{00000000-0005-0000-0000-0000A6940000}"/>
    <cellStyle name="SAPBEXHLevel2 2 2 3 2 4" xfId="38065" xr:uid="{00000000-0005-0000-0000-0000A7940000}"/>
    <cellStyle name="SAPBEXHLevel2 2 2 3 2 4 2" xfId="38066" xr:uid="{00000000-0005-0000-0000-0000A8940000}"/>
    <cellStyle name="SAPBEXHLevel2 2 2 3 2 5" xfId="38067" xr:uid="{00000000-0005-0000-0000-0000A9940000}"/>
    <cellStyle name="SAPBEXHLevel2 2 2 3 2 5 2" xfId="38068" xr:uid="{00000000-0005-0000-0000-0000AA940000}"/>
    <cellStyle name="SAPBEXHLevel2 2 2 3 2 6" xfId="38069" xr:uid="{00000000-0005-0000-0000-0000AB940000}"/>
    <cellStyle name="SAPBEXHLevel2 2 2 3 2 6 2" xfId="38070" xr:uid="{00000000-0005-0000-0000-0000AC940000}"/>
    <cellStyle name="SAPBEXHLevel2 2 2 3 2 7" xfId="38071" xr:uid="{00000000-0005-0000-0000-0000AD940000}"/>
    <cellStyle name="SAPBEXHLevel2 2 2 3 2 7 2" xfId="38072" xr:uid="{00000000-0005-0000-0000-0000AE940000}"/>
    <cellStyle name="SAPBEXHLevel2 2 2 3 2 8" xfId="38073" xr:uid="{00000000-0005-0000-0000-0000AF940000}"/>
    <cellStyle name="SAPBEXHLevel2 2 2 3 3" xfId="38074" xr:uid="{00000000-0005-0000-0000-0000B0940000}"/>
    <cellStyle name="SAPBEXHLevel2 2 2 3 3 2" xfId="38075" xr:uid="{00000000-0005-0000-0000-0000B1940000}"/>
    <cellStyle name="SAPBEXHLevel2 2 2 3 3 2 2" xfId="38076" xr:uid="{00000000-0005-0000-0000-0000B2940000}"/>
    <cellStyle name="SAPBEXHLevel2 2 2 3 3 3" xfId="38077" xr:uid="{00000000-0005-0000-0000-0000B3940000}"/>
    <cellStyle name="SAPBEXHLevel2 2 2 3 3 3 2" xfId="38078" xr:uid="{00000000-0005-0000-0000-0000B4940000}"/>
    <cellStyle name="SAPBEXHLevel2 2 2 3 3 4" xfId="38079" xr:uid="{00000000-0005-0000-0000-0000B5940000}"/>
    <cellStyle name="SAPBEXHLevel2 2 2 3 3 4 2" xfId="38080" xr:uid="{00000000-0005-0000-0000-0000B6940000}"/>
    <cellStyle name="SAPBEXHLevel2 2 2 3 3 5" xfId="38081" xr:uid="{00000000-0005-0000-0000-0000B7940000}"/>
    <cellStyle name="SAPBEXHLevel2 2 2 3 3 5 2" xfId="38082" xr:uid="{00000000-0005-0000-0000-0000B8940000}"/>
    <cellStyle name="SAPBEXHLevel2 2 2 3 3 6" xfId="38083" xr:uid="{00000000-0005-0000-0000-0000B9940000}"/>
    <cellStyle name="SAPBEXHLevel2 2 2 3 3 6 2" xfId="38084" xr:uid="{00000000-0005-0000-0000-0000BA940000}"/>
    <cellStyle name="SAPBEXHLevel2 2 2 3 3 7" xfId="38085" xr:uid="{00000000-0005-0000-0000-0000BB940000}"/>
    <cellStyle name="SAPBEXHLevel2 2 2 3 4" xfId="38086" xr:uid="{00000000-0005-0000-0000-0000BC940000}"/>
    <cellStyle name="SAPBEXHLevel2 2 2 3 4 2" xfId="38087" xr:uid="{00000000-0005-0000-0000-0000BD940000}"/>
    <cellStyle name="SAPBEXHLevel2 2 2 3 5" xfId="38088" xr:uid="{00000000-0005-0000-0000-0000BE940000}"/>
    <cellStyle name="SAPBEXHLevel2 2 2 3 5 2" xfId="38089" xr:uid="{00000000-0005-0000-0000-0000BF940000}"/>
    <cellStyle name="SAPBEXHLevel2 2 2 3 6" xfId="38090" xr:uid="{00000000-0005-0000-0000-0000C0940000}"/>
    <cellStyle name="SAPBEXHLevel2 2 2 3 6 2" xfId="38091" xr:uid="{00000000-0005-0000-0000-0000C1940000}"/>
    <cellStyle name="SAPBEXHLevel2 2 2 3 7" xfId="38092" xr:uid="{00000000-0005-0000-0000-0000C2940000}"/>
    <cellStyle name="SAPBEXHLevel2 2 2 3 7 2" xfId="38093" xr:uid="{00000000-0005-0000-0000-0000C3940000}"/>
    <cellStyle name="SAPBEXHLevel2 2 2 3 8" xfId="38094" xr:uid="{00000000-0005-0000-0000-0000C4940000}"/>
    <cellStyle name="SAPBEXHLevel2 2 2 3 8 2" xfId="38095" xr:uid="{00000000-0005-0000-0000-0000C5940000}"/>
    <cellStyle name="SAPBEXHLevel2 2 2 3 9" xfId="38096" xr:uid="{00000000-0005-0000-0000-0000C6940000}"/>
    <cellStyle name="SAPBEXHLevel2 2 2 4" xfId="38097" xr:uid="{00000000-0005-0000-0000-0000C7940000}"/>
    <cellStyle name="SAPBEXHLevel2 2 2 4 2" xfId="38098" xr:uid="{00000000-0005-0000-0000-0000C8940000}"/>
    <cellStyle name="SAPBEXHLevel2 2 2 4 2 2" xfId="38099" xr:uid="{00000000-0005-0000-0000-0000C9940000}"/>
    <cellStyle name="SAPBEXHLevel2 2 2 4 2 2 2" xfId="38100" xr:uid="{00000000-0005-0000-0000-0000CA940000}"/>
    <cellStyle name="SAPBEXHLevel2 2 2 4 2 3" xfId="38101" xr:uid="{00000000-0005-0000-0000-0000CB940000}"/>
    <cellStyle name="SAPBEXHLevel2 2 2 4 2 3 2" xfId="38102" xr:uid="{00000000-0005-0000-0000-0000CC940000}"/>
    <cellStyle name="SAPBEXHLevel2 2 2 4 2 4" xfId="38103" xr:uid="{00000000-0005-0000-0000-0000CD940000}"/>
    <cellStyle name="SAPBEXHLevel2 2 2 4 2 4 2" xfId="38104" xr:uid="{00000000-0005-0000-0000-0000CE940000}"/>
    <cellStyle name="SAPBEXHLevel2 2 2 4 2 5" xfId="38105" xr:uid="{00000000-0005-0000-0000-0000CF940000}"/>
    <cellStyle name="SAPBEXHLevel2 2 2 4 2 5 2" xfId="38106" xr:uid="{00000000-0005-0000-0000-0000D0940000}"/>
    <cellStyle name="SAPBEXHLevel2 2 2 4 2 6" xfId="38107" xr:uid="{00000000-0005-0000-0000-0000D1940000}"/>
    <cellStyle name="SAPBEXHLevel2 2 2 4 2 6 2" xfId="38108" xr:uid="{00000000-0005-0000-0000-0000D2940000}"/>
    <cellStyle name="SAPBEXHLevel2 2 2 4 2 7" xfId="38109" xr:uid="{00000000-0005-0000-0000-0000D3940000}"/>
    <cellStyle name="SAPBEXHLevel2 2 2 4 3" xfId="38110" xr:uid="{00000000-0005-0000-0000-0000D4940000}"/>
    <cellStyle name="SAPBEXHLevel2 2 2 4 3 2" xfId="38111" xr:uid="{00000000-0005-0000-0000-0000D5940000}"/>
    <cellStyle name="SAPBEXHLevel2 2 2 4 4" xfId="38112" xr:uid="{00000000-0005-0000-0000-0000D6940000}"/>
    <cellStyle name="SAPBEXHLevel2 2 2 4 4 2" xfId="38113" xr:uid="{00000000-0005-0000-0000-0000D7940000}"/>
    <cellStyle name="SAPBEXHLevel2 2 2 4 5" xfId="38114" xr:uid="{00000000-0005-0000-0000-0000D8940000}"/>
    <cellStyle name="SAPBEXHLevel2 2 2 4 5 2" xfId="38115" xr:uid="{00000000-0005-0000-0000-0000D9940000}"/>
    <cellStyle name="SAPBEXHLevel2 2 2 4 6" xfId="38116" xr:uid="{00000000-0005-0000-0000-0000DA940000}"/>
    <cellStyle name="SAPBEXHLevel2 2 2 4 6 2" xfId="38117" xr:uid="{00000000-0005-0000-0000-0000DB940000}"/>
    <cellStyle name="SAPBEXHLevel2 2 2 4 7" xfId="38118" xr:uid="{00000000-0005-0000-0000-0000DC940000}"/>
    <cellStyle name="SAPBEXHLevel2 2 2 4 7 2" xfId="38119" xr:uid="{00000000-0005-0000-0000-0000DD940000}"/>
    <cellStyle name="SAPBEXHLevel2 2 2 4 8" xfId="38120" xr:uid="{00000000-0005-0000-0000-0000DE940000}"/>
    <cellStyle name="SAPBEXHLevel2 2 2 5" xfId="38121" xr:uid="{00000000-0005-0000-0000-0000DF940000}"/>
    <cellStyle name="SAPBEXHLevel2 2 2 5 2" xfId="38122" xr:uid="{00000000-0005-0000-0000-0000E0940000}"/>
    <cellStyle name="SAPBEXHLevel2 2 2 5 2 2" xfId="38123" xr:uid="{00000000-0005-0000-0000-0000E1940000}"/>
    <cellStyle name="SAPBEXHLevel2 2 2 5 3" xfId="38124" xr:uid="{00000000-0005-0000-0000-0000E2940000}"/>
    <cellStyle name="SAPBEXHLevel2 2 2 5 3 2" xfId="38125" xr:uid="{00000000-0005-0000-0000-0000E3940000}"/>
    <cellStyle name="SAPBEXHLevel2 2 2 5 4" xfId="38126" xr:uid="{00000000-0005-0000-0000-0000E4940000}"/>
    <cellStyle name="SAPBEXHLevel2 2 2 5 4 2" xfId="38127" xr:uid="{00000000-0005-0000-0000-0000E5940000}"/>
    <cellStyle name="SAPBEXHLevel2 2 2 5 5" xfId="38128" xr:uid="{00000000-0005-0000-0000-0000E6940000}"/>
    <cellStyle name="SAPBEXHLevel2 2 2 5 5 2" xfId="38129" xr:uid="{00000000-0005-0000-0000-0000E7940000}"/>
    <cellStyle name="SAPBEXHLevel2 2 2 5 6" xfId="38130" xr:uid="{00000000-0005-0000-0000-0000E8940000}"/>
    <cellStyle name="SAPBEXHLevel2 2 2 5 6 2" xfId="38131" xr:uid="{00000000-0005-0000-0000-0000E9940000}"/>
    <cellStyle name="SAPBEXHLevel2 2 2 5 7" xfId="38132" xr:uid="{00000000-0005-0000-0000-0000EA940000}"/>
    <cellStyle name="SAPBEXHLevel2 2 2 6" xfId="38133" xr:uid="{00000000-0005-0000-0000-0000EB940000}"/>
    <cellStyle name="SAPBEXHLevel2 2 2 6 2" xfId="38134" xr:uid="{00000000-0005-0000-0000-0000EC940000}"/>
    <cellStyle name="SAPBEXHLevel2 2 2 7" xfId="38135" xr:uid="{00000000-0005-0000-0000-0000ED940000}"/>
    <cellStyle name="SAPBEXHLevel2 2 2 7 2" xfId="38136" xr:uid="{00000000-0005-0000-0000-0000EE940000}"/>
    <cellStyle name="SAPBEXHLevel2 2 2 8" xfId="38137" xr:uid="{00000000-0005-0000-0000-0000EF940000}"/>
    <cellStyle name="SAPBEXHLevel2 2 2 8 2" xfId="38138" xr:uid="{00000000-0005-0000-0000-0000F0940000}"/>
    <cellStyle name="SAPBEXHLevel2 2 2 9" xfId="38139" xr:uid="{00000000-0005-0000-0000-0000F1940000}"/>
    <cellStyle name="SAPBEXHLevel2 2 2 9 2" xfId="38140" xr:uid="{00000000-0005-0000-0000-0000F2940000}"/>
    <cellStyle name="SAPBEXHLevel2 2 3" xfId="38141" xr:uid="{00000000-0005-0000-0000-0000F3940000}"/>
    <cellStyle name="SAPBEXHLevel2 2 3 10" xfId="38142" xr:uid="{00000000-0005-0000-0000-0000F4940000}"/>
    <cellStyle name="SAPBEXHLevel2 2 3 2" xfId="38143" xr:uid="{00000000-0005-0000-0000-0000F5940000}"/>
    <cellStyle name="SAPBEXHLevel2 2 3 2 2" xfId="38144" xr:uid="{00000000-0005-0000-0000-0000F6940000}"/>
    <cellStyle name="SAPBEXHLevel2 2 3 2 2 2" xfId="38145" xr:uid="{00000000-0005-0000-0000-0000F7940000}"/>
    <cellStyle name="SAPBEXHLevel2 2 3 2 2 2 2" xfId="38146" xr:uid="{00000000-0005-0000-0000-0000F8940000}"/>
    <cellStyle name="SAPBEXHLevel2 2 3 2 2 2 2 2" xfId="38147" xr:uid="{00000000-0005-0000-0000-0000F9940000}"/>
    <cellStyle name="SAPBEXHLevel2 2 3 2 2 2 3" xfId="38148" xr:uid="{00000000-0005-0000-0000-0000FA940000}"/>
    <cellStyle name="SAPBEXHLevel2 2 3 2 2 2 3 2" xfId="38149" xr:uid="{00000000-0005-0000-0000-0000FB940000}"/>
    <cellStyle name="SAPBEXHLevel2 2 3 2 2 2 4" xfId="38150" xr:uid="{00000000-0005-0000-0000-0000FC940000}"/>
    <cellStyle name="SAPBEXHLevel2 2 3 2 2 2 4 2" xfId="38151" xr:uid="{00000000-0005-0000-0000-0000FD940000}"/>
    <cellStyle name="SAPBEXHLevel2 2 3 2 2 2 5" xfId="38152" xr:uid="{00000000-0005-0000-0000-0000FE940000}"/>
    <cellStyle name="SAPBEXHLevel2 2 3 2 2 2 5 2" xfId="38153" xr:uid="{00000000-0005-0000-0000-0000FF940000}"/>
    <cellStyle name="SAPBEXHLevel2 2 3 2 2 2 6" xfId="38154" xr:uid="{00000000-0005-0000-0000-000000950000}"/>
    <cellStyle name="SAPBEXHLevel2 2 3 2 2 2 6 2" xfId="38155" xr:uid="{00000000-0005-0000-0000-000001950000}"/>
    <cellStyle name="SAPBEXHLevel2 2 3 2 2 2 7" xfId="38156" xr:uid="{00000000-0005-0000-0000-000002950000}"/>
    <cellStyle name="SAPBEXHLevel2 2 3 2 2 3" xfId="38157" xr:uid="{00000000-0005-0000-0000-000003950000}"/>
    <cellStyle name="SAPBEXHLevel2 2 3 2 2 3 2" xfId="38158" xr:uid="{00000000-0005-0000-0000-000004950000}"/>
    <cellStyle name="SAPBEXHLevel2 2 3 2 2 4" xfId="38159" xr:uid="{00000000-0005-0000-0000-000005950000}"/>
    <cellStyle name="SAPBEXHLevel2 2 3 2 2 4 2" xfId="38160" xr:uid="{00000000-0005-0000-0000-000006950000}"/>
    <cellStyle name="SAPBEXHLevel2 2 3 2 2 5" xfId="38161" xr:uid="{00000000-0005-0000-0000-000007950000}"/>
    <cellStyle name="SAPBEXHLevel2 2 3 2 2 5 2" xfId="38162" xr:uid="{00000000-0005-0000-0000-000008950000}"/>
    <cellStyle name="SAPBEXHLevel2 2 3 2 2 6" xfId="38163" xr:uid="{00000000-0005-0000-0000-000009950000}"/>
    <cellStyle name="SAPBEXHLevel2 2 3 2 2 6 2" xfId="38164" xr:uid="{00000000-0005-0000-0000-00000A950000}"/>
    <cellStyle name="SAPBEXHLevel2 2 3 2 2 7" xfId="38165" xr:uid="{00000000-0005-0000-0000-00000B950000}"/>
    <cellStyle name="SAPBEXHLevel2 2 3 2 2 7 2" xfId="38166" xr:uid="{00000000-0005-0000-0000-00000C950000}"/>
    <cellStyle name="SAPBEXHLevel2 2 3 2 2 8" xfId="38167" xr:uid="{00000000-0005-0000-0000-00000D950000}"/>
    <cellStyle name="SAPBEXHLevel2 2 3 2 3" xfId="38168" xr:uid="{00000000-0005-0000-0000-00000E950000}"/>
    <cellStyle name="SAPBEXHLevel2 2 3 2 3 2" xfId="38169" xr:uid="{00000000-0005-0000-0000-00000F950000}"/>
    <cellStyle name="SAPBEXHLevel2 2 3 2 3 2 2" xfId="38170" xr:uid="{00000000-0005-0000-0000-000010950000}"/>
    <cellStyle name="SAPBEXHLevel2 2 3 2 3 3" xfId="38171" xr:uid="{00000000-0005-0000-0000-000011950000}"/>
    <cellStyle name="SAPBEXHLevel2 2 3 2 3 3 2" xfId="38172" xr:uid="{00000000-0005-0000-0000-000012950000}"/>
    <cellStyle name="SAPBEXHLevel2 2 3 2 3 4" xfId="38173" xr:uid="{00000000-0005-0000-0000-000013950000}"/>
    <cellStyle name="SAPBEXHLevel2 2 3 2 3 4 2" xfId="38174" xr:uid="{00000000-0005-0000-0000-000014950000}"/>
    <cellStyle name="SAPBEXHLevel2 2 3 2 3 5" xfId="38175" xr:uid="{00000000-0005-0000-0000-000015950000}"/>
    <cellStyle name="SAPBEXHLevel2 2 3 2 3 5 2" xfId="38176" xr:uid="{00000000-0005-0000-0000-000016950000}"/>
    <cellStyle name="SAPBEXHLevel2 2 3 2 3 6" xfId="38177" xr:uid="{00000000-0005-0000-0000-000017950000}"/>
    <cellStyle name="SAPBEXHLevel2 2 3 2 3 6 2" xfId="38178" xr:uid="{00000000-0005-0000-0000-000018950000}"/>
    <cellStyle name="SAPBEXHLevel2 2 3 2 3 7" xfId="38179" xr:uid="{00000000-0005-0000-0000-000019950000}"/>
    <cellStyle name="SAPBEXHLevel2 2 3 2 4" xfId="38180" xr:uid="{00000000-0005-0000-0000-00001A950000}"/>
    <cellStyle name="SAPBEXHLevel2 2 3 2 4 2" xfId="38181" xr:uid="{00000000-0005-0000-0000-00001B950000}"/>
    <cellStyle name="SAPBEXHLevel2 2 3 2 5" xfId="38182" xr:uid="{00000000-0005-0000-0000-00001C950000}"/>
    <cellStyle name="SAPBEXHLevel2 2 3 2 5 2" xfId="38183" xr:uid="{00000000-0005-0000-0000-00001D950000}"/>
    <cellStyle name="SAPBEXHLevel2 2 3 2 6" xfId="38184" xr:uid="{00000000-0005-0000-0000-00001E950000}"/>
    <cellStyle name="SAPBEXHLevel2 2 3 2 6 2" xfId="38185" xr:uid="{00000000-0005-0000-0000-00001F950000}"/>
    <cellStyle name="SAPBEXHLevel2 2 3 2 7" xfId="38186" xr:uid="{00000000-0005-0000-0000-000020950000}"/>
    <cellStyle name="SAPBEXHLevel2 2 3 2 7 2" xfId="38187" xr:uid="{00000000-0005-0000-0000-000021950000}"/>
    <cellStyle name="SAPBEXHLevel2 2 3 2 8" xfId="38188" xr:uid="{00000000-0005-0000-0000-000022950000}"/>
    <cellStyle name="SAPBEXHLevel2 2 3 2 8 2" xfId="38189" xr:uid="{00000000-0005-0000-0000-000023950000}"/>
    <cellStyle name="SAPBEXHLevel2 2 3 2 9" xfId="38190" xr:uid="{00000000-0005-0000-0000-000024950000}"/>
    <cellStyle name="SAPBEXHLevel2 2 3 3" xfId="38191" xr:uid="{00000000-0005-0000-0000-000025950000}"/>
    <cellStyle name="SAPBEXHLevel2 2 3 3 2" xfId="38192" xr:uid="{00000000-0005-0000-0000-000026950000}"/>
    <cellStyle name="SAPBEXHLevel2 2 3 3 2 2" xfId="38193" xr:uid="{00000000-0005-0000-0000-000027950000}"/>
    <cellStyle name="SAPBEXHLevel2 2 3 3 2 2 2" xfId="38194" xr:uid="{00000000-0005-0000-0000-000028950000}"/>
    <cellStyle name="SAPBEXHLevel2 2 3 3 2 3" xfId="38195" xr:uid="{00000000-0005-0000-0000-000029950000}"/>
    <cellStyle name="SAPBEXHLevel2 2 3 3 2 3 2" xfId="38196" xr:uid="{00000000-0005-0000-0000-00002A950000}"/>
    <cellStyle name="SAPBEXHLevel2 2 3 3 2 4" xfId="38197" xr:uid="{00000000-0005-0000-0000-00002B950000}"/>
    <cellStyle name="SAPBEXHLevel2 2 3 3 2 4 2" xfId="38198" xr:uid="{00000000-0005-0000-0000-00002C950000}"/>
    <cellStyle name="SAPBEXHLevel2 2 3 3 2 5" xfId="38199" xr:uid="{00000000-0005-0000-0000-00002D950000}"/>
    <cellStyle name="SAPBEXHLevel2 2 3 3 2 5 2" xfId="38200" xr:uid="{00000000-0005-0000-0000-00002E950000}"/>
    <cellStyle name="SAPBEXHLevel2 2 3 3 2 6" xfId="38201" xr:uid="{00000000-0005-0000-0000-00002F950000}"/>
    <cellStyle name="SAPBEXHLevel2 2 3 3 2 6 2" xfId="38202" xr:uid="{00000000-0005-0000-0000-000030950000}"/>
    <cellStyle name="SAPBEXHLevel2 2 3 3 2 7" xfId="38203" xr:uid="{00000000-0005-0000-0000-000031950000}"/>
    <cellStyle name="SAPBEXHLevel2 2 3 3 3" xfId="38204" xr:uid="{00000000-0005-0000-0000-000032950000}"/>
    <cellStyle name="SAPBEXHLevel2 2 3 3 3 2" xfId="38205" xr:uid="{00000000-0005-0000-0000-000033950000}"/>
    <cellStyle name="SAPBEXHLevel2 2 3 3 4" xfId="38206" xr:uid="{00000000-0005-0000-0000-000034950000}"/>
    <cellStyle name="SAPBEXHLevel2 2 3 3 4 2" xfId="38207" xr:uid="{00000000-0005-0000-0000-000035950000}"/>
    <cellStyle name="SAPBEXHLevel2 2 3 3 5" xfId="38208" xr:uid="{00000000-0005-0000-0000-000036950000}"/>
    <cellStyle name="SAPBEXHLevel2 2 3 3 5 2" xfId="38209" xr:uid="{00000000-0005-0000-0000-000037950000}"/>
    <cellStyle name="SAPBEXHLevel2 2 3 3 6" xfId="38210" xr:uid="{00000000-0005-0000-0000-000038950000}"/>
    <cellStyle name="SAPBEXHLevel2 2 3 3 6 2" xfId="38211" xr:uid="{00000000-0005-0000-0000-000039950000}"/>
    <cellStyle name="SAPBEXHLevel2 2 3 3 7" xfId="38212" xr:uid="{00000000-0005-0000-0000-00003A950000}"/>
    <cellStyle name="SAPBEXHLevel2 2 3 3 7 2" xfId="38213" xr:uid="{00000000-0005-0000-0000-00003B950000}"/>
    <cellStyle name="SAPBEXHLevel2 2 3 3 8" xfId="38214" xr:uid="{00000000-0005-0000-0000-00003C950000}"/>
    <cellStyle name="SAPBEXHLevel2 2 3 4" xfId="38215" xr:uid="{00000000-0005-0000-0000-00003D950000}"/>
    <cellStyle name="SAPBEXHLevel2 2 3 4 2" xfId="38216" xr:uid="{00000000-0005-0000-0000-00003E950000}"/>
    <cellStyle name="SAPBEXHLevel2 2 3 4 2 2" xfId="38217" xr:uid="{00000000-0005-0000-0000-00003F950000}"/>
    <cellStyle name="SAPBEXHLevel2 2 3 4 3" xfId="38218" xr:uid="{00000000-0005-0000-0000-000040950000}"/>
    <cellStyle name="SAPBEXHLevel2 2 3 4 3 2" xfId="38219" xr:uid="{00000000-0005-0000-0000-000041950000}"/>
    <cellStyle name="SAPBEXHLevel2 2 3 4 4" xfId="38220" xr:uid="{00000000-0005-0000-0000-000042950000}"/>
    <cellStyle name="SAPBEXHLevel2 2 3 4 4 2" xfId="38221" xr:uid="{00000000-0005-0000-0000-000043950000}"/>
    <cellStyle name="SAPBEXHLevel2 2 3 4 5" xfId="38222" xr:uid="{00000000-0005-0000-0000-000044950000}"/>
    <cellStyle name="SAPBEXHLevel2 2 3 4 5 2" xfId="38223" xr:uid="{00000000-0005-0000-0000-000045950000}"/>
    <cellStyle name="SAPBEXHLevel2 2 3 4 6" xfId="38224" xr:uid="{00000000-0005-0000-0000-000046950000}"/>
    <cellStyle name="SAPBEXHLevel2 2 3 4 6 2" xfId="38225" xr:uid="{00000000-0005-0000-0000-000047950000}"/>
    <cellStyle name="SAPBEXHLevel2 2 3 4 7" xfId="38226" xr:uid="{00000000-0005-0000-0000-000048950000}"/>
    <cellStyle name="SAPBEXHLevel2 2 3 5" xfId="38227" xr:uid="{00000000-0005-0000-0000-000049950000}"/>
    <cellStyle name="SAPBEXHLevel2 2 3 5 2" xfId="38228" xr:uid="{00000000-0005-0000-0000-00004A950000}"/>
    <cellStyle name="SAPBEXHLevel2 2 3 6" xfId="38229" xr:uid="{00000000-0005-0000-0000-00004B950000}"/>
    <cellStyle name="SAPBEXHLevel2 2 3 6 2" xfId="38230" xr:uid="{00000000-0005-0000-0000-00004C950000}"/>
    <cellStyle name="SAPBEXHLevel2 2 3 7" xfId="38231" xr:uid="{00000000-0005-0000-0000-00004D950000}"/>
    <cellStyle name="SAPBEXHLevel2 2 3 7 2" xfId="38232" xr:uid="{00000000-0005-0000-0000-00004E950000}"/>
    <cellStyle name="SAPBEXHLevel2 2 3 8" xfId="38233" xr:uid="{00000000-0005-0000-0000-00004F950000}"/>
    <cellStyle name="SAPBEXHLevel2 2 3 8 2" xfId="38234" xr:uid="{00000000-0005-0000-0000-000050950000}"/>
    <cellStyle name="SAPBEXHLevel2 2 3 9" xfId="38235" xr:uid="{00000000-0005-0000-0000-000051950000}"/>
    <cellStyle name="SAPBEXHLevel2 2 3 9 2" xfId="38236" xr:uid="{00000000-0005-0000-0000-000052950000}"/>
    <cellStyle name="SAPBEXHLevel2 2 4" xfId="38237" xr:uid="{00000000-0005-0000-0000-000053950000}"/>
    <cellStyle name="SAPBEXHLevel2 2 4 2" xfId="38238" xr:uid="{00000000-0005-0000-0000-000054950000}"/>
    <cellStyle name="SAPBEXHLevel2 2 4 2 2" xfId="38239" xr:uid="{00000000-0005-0000-0000-000055950000}"/>
    <cellStyle name="SAPBEXHLevel2 2 4 2 2 2" xfId="38240" xr:uid="{00000000-0005-0000-0000-000056950000}"/>
    <cellStyle name="SAPBEXHLevel2 2 4 2 2 2 2" xfId="38241" xr:uid="{00000000-0005-0000-0000-000057950000}"/>
    <cellStyle name="SAPBEXHLevel2 2 4 2 2 3" xfId="38242" xr:uid="{00000000-0005-0000-0000-000058950000}"/>
    <cellStyle name="SAPBEXHLevel2 2 4 2 2 3 2" xfId="38243" xr:uid="{00000000-0005-0000-0000-000059950000}"/>
    <cellStyle name="SAPBEXHLevel2 2 4 2 2 4" xfId="38244" xr:uid="{00000000-0005-0000-0000-00005A950000}"/>
    <cellStyle name="SAPBEXHLevel2 2 4 2 2 4 2" xfId="38245" xr:uid="{00000000-0005-0000-0000-00005B950000}"/>
    <cellStyle name="SAPBEXHLevel2 2 4 2 2 5" xfId="38246" xr:uid="{00000000-0005-0000-0000-00005C950000}"/>
    <cellStyle name="SAPBEXHLevel2 2 4 2 2 5 2" xfId="38247" xr:uid="{00000000-0005-0000-0000-00005D950000}"/>
    <cellStyle name="SAPBEXHLevel2 2 4 2 2 6" xfId="38248" xr:uid="{00000000-0005-0000-0000-00005E950000}"/>
    <cellStyle name="SAPBEXHLevel2 2 4 2 2 6 2" xfId="38249" xr:uid="{00000000-0005-0000-0000-00005F950000}"/>
    <cellStyle name="SAPBEXHLevel2 2 4 2 2 7" xfId="38250" xr:uid="{00000000-0005-0000-0000-000060950000}"/>
    <cellStyle name="SAPBEXHLevel2 2 4 2 3" xfId="38251" xr:uid="{00000000-0005-0000-0000-000061950000}"/>
    <cellStyle name="SAPBEXHLevel2 2 4 2 3 2" xfId="38252" xr:uid="{00000000-0005-0000-0000-000062950000}"/>
    <cellStyle name="SAPBEXHLevel2 2 4 2 4" xfId="38253" xr:uid="{00000000-0005-0000-0000-000063950000}"/>
    <cellStyle name="SAPBEXHLevel2 2 4 2 4 2" xfId="38254" xr:uid="{00000000-0005-0000-0000-000064950000}"/>
    <cellStyle name="SAPBEXHLevel2 2 4 2 5" xfId="38255" xr:uid="{00000000-0005-0000-0000-000065950000}"/>
    <cellStyle name="SAPBEXHLevel2 2 4 2 5 2" xfId="38256" xr:uid="{00000000-0005-0000-0000-000066950000}"/>
    <cellStyle name="SAPBEXHLevel2 2 4 2 6" xfId="38257" xr:uid="{00000000-0005-0000-0000-000067950000}"/>
    <cellStyle name="SAPBEXHLevel2 2 4 2 6 2" xfId="38258" xr:uid="{00000000-0005-0000-0000-000068950000}"/>
    <cellStyle name="SAPBEXHLevel2 2 4 2 7" xfId="38259" xr:uid="{00000000-0005-0000-0000-000069950000}"/>
    <cellStyle name="SAPBEXHLevel2 2 4 2 7 2" xfId="38260" xr:uid="{00000000-0005-0000-0000-00006A950000}"/>
    <cellStyle name="SAPBEXHLevel2 2 4 2 8" xfId="38261" xr:uid="{00000000-0005-0000-0000-00006B950000}"/>
    <cellStyle name="SAPBEXHLevel2 2 4 3" xfId="38262" xr:uid="{00000000-0005-0000-0000-00006C950000}"/>
    <cellStyle name="SAPBEXHLevel2 2 4 3 2" xfId="38263" xr:uid="{00000000-0005-0000-0000-00006D950000}"/>
    <cellStyle name="SAPBEXHLevel2 2 4 3 2 2" xfId="38264" xr:uid="{00000000-0005-0000-0000-00006E950000}"/>
    <cellStyle name="SAPBEXHLevel2 2 4 3 3" xfId="38265" xr:uid="{00000000-0005-0000-0000-00006F950000}"/>
    <cellStyle name="SAPBEXHLevel2 2 4 3 3 2" xfId="38266" xr:uid="{00000000-0005-0000-0000-000070950000}"/>
    <cellStyle name="SAPBEXHLevel2 2 4 3 4" xfId="38267" xr:uid="{00000000-0005-0000-0000-000071950000}"/>
    <cellStyle name="SAPBEXHLevel2 2 4 3 4 2" xfId="38268" xr:uid="{00000000-0005-0000-0000-000072950000}"/>
    <cellStyle name="SAPBEXHLevel2 2 4 3 5" xfId="38269" xr:uid="{00000000-0005-0000-0000-000073950000}"/>
    <cellStyle name="SAPBEXHLevel2 2 4 3 5 2" xfId="38270" xr:uid="{00000000-0005-0000-0000-000074950000}"/>
    <cellStyle name="SAPBEXHLevel2 2 4 3 6" xfId="38271" xr:uid="{00000000-0005-0000-0000-000075950000}"/>
    <cellStyle name="SAPBEXHLevel2 2 4 3 6 2" xfId="38272" xr:uid="{00000000-0005-0000-0000-000076950000}"/>
    <cellStyle name="SAPBEXHLevel2 2 4 3 7" xfId="38273" xr:uid="{00000000-0005-0000-0000-000077950000}"/>
    <cellStyle name="SAPBEXHLevel2 2 4 4" xfId="38274" xr:uid="{00000000-0005-0000-0000-000078950000}"/>
    <cellStyle name="SAPBEXHLevel2 2 4 4 2" xfId="38275" xr:uid="{00000000-0005-0000-0000-000079950000}"/>
    <cellStyle name="SAPBEXHLevel2 2 4 5" xfId="38276" xr:uid="{00000000-0005-0000-0000-00007A950000}"/>
    <cellStyle name="SAPBEXHLevel2 2 4 5 2" xfId="38277" xr:uid="{00000000-0005-0000-0000-00007B950000}"/>
    <cellStyle name="SAPBEXHLevel2 2 4 6" xfId="38278" xr:uid="{00000000-0005-0000-0000-00007C950000}"/>
    <cellStyle name="SAPBEXHLevel2 2 4 6 2" xfId="38279" xr:uid="{00000000-0005-0000-0000-00007D950000}"/>
    <cellStyle name="SAPBEXHLevel2 2 4 7" xfId="38280" xr:uid="{00000000-0005-0000-0000-00007E950000}"/>
    <cellStyle name="SAPBEXHLevel2 2 4 7 2" xfId="38281" xr:uid="{00000000-0005-0000-0000-00007F950000}"/>
    <cellStyle name="SAPBEXHLevel2 2 4 8" xfId="38282" xr:uid="{00000000-0005-0000-0000-000080950000}"/>
    <cellStyle name="SAPBEXHLevel2 2 4 8 2" xfId="38283" xr:uid="{00000000-0005-0000-0000-000081950000}"/>
    <cellStyle name="SAPBEXHLevel2 2 4 9" xfId="38284" xr:uid="{00000000-0005-0000-0000-000082950000}"/>
    <cellStyle name="SAPBEXHLevel2 2 5" xfId="38285" xr:uid="{00000000-0005-0000-0000-000083950000}"/>
    <cellStyle name="SAPBEXHLevel2 2 5 2" xfId="38286" xr:uid="{00000000-0005-0000-0000-000084950000}"/>
    <cellStyle name="SAPBEXHLevel2 2 5 2 2" xfId="38287" xr:uid="{00000000-0005-0000-0000-000085950000}"/>
    <cellStyle name="SAPBEXHLevel2 2 5 2 2 2" xfId="38288" xr:uid="{00000000-0005-0000-0000-000086950000}"/>
    <cellStyle name="SAPBEXHLevel2 2 5 2 3" xfId="38289" xr:uid="{00000000-0005-0000-0000-000087950000}"/>
    <cellStyle name="SAPBEXHLevel2 2 5 2 3 2" xfId="38290" xr:uid="{00000000-0005-0000-0000-000088950000}"/>
    <cellStyle name="SAPBEXHLevel2 2 5 2 4" xfId="38291" xr:uid="{00000000-0005-0000-0000-000089950000}"/>
    <cellStyle name="SAPBEXHLevel2 2 5 2 4 2" xfId="38292" xr:uid="{00000000-0005-0000-0000-00008A950000}"/>
    <cellStyle name="SAPBEXHLevel2 2 5 2 5" xfId="38293" xr:uid="{00000000-0005-0000-0000-00008B950000}"/>
    <cellStyle name="SAPBEXHLevel2 2 5 2 5 2" xfId="38294" xr:uid="{00000000-0005-0000-0000-00008C950000}"/>
    <cellStyle name="SAPBEXHLevel2 2 5 2 6" xfId="38295" xr:uid="{00000000-0005-0000-0000-00008D950000}"/>
    <cellStyle name="SAPBEXHLevel2 2 5 2 6 2" xfId="38296" xr:uid="{00000000-0005-0000-0000-00008E950000}"/>
    <cellStyle name="SAPBEXHLevel2 2 5 2 7" xfId="38297" xr:uid="{00000000-0005-0000-0000-00008F950000}"/>
    <cellStyle name="SAPBEXHLevel2 2 5 3" xfId="38298" xr:uid="{00000000-0005-0000-0000-000090950000}"/>
    <cellStyle name="SAPBEXHLevel2 2 5 3 2" xfId="38299" xr:uid="{00000000-0005-0000-0000-000091950000}"/>
    <cellStyle name="SAPBEXHLevel2 2 5 4" xfId="38300" xr:uid="{00000000-0005-0000-0000-000092950000}"/>
    <cellStyle name="SAPBEXHLevel2 2 5 4 2" xfId="38301" xr:uid="{00000000-0005-0000-0000-000093950000}"/>
    <cellStyle name="SAPBEXHLevel2 2 5 5" xfId="38302" xr:uid="{00000000-0005-0000-0000-000094950000}"/>
    <cellStyle name="SAPBEXHLevel2 2 5 5 2" xfId="38303" xr:uid="{00000000-0005-0000-0000-000095950000}"/>
    <cellStyle name="SAPBEXHLevel2 2 5 6" xfId="38304" xr:uid="{00000000-0005-0000-0000-000096950000}"/>
    <cellStyle name="SAPBEXHLevel2 2 5 6 2" xfId="38305" xr:uid="{00000000-0005-0000-0000-000097950000}"/>
    <cellStyle name="SAPBEXHLevel2 2 5 7" xfId="38306" xr:uid="{00000000-0005-0000-0000-000098950000}"/>
    <cellStyle name="SAPBEXHLevel2 2 5 7 2" xfId="38307" xr:uid="{00000000-0005-0000-0000-000099950000}"/>
    <cellStyle name="SAPBEXHLevel2 2 5 8" xfId="38308" xr:uid="{00000000-0005-0000-0000-00009A950000}"/>
    <cellStyle name="SAPBEXHLevel2 2 6" xfId="38309" xr:uid="{00000000-0005-0000-0000-00009B950000}"/>
    <cellStyle name="SAPBEXHLevel2 2 6 2" xfId="38310" xr:uid="{00000000-0005-0000-0000-00009C950000}"/>
    <cellStyle name="SAPBEXHLevel2 2 6 2 2" xfId="38311" xr:uid="{00000000-0005-0000-0000-00009D950000}"/>
    <cellStyle name="SAPBEXHLevel2 2 6 3" xfId="38312" xr:uid="{00000000-0005-0000-0000-00009E950000}"/>
    <cellStyle name="SAPBEXHLevel2 2 6 3 2" xfId="38313" xr:uid="{00000000-0005-0000-0000-00009F950000}"/>
    <cellStyle name="SAPBEXHLevel2 2 6 4" xfId="38314" xr:uid="{00000000-0005-0000-0000-0000A0950000}"/>
    <cellStyle name="SAPBEXHLevel2 2 6 4 2" xfId="38315" xr:uid="{00000000-0005-0000-0000-0000A1950000}"/>
    <cellStyle name="SAPBEXHLevel2 2 6 5" xfId="38316" xr:uid="{00000000-0005-0000-0000-0000A2950000}"/>
    <cellStyle name="SAPBEXHLevel2 2 6 5 2" xfId="38317" xr:uid="{00000000-0005-0000-0000-0000A3950000}"/>
    <cellStyle name="SAPBEXHLevel2 2 6 6" xfId="38318" xr:uid="{00000000-0005-0000-0000-0000A4950000}"/>
    <cellStyle name="SAPBEXHLevel2 2 6 6 2" xfId="38319" xr:uid="{00000000-0005-0000-0000-0000A5950000}"/>
    <cellStyle name="SAPBEXHLevel2 2 6 7" xfId="38320" xr:uid="{00000000-0005-0000-0000-0000A6950000}"/>
    <cellStyle name="SAPBEXHLevel2 2 7" xfId="38321" xr:uid="{00000000-0005-0000-0000-0000A7950000}"/>
    <cellStyle name="SAPBEXHLevel2 2 7 2" xfId="38322" xr:uid="{00000000-0005-0000-0000-0000A8950000}"/>
    <cellStyle name="SAPBEXHLevel2 2 8" xfId="38323" xr:uid="{00000000-0005-0000-0000-0000A9950000}"/>
    <cellStyle name="SAPBEXHLevel2 2 8 2" xfId="38324" xr:uid="{00000000-0005-0000-0000-0000AA950000}"/>
    <cellStyle name="SAPBEXHLevel2 2 9" xfId="38325" xr:uid="{00000000-0005-0000-0000-0000AB950000}"/>
    <cellStyle name="SAPBEXHLevel2 2 9 2" xfId="38326" xr:uid="{00000000-0005-0000-0000-0000AC950000}"/>
    <cellStyle name="SAPBEXHLevel2 3" xfId="38327" xr:uid="{00000000-0005-0000-0000-0000AD950000}"/>
    <cellStyle name="SAPBEXHLevel2 3 10" xfId="38328" xr:uid="{00000000-0005-0000-0000-0000AE950000}"/>
    <cellStyle name="SAPBEXHLevel2 3 10 2" xfId="38329" xr:uid="{00000000-0005-0000-0000-0000AF950000}"/>
    <cellStyle name="SAPBEXHLevel2 3 11" xfId="38330" xr:uid="{00000000-0005-0000-0000-0000B0950000}"/>
    <cellStyle name="SAPBEXHLevel2 3 11 2" xfId="38331" xr:uid="{00000000-0005-0000-0000-0000B1950000}"/>
    <cellStyle name="SAPBEXHLevel2 3 12" xfId="38332" xr:uid="{00000000-0005-0000-0000-0000B2950000}"/>
    <cellStyle name="SAPBEXHLevel2 3 2" xfId="38333" xr:uid="{00000000-0005-0000-0000-0000B3950000}"/>
    <cellStyle name="SAPBEXHLevel2 3 2 10" xfId="38334" xr:uid="{00000000-0005-0000-0000-0000B4950000}"/>
    <cellStyle name="SAPBEXHLevel2 3 2 10 2" xfId="38335" xr:uid="{00000000-0005-0000-0000-0000B5950000}"/>
    <cellStyle name="SAPBEXHLevel2 3 2 11" xfId="38336" xr:uid="{00000000-0005-0000-0000-0000B6950000}"/>
    <cellStyle name="SAPBEXHLevel2 3 2 2" xfId="38337" xr:uid="{00000000-0005-0000-0000-0000B7950000}"/>
    <cellStyle name="SAPBEXHLevel2 3 2 2 10" xfId="38338" xr:uid="{00000000-0005-0000-0000-0000B8950000}"/>
    <cellStyle name="SAPBEXHLevel2 3 2 2 2" xfId="38339" xr:uid="{00000000-0005-0000-0000-0000B9950000}"/>
    <cellStyle name="SAPBEXHLevel2 3 2 2 2 2" xfId="38340" xr:uid="{00000000-0005-0000-0000-0000BA950000}"/>
    <cellStyle name="SAPBEXHLevel2 3 2 2 2 2 2" xfId="38341" xr:uid="{00000000-0005-0000-0000-0000BB950000}"/>
    <cellStyle name="SAPBEXHLevel2 3 2 2 2 2 2 2" xfId="38342" xr:uid="{00000000-0005-0000-0000-0000BC950000}"/>
    <cellStyle name="SAPBEXHLevel2 3 2 2 2 2 2 2 2" xfId="38343" xr:uid="{00000000-0005-0000-0000-0000BD950000}"/>
    <cellStyle name="SAPBEXHLevel2 3 2 2 2 2 2 3" xfId="38344" xr:uid="{00000000-0005-0000-0000-0000BE950000}"/>
    <cellStyle name="SAPBEXHLevel2 3 2 2 2 2 2 3 2" xfId="38345" xr:uid="{00000000-0005-0000-0000-0000BF950000}"/>
    <cellStyle name="SAPBEXHLevel2 3 2 2 2 2 2 4" xfId="38346" xr:uid="{00000000-0005-0000-0000-0000C0950000}"/>
    <cellStyle name="SAPBEXHLevel2 3 2 2 2 2 2 4 2" xfId="38347" xr:uid="{00000000-0005-0000-0000-0000C1950000}"/>
    <cellStyle name="SAPBEXHLevel2 3 2 2 2 2 2 5" xfId="38348" xr:uid="{00000000-0005-0000-0000-0000C2950000}"/>
    <cellStyle name="SAPBEXHLevel2 3 2 2 2 2 2 5 2" xfId="38349" xr:uid="{00000000-0005-0000-0000-0000C3950000}"/>
    <cellStyle name="SAPBEXHLevel2 3 2 2 2 2 2 6" xfId="38350" xr:uid="{00000000-0005-0000-0000-0000C4950000}"/>
    <cellStyle name="SAPBEXHLevel2 3 2 2 2 2 2 6 2" xfId="38351" xr:uid="{00000000-0005-0000-0000-0000C5950000}"/>
    <cellStyle name="SAPBEXHLevel2 3 2 2 2 2 2 7" xfId="38352" xr:uid="{00000000-0005-0000-0000-0000C6950000}"/>
    <cellStyle name="SAPBEXHLevel2 3 2 2 2 2 3" xfId="38353" xr:uid="{00000000-0005-0000-0000-0000C7950000}"/>
    <cellStyle name="SAPBEXHLevel2 3 2 2 2 2 3 2" xfId="38354" xr:uid="{00000000-0005-0000-0000-0000C8950000}"/>
    <cellStyle name="SAPBEXHLevel2 3 2 2 2 2 4" xfId="38355" xr:uid="{00000000-0005-0000-0000-0000C9950000}"/>
    <cellStyle name="SAPBEXHLevel2 3 2 2 2 2 4 2" xfId="38356" xr:uid="{00000000-0005-0000-0000-0000CA950000}"/>
    <cellStyle name="SAPBEXHLevel2 3 2 2 2 2 5" xfId="38357" xr:uid="{00000000-0005-0000-0000-0000CB950000}"/>
    <cellStyle name="SAPBEXHLevel2 3 2 2 2 2 5 2" xfId="38358" xr:uid="{00000000-0005-0000-0000-0000CC950000}"/>
    <cellStyle name="SAPBEXHLevel2 3 2 2 2 2 6" xfId="38359" xr:uid="{00000000-0005-0000-0000-0000CD950000}"/>
    <cellStyle name="SAPBEXHLevel2 3 2 2 2 2 6 2" xfId="38360" xr:uid="{00000000-0005-0000-0000-0000CE950000}"/>
    <cellStyle name="SAPBEXHLevel2 3 2 2 2 2 7" xfId="38361" xr:uid="{00000000-0005-0000-0000-0000CF950000}"/>
    <cellStyle name="SAPBEXHLevel2 3 2 2 2 2 7 2" xfId="38362" xr:uid="{00000000-0005-0000-0000-0000D0950000}"/>
    <cellStyle name="SAPBEXHLevel2 3 2 2 2 2 8" xfId="38363" xr:uid="{00000000-0005-0000-0000-0000D1950000}"/>
    <cellStyle name="SAPBEXHLevel2 3 2 2 2 3" xfId="38364" xr:uid="{00000000-0005-0000-0000-0000D2950000}"/>
    <cellStyle name="SAPBEXHLevel2 3 2 2 2 3 2" xfId="38365" xr:uid="{00000000-0005-0000-0000-0000D3950000}"/>
    <cellStyle name="SAPBEXHLevel2 3 2 2 2 3 2 2" xfId="38366" xr:uid="{00000000-0005-0000-0000-0000D4950000}"/>
    <cellStyle name="SAPBEXHLevel2 3 2 2 2 3 3" xfId="38367" xr:uid="{00000000-0005-0000-0000-0000D5950000}"/>
    <cellStyle name="SAPBEXHLevel2 3 2 2 2 3 3 2" xfId="38368" xr:uid="{00000000-0005-0000-0000-0000D6950000}"/>
    <cellStyle name="SAPBEXHLevel2 3 2 2 2 3 4" xfId="38369" xr:uid="{00000000-0005-0000-0000-0000D7950000}"/>
    <cellStyle name="SAPBEXHLevel2 3 2 2 2 3 4 2" xfId="38370" xr:uid="{00000000-0005-0000-0000-0000D8950000}"/>
    <cellStyle name="SAPBEXHLevel2 3 2 2 2 3 5" xfId="38371" xr:uid="{00000000-0005-0000-0000-0000D9950000}"/>
    <cellStyle name="SAPBEXHLevel2 3 2 2 2 3 5 2" xfId="38372" xr:uid="{00000000-0005-0000-0000-0000DA950000}"/>
    <cellStyle name="SAPBEXHLevel2 3 2 2 2 3 6" xfId="38373" xr:uid="{00000000-0005-0000-0000-0000DB950000}"/>
    <cellStyle name="SAPBEXHLevel2 3 2 2 2 3 6 2" xfId="38374" xr:uid="{00000000-0005-0000-0000-0000DC950000}"/>
    <cellStyle name="SAPBEXHLevel2 3 2 2 2 3 7" xfId="38375" xr:uid="{00000000-0005-0000-0000-0000DD950000}"/>
    <cellStyle name="SAPBEXHLevel2 3 2 2 2 4" xfId="38376" xr:uid="{00000000-0005-0000-0000-0000DE950000}"/>
    <cellStyle name="SAPBEXHLevel2 3 2 2 2 4 2" xfId="38377" xr:uid="{00000000-0005-0000-0000-0000DF950000}"/>
    <cellStyle name="SAPBEXHLevel2 3 2 2 2 5" xfId="38378" xr:uid="{00000000-0005-0000-0000-0000E0950000}"/>
    <cellStyle name="SAPBEXHLevel2 3 2 2 2 5 2" xfId="38379" xr:uid="{00000000-0005-0000-0000-0000E1950000}"/>
    <cellStyle name="SAPBEXHLevel2 3 2 2 2 6" xfId="38380" xr:uid="{00000000-0005-0000-0000-0000E2950000}"/>
    <cellStyle name="SAPBEXHLevel2 3 2 2 2 6 2" xfId="38381" xr:uid="{00000000-0005-0000-0000-0000E3950000}"/>
    <cellStyle name="SAPBEXHLevel2 3 2 2 2 7" xfId="38382" xr:uid="{00000000-0005-0000-0000-0000E4950000}"/>
    <cellStyle name="SAPBEXHLevel2 3 2 2 2 7 2" xfId="38383" xr:uid="{00000000-0005-0000-0000-0000E5950000}"/>
    <cellStyle name="SAPBEXHLevel2 3 2 2 2 8" xfId="38384" xr:uid="{00000000-0005-0000-0000-0000E6950000}"/>
    <cellStyle name="SAPBEXHLevel2 3 2 2 2 8 2" xfId="38385" xr:uid="{00000000-0005-0000-0000-0000E7950000}"/>
    <cellStyle name="SAPBEXHLevel2 3 2 2 2 9" xfId="38386" xr:uid="{00000000-0005-0000-0000-0000E8950000}"/>
    <cellStyle name="SAPBEXHLevel2 3 2 2 3" xfId="38387" xr:uid="{00000000-0005-0000-0000-0000E9950000}"/>
    <cellStyle name="SAPBEXHLevel2 3 2 2 3 2" xfId="38388" xr:uid="{00000000-0005-0000-0000-0000EA950000}"/>
    <cellStyle name="SAPBEXHLevel2 3 2 2 3 2 2" xfId="38389" xr:uid="{00000000-0005-0000-0000-0000EB950000}"/>
    <cellStyle name="SAPBEXHLevel2 3 2 2 3 2 2 2" xfId="38390" xr:uid="{00000000-0005-0000-0000-0000EC950000}"/>
    <cellStyle name="SAPBEXHLevel2 3 2 2 3 2 3" xfId="38391" xr:uid="{00000000-0005-0000-0000-0000ED950000}"/>
    <cellStyle name="SAPBEXHLevel2 3 2 2 3 2 3 2" xfId="38392" xr:uid="{00000000-0005-0000-0000-0000EE950000}"/>
    <cellStyle name="SAPBEXHLevel2 3 2 2 3 2 4" xfId="38393" xr:uid="{00000000-0005-0000-0000-0000EF950000}"/>
    <cellStyle name="SAPBEXHLevel2 3 2 2 3 2 4 2" xfId="38394" xr:uid="{00000000-0005-0000-0000-0000F0950000}"/>
    <cellStyle name="SAPBEXHLevel2 3 2 2 3 2 5" xfId="38395" xr:uid="{00000000-0005-0000-0000-0000F1950000}"/>
    <cellStyle name="SAPBEXHLevel2 3 2 2 3 2 5 2" xfId="38396" xr:uid="{00000000-0005-0000-0000-0000F2950000}"/>
    <cellStyle name="SAPBEXHLevel2 3 2 2 3 2 6" xfId="38397" xr:uid="{00000000-0005-0000-0000-0000F3950000}"/>
    <cellStyle name="SAPBEXHLevel2 3 2 2 3 2 6 2" xfId="38398" xr:uid="{00000000-0005-0000-0000-0000F4950000}"/>
    <cellStyle name="SAPBEXHLevel2 3 2 2 3 2 7" xfId="38399" xr:uid="{00000000-0005-0000-0000-0000F5950000}"/>
    <cellStyle name="SAPBEXHLevel2 3 2 2 3 3" xfId="38400" xr:uid="{00000000-0005-0000-0000-0000F6950000}"/>
    <cellStyle name="SAPBEXHLevel2 3 2 2 3 3 2" xfId="38401" xr:uid="{00000000-0005-0000-0000-0000F7950000}"/>
    <cellStyle name="SAPBEXHLevel2 3 2 2 3 4" xfId="38402" xr:uid="{00000000-0005-0000-0000-0000F8950000}"/>
    <cellStyle name="SAPBEXHLevel2 3 2 2 3 4 2" xfId="38403" xr:uid="{00000000-0005-0000-0000-0000F9950000}"/>
    <cellStyle name="SAPBEXHLevel2 3 2 2 3 5" xfId="38404" xr:uid="{00000000-0005-0000-0000-0000FA950000}"/>
    <cellStyle name="SAPBEXHLevel2 3 2 2 3 5 2" xfId="38405" xr:uid="{00000000-0005-0000-0000-0000FB950000}"/>
    <cellStyle name="SAPBEXHLevel2 3 2 2 3 6" xfId="38406" xr:uid="{00000000-0005-0000-0000-0000FC950000}"/>
    <cellStyle name="SAPBEXHLevel2 3 2 2 3 6 2" xfId="38407" xr:uid="{00000000-0005-0000-0000-0000FD950000}"/>
    <cellStyle name="SAPBEXHLevel2 3 2 2 3 7" xfId="38408" xr:uid="{00000000-0005-0000-0000-0000FE950000}"/>
    <cellStyle name="SAPBEXHLevel2 3 2 2 3 7 2" xfId="38409" xr:uid="{00000000-0005-0000-0000-0000FF950000}"/>
    <cellStyle name="SAPBEXHLevel2 3 2 2 3 8" xfId="38410" xr:uid="{00000000-0005-0000-0000-000000960000}"/>
    <cellStyle name="SAPBEXHLevel2 3 2 2 4" xfId="38411" xr:uid="{00000000-0005-0000-0000-000001960000}"/>
    <cellStyle name="SAPBEXHLevel2 3 2 2 4 2" xfId="38412" xr:uid="{00000000-0005-0000-0000-000002960000}"/>
    <cellStyle name="SAPBEXHLevel2 3 2 2 4 2 2" xfId="38413" xr:uid="{00000000-0005-0000-0000-000003960000}"/>
    <cellStyle name="SAPBEXHLevel2 3 2 2 4 3" xfId="38414" xr:uid="{00000000-0005-0000-0000-000004960000}"/>
    <cellStyle name="SAPBEXHLevel2 3 2 2 4 3 2" xfId="38415" xr:uid="{00000000-0005-0000-0000-000005960000}"/>
    <cellStyle name="SAPBEXHLevel2 3 2 2 4 4" xfId="38416" xr:uid="{00000000-0005-0000-0000-000006960000}"/>
    <cellStyle name="SAPBEXHLevel2 3 2 2 4 4 2" xfId="38417" xr:uid="{00000000-0005-0000-0000-000007960000}"/>
    <cellStyle name="SAPBEXHLevel2 3 2 2 4 5" xfId="38418" xr:uid="{00000000-0005-0000-0000-000008960000}"/>
    <cellStyle name="SAPBEXHLevel2 3 2 2 4 5 2" xfId="38419" xr:uid="{00000000-0005-0000-0000-000009960000}"/>
    <cellStyle name="SAPBEXHLevel2 3 2 2 4 6" xfId="38420" xr:uid="{00000000-0005-0000-0000-00000A960000}"/>
    <cellStyle name="SAPBEXHLevel2 3 2 2 4 6 2" xfId="38421" xr:uid="{00000000-0005-0000-0000-00000B960000}"/>
    <cellStyle name="SAPBEXHLevel2 3 2 2 4 7" xfId="38422" xr:uid="{00000000-0005-0000-0000-00000C960000}"/>
    <cellStyle name="SAPBEXHLevel2 3 2 2 5" xfId="38423" xr:uid="{00000000-0005-0000-0000-00000D960000}"/>
    <cellStyle name="SAPBEXHLevel2 3 2 2 5 2" xfId="38424" xr:uid="{00000000-0005-0000-0000-00000E960000}"/>
    <cellStyle name="SAPBEXHLevel2 3 2 2 6" xfId="38425" xr:uid="{00000000-0005-0000-0000-00000F960000}"/>
    <cellStyle name="SAPBEXHLevel2 3 2 2 6 2" xfId="38426" xr:uid="{00000000-0005-0000-0000-000010960000}"/>
    <cellStyle name="SAPBEXHLevel2 3 2 2 7" xfId="38427" xr:uid="{00000000-0005-0000-0000-000011960000}"/>
    <cellStyle name="SAPBEXHLevel2 3 2 2 7 2" xfId="38428" xr:uid="{00000000-0005-0000-0000-000012960000}"/>
    <cellStyle name="SAPBEXHLevel2 3 2 2 8" xfId="38429" xr:uid="{00000000-0005-0000-0000-000013960000}"/>
    <cellStyle name="SAPBEXHLevel2 3 2 2 8 2" xfId="38430" xr:uid="{00000000-0005-0000-0000-000014960000}"/>
    <cellStyle name="SAPBEXHLevel2 3 2 2 9" xfId="38431" xr:uid="{00000000-0005-0000-0000-000015960000}"/>
    <cellStyle name="SAPBEXHLevel2 3 2 2 9 2" xfId="38432" xr:uid="{00000000-0005-0000-0000-000016960000}"/>
    <cellStyle name="SAPBEXHLevel2 3 2 3" xfId="38433" xr:uid="{00000000-0005-0000-0000-000017960000}"/>
    <cellStyle name="SAPBEXHLevel2 3 2 3 2" xfId="38434" xr:uid="{00000000-0005-0000-0000-000018960000}"/>
    <cellStyle name="SAPBEXHLevel2 3 2 3 2 2" xfId="38435" xr:uid="{00000000-0005-0000-0000-000019960000}"/>
    <cellStyle name="SAPBEXHLevel2 3 2 3 2 2 2" xfId="38436" xr:uid="{00000000-0005-0000-0000-00001A960000}"/>
    <cellStyle name="SAPBEXHLevel2 3 2 3 2 2 2 2" xfId="38437" xr:uid="{00000000-0005-0000-0000-00001B960000}"/>
    <cellStyle name="SAPBEXHLevel2 3 2 3 2 2 3" xfId="38438" xr:uid="{00000000-0005-0000-0000-00001C960000}"/>
    <cellStyle name="SAPBEXHLevel2 3 2 3 2 2 3 2" xfId="38439" xr:uid="{00000000-0005-0000-0000-00001D960000}"/>
    <cellStyle name="SAPBEXHLevel2 3 2 3 2 2 4" xfId="38440" xr:uid="{00000000-0005-0000-0000-00001E960000}"/>
    <cellStyle name="SAPBEXHLevel2 3 2 3 2 2 4 2" xfId="38441" xr:uid="{00000000-0005-0000-0000-00001F960000}"/>
    <cellStyle name="SAPBEXHLevel2 3 2 3 2 2 5" xfId="38442" xr:uid="{00000000-0005-0000-0000-000020960000}"/>
    <cellStyle name="SAPBEXHLevel2 3 2 3 2 2 5 2" xfId="38443" xr:uid="{00000000-0005-0000-0000-000021960000}"/>
    <cellStyle name="SAPBEXHLevel2 3 2 3 2 2 6" xfId="38444" xr:uid="{00000000-0005-0000-0000-000022960000}"/>
    <cellStyle name="SAPBEXHLevel2 3 2 3 2 2 6 2" xfId="38445" xr:uid="{00000000-0005-0000-0000-000023960000}"/>
    <cellStyle name="SAPBEXHLevel2 3 2 3 2 2 7" xfId="38446" xr:uid="{00000000-0005-0000-0000-000024960000}"/>
    <cellStyle name="SAPBEXHLevel2 3 2 3 2 3" xfId="38447" xr:uid="{00000000-0005-0000-0000-000025960000}"/>
    <cellStyle name="SAPBEXHLevel2 3 2 3 2 3 2" xfId="38448" xr:uid="{00000000-0005-0000-0000-000026960000}"/>
    <cellStyle name="SAPBEXHLevel2 3 2 3 2 4" xfId="38449" xr:uid="{00000000-0005-0000-0000-000027960000}"/>
    <cellStyle name="SAPBEXHLevel2 3 2 3 2 4 2" xfId="38450" xr:uid="{00000000-0005-0000-0000-000028960000}"/>
    <cellStyle name="SAPBEXHLevel2 3 2 3 2 5" xfId="38451" xr:uid="{00000000-0005-0000-0000-000029960000}"/>
    <cellStyle name="SAPBEXHLevel2 3 2 3 2 5 2" xfId="38452" xr:uid="{00000000-0005-0000-0000-00002A960000}"/>
    <cellStyle name="SAPBEXHLevel2 3 2 3 2 6" xfId="38453" xr:uid="{00000000-0005-0000-0000-00002B960000}"/>
    <cellStyle name="SAPBEXHLevel2 3 2 3 2 6 2" xfId="38454" xr:uid="{00000000-0005-0000-0000-00002C960000}"/>
    <cellStyle name="SAPBEXHLevel2 3 2 3 2 7" xfId="38455" xr:uid="{00000000-0005-0000-0000-00002D960000}"/>
    <cellStyle name="SAPBEXHLevel2 3 2 3 2 7 2" xfId="38456" xr:uid="{00000000-0005-0000-0000-00002E960000}"/>
    <cellStyle name="SAPBEXHLevel2 3 2 3 2 8" xfId="38457" xr:uid="{00000000-0005-0000-0000-00002F960000}"/>
    <cellStyle name="SAPBEXHLevel2 3 2 3 3" xfId="38458" xr:uid="{00000000-0005-0000-0000-000030960000}"/>
    <cellStyle name="SAPBEXHLevel2 3 2 3 3 2" xfId="38459" xr:uid="{00000000-0005-0000-0000-000031960000}"/>
    <cellStyle name="SAPBEXHLevel2 3 2 3 3 2 2" xfId="38460" xr:uid="{00000000-0005-0000-0000-000032960000}"/>
    <cellStyle name="SAPBEXHLevel2 3 2 3 3 3" xfId="38461" xr:uid="{00000000-0005-0000-0000-000033960000}"/>
    <cellStyle name="SAPBEXHLevel2 3 2 3 3 3 2" xfId="38462" xr:uid="{00000000-0005-0000-0000-000034960000}"/>
    <cellStyle name="SAPBEXHLevel2 3 2 3 3 4" xfId="38463" xr:uid="{00000000-0005-0000-0000-000035960000}"/>
    <cellStyle name="SAPBEXHLevel2 3 2 3 3 4 2" xfId="38464" xr:uid="{00000000-0005-0000-0000-000036960000}"/>
    <cellStyle name="SAPBEXHLevel2 3 2 3 3 5" xfId="38465" xr:uid="{00000000-0005-0000-0000-000037960000}"/>
    <cellStyle name="SAPBEXHLevel2 3 2 3 3 5 2" xfId="38466" xr:uid="{00000000-0005-0000-0000-000038960000}"/>
    <cellStyle name="SAPBEXHLevel2 3 2 3 3 6" xfId="38467" xr:uid="{00000000-0005-0000-0000-000039960000}"/>
    <cellStyle name="SAPBEXHLevel2 3 2 3 3 6 2" xfId="38468" xr:uid="{00000000-0005-0000-0000-00003A960000}"/>
    <cellStyle name="SAPBEXHLevel2 3 2 3 3 7" xfId="38469" xr:uid="{00000000-0005-0000-0000-00003B960000}"/>
    <cellStyle name="SAPBEXHLevel2 3 2 3 4" xfId="38470" xr:uid="{00000000-0005-0000-0000-00003C960000}"/>
    <cellStyle name="SAPBEXHLevel2 3 2 3 4 2" xfId="38471" xr:uid="{00000000-0005-0000-0000-00003D960000}"/>
    <cellStyle name="SAPBEXHLevel2 3 2 3 5" xfId="38472" xr:uid="{00000000-0005-0000-0000-00003E960000}"/>
    <cellStyle name="SAPBEXHLevel2 3 2 3 5 2" xfId="38473" xr:uid="{00000000-0005-0000-0000-00003F960000}"/>
    <cellStyle name="SAPBEXHLevel2 3 2 3 6" xfId="38474" xr:uid="{00000000-0005-0000-0000-000040960000}"/>
    <cellStyle name="SAPBEXHLevel2 3 2 3 6 2" xfId="38475" xr:uid="{00000000-0005-0000-0000-000041960000}"/>
    <cellStyle name="SAPBEXHLevel2 3 2 3 7" xfId="38476" xr:uid="{00000000-0005-0000-0000-000042960000}"/>
    <cellStyle name="SAPBEXHLevel2 3 2 3 7 2" xfId="38477" xr:uid="{00000000-0005-0000-0000-000043960000}"/>
    <cellStyle name="SAPBEXHLevel2 3 2 3 8" xfId="38478" xr:uid="{00000000-0005-0000-0000-000044960000}"/>
    <cellStyle name="SAPBEXHLevel2 3 2 3 8 2" xfId="38479" xr:uid="{00000000-0005-0000-0000-000045960000}"/>
    <cellStyle name="SAPBEXHLevel2 3 2 3 9" xfId="38480" xr:uid="{00000000-0005-0000-0000-000046960000}"/>
    <cellStyle name="SAPBEXHLevel2 3 2 4" xfId="38481" xr:uid="{00000000-0005-0000-0000-000047960000}"/>
    <cellStyle name="SAPBEXHLevel2 3 2 4 2" xfId="38482" xr:uid="{00000000-0005-0000-0000-000048960000}"/>
    <cellStyle name="SAPBEXHLevel2 3 2 4 2 2" xfId="38483" xr:uid="{00000000-0005-0000-0000-000049960000}"/>
    <cellStyle name="SAPBEXHLevel2 3 2 4 2 2 2" xfId="38484" xr:uid="{00000000-0005-0000-0000-00004A960000}"/>
    <cellStyle name="SAPBEXHLevel2 3 2 4 2 3" xfId="38485" xr:uid="{00000000-0005-0000-0000-00004B960000}"/>
    <cellStyle name="SAPBEXHLevel2 3 2 4 2 3 2" xfId="38486" xr:uid="{00000000-0005-0000-0000-00004C960000}"/>
    <cellStyle name="SAPBEXHLevel2 3 2 4 2 4" xfId="38487" xr:uid="{00000000-0005-0000-0000-00004D960000}"/>
    <cellStyle name="SAPBEXHLevel2 3 2 4 2 4 2" xfId="38488" xr:uid="{00000000-0005-0000-0000-00004E960000}"/>
    <cellStyle name="SAPBEXHLevel2 3 2 4 2 5" xfId="38489" xr:uid="{00000000-0005-0000-0000-00004F960000}"/>
    <cellStyle name="SAPBEXHLevel2 3 2 4 2 5 2" xfId="38490" xr:uid="{00000000-0005-0000-0000-000050960000}"/>
    <cellStyle name="SAPBEXHLevel2 3 2 4 2 6" xfId="38491" xr:uid="{00000000-0005-0000-0000-000051960000}"/>
    <cellStyle name="SAPBEXHLevel2 3 2 4 2 6 2" xfId="38492" xr:uid="{00000000-0005-0000-0000-000052960000}"/>
    <cellStyle name="SAPBEXHLevel2 3 2 4 2 7" xfId="38493" xr:uid="{00000000-0005-0000-0000-000053960000}"/>
    <cellStyle name="SAPBEXHLevel2 3 2 4 3" xfId="38494" xr:uid="{00000000-0005-0000-0000-000054960000}"/>
    <cellStyle name="SAPBEXHLevel2 3 2 4 3 2" xfId="38495" xr:uid="{00000000-0005-0000-0000-000055960000}"/>
    <cellStyle name="SAPBEXHLevel2 3 2 4 4" xfId="38496" xr:uid="{00000000-0005-0000-0000-000056960000}"/>
    <cellStyle name="SAPBEXHLevel2 3 2 4 4 2" xfId="38497" xr:uid="{00000000-0005-0000-0000-000057960000}"/>
    <cellStyle name="SAPBEXHLevel2 3 2 4 5" xfId="38498" xr:uid="{00000000-0005-0000-0000-000058960000}"/>
    <cellStyle name="SAPBEXHLevel2 3 2 4 5 2" xfId="38499" xr:uid="{00000000-0005-0000-0000-000059960000}"/>
    <cellStyle name="SAPBEXHLevel2 3 2 4 6" xfId="38500" xr:uid="{00000000-0005-0000-0000-00005A960000}"/>
    <cellStyle name="SAPBEXHLevel2 3 2 4 6 2" xfId="38501" xr:uid="{00000000-0005-0000-0000-00005B960000}"/>
    <cellStyle name="SAPBEXHLevel2 3 2 4 7" xfId="38502" xr:uid="{00000000-0005-0000-0000-00005C960000}"/>
    <cellStyle name="SAPBEXHLevel2 3 2 4 7 2" xfId="38503" xr:uid="{00000000-0005-0000-0000-00005D960000}"/>
    <cellStyle name="SAPBEXHLevel2 3 2 4 8" xfId="38504" xr:uid="{00000000-0005-0000-0000-00005E960000}"/>
    <cellStyle name="SAPBEXHLevel2 3 2 5" xfId="38505" xr:uid="{00000000-0005-0000-0000-00005F960000}"/>
    <cellStyle name="SAPBEXHLevel2 3 2 5 2" xfId="38506" xr:uid="{00000000-0005-0000-0000-000060960000}"/>
    <cellStyle name="SAPBEXHLevel2 3 2 5 2 2" xfId="38507" xr:uid="{00000000-0005-0000-0000-000061960000}"/>
    <cellStyle name="SAPBEXHLevel2 3 2 5 3" xfId="38508" xr:uid="{00000000-0005-0000-0000-000062960000}"/>
    <cellStyle name="SAPBEXHLevel2 3 2 5 3 2" xfId="38509" xr:uid="{00000000-0005-0000-0000-000063960000}"/>
    <cellStyle name="SAPBEXHLevel2 3 2 5 4" xfId="38510" xr:uid="{00000000-0005-0000-0000-000064960000}"/>
    <cellStyle name="SAPBEXHLevel2 3 2 5 4 2" xfId="38511" xr:uid="{00000000-0005-0000-0000-000065960000}"/>
    <cellStyle name="SAPBEXHLevel2 3 2 5 5" xfId="38512" xr:uid="{00000000-0005-0000-0000-000066960000}"/>
    <cellStyle name="SAPBEXHLevel2 3 2 5 5 2" xfId="38513" xr:uid="{00000000-0005-0000-0000-000067960000}"/>
    <cellStyle name="SAPBEXHLevel2 3 2 5 6" xfId="38514" xr:uid="{00000000-0005-0000-0000-000068960000}"/>
    <cellStyle name="SAPBEXHLevel2 3 2 5 6 2" xfId="38515" xr:uid="{00000000-0005-0000-0000-000069960000}"/>
    <cellStyle name="SAPBEXHLevel2 3 2 5 7" xfId="38516" xr:uid="{00000000-0005-0000-0000-00006A960000}"/>
    <cellStyle name="SAPBEXHLevel2 3 2 6" xfId="38517" xr:uid="{00000000-0005-0000-0000-00006B960000}"/>
    <cellStyle name="SAPBEXHLevel2 3 2 6 2" xfId="38518" xr:uid="{00000000-0005-0000-0000-00006C960000}"/>
    <cellStyle name="SAPBEXHLevel2 3 2 7" xfId="38519" xr:uid="{00000000-0005-0000-0000-00006D960000}"/>
    <cellStyle name="SAPBEXHLevel2 3 2 7 2" xfId="38520" xr:uid="{00000000-0005-0000-0000-00006E960000}"/>
    <cellStyle name="SAPBEXHLevel2 3 2 8" xfId="38521" xr:uid="{00000000-0005-0000-0000-00006F960000}"/>
    <cellStyle name="SAPBEXHLevel2 3 2 8 2" xfId="38522" xr:uid="{00000000-0005-0000-0000-000070960000}"/>
    <cellStyle name="SAPBEXHLevel2 3 2 9" xfId="38523" xr:uid="{00000000-0005-0000-0000-000071960000}"/>
    <cellStyle name="SAPBEXHLevel2 3 2 9 2" xfId="38524" xr:uid="{00000000-0005-0000-0000-000072960000}"/>
    <cellStyle name="SAPBEXHLevel2 3 3" xfId="38525" xr:uid="{00000000-0005-0000-0000-000073960000}"/>
    <cellStyle name="SAPBEXHLevel2 3 3 10" xfId="38526" xr:uid="{00000000-0005-0000-0000-000074960000}"/>
    <cellStyle name="SAPBEXHLevel2 3 3 2" xfId="38527" xr:uid="{00000000-0005-0000-0000-000075960000}"/>
    <cellStyle name="SAPBEXHLevel2 3 3 2 2" xfId="38528" xr:uid="{00000000-0005-0000-0000-000076960000}"/>
    <cellStyle name="SAPBEXHLevel2 3 3 2 2 2" xfId="38529" xr:uid="{00000000-0005-0000-0000-000077960000}"/>
    <cellStyle name="SAPBEXHLevel2 3 3 2 2 2 2" xfId="38530" xr:uid="{00000000-0005-0000-0000-000078960000}"/>
    <cellStyle name="SAPBEXHLevel2 3 3 2 2 2 2 2" xfId="38531" xr:uid="{00000000-0005-0000-0000-000079960000}"/>
    <cellStyle name="SAPBEXHLevel2 3 3 2 2 2 3" xfId="38532" xr:uid="{00000000-0005-0000-0000-00007A960000}"/>
    <cellStyle name="SAPBEXHLevel2 3 3 2 2 2 3 2" xfId="38533" xr:uid="{00000000-0005-0000-0000-00007B960000}"/>
    <cellStyle name="SAPBEXHLevel2 3 3 2 2 2 4" xfId="38534" xr:uid="{00000000-0005-0000-0000-00007C960000}"/>
    <cellStyle name="SAPBEXHLevel2 3 3 2 2 2 4 2" xfId="38535" xr:uid="{00000000-0005-0000-0000-00007D960000}"/>
    <cellStyle name="SAPBEXHLevel2 3 3 2 2 2 5" xfId="38536" xr:uid="{00000000-0005-0000-0000-00007E960000}"/>
    <cellStyle name="SAPBEXHLevel2 3 3 2 2 2 5 2" xfId="38537" xr:uid="{00000000-0005-0000-0000-00007F960000}"/>
    <cellStyle name="SAPBEXHLevel2 3 3 2 2 2 6" xfId="38538" xr:uid="{00000000-0005-0000-0000-000080960000}"/>
    <cellStyle name="SAPBEXHLevel2 3 3 2 2 2 6 2" xfId="38539" xr:uid="{00000000-0005-0000-0000-000081960000}"/>
    <cellStyle name="SAPBEXHLevel2 3 3 2 2 2 7" xfId="38540" xr:uid="{00000000-0005-0000-0000-000082960000}"/>
    <cellStyle name="SAPBEXHLevel2 3 3 2 2 3" xfId="38541" xr:uid="{00000000-0005-0000-0000-000083960000}"/>
    <cellStyle name="SAPBEXHLevel2 3 3 2 2 3 2" xfId="38542" xr:uid="{00000000-0005-0000-0000-000084960000}"/>
    <cellStyle name="SAPBEXHLevel2 3 3 2 2 4" xfId="38543" xr:uid="{00000000-0005-0000-0000-000085960000}"/>
    <cellStyle name="SAPBEXHLevel2 3 3 2 2 4 2" xfId="38544" xr:uid="{00000000-0005-0000-0000-000086960000}"/>
    <cellStyle name="SAPBEXHLevel2 3 3 2 2 5" xfId="38545" xr:uid="{00000000-0005-0000-0000-000087960000}"/>
    <cellStyle name="SAPBEXHLevel2 3 3 2 2 5 2" xfId="38546" xr:uid="{00000000-0005-0000-0000-000088960000}"/>
    <cellStyle name="SAPBEXHLevel2 3 3 2 2 6" xfId="38547" xr:uid="{00000000-0005-0000-0000-000089960000}"/>
    <cellStyle name="SAPBEXHLevel2 3 3 2 2 6 2" xfId="38548" xr:uid="{00000000-0005-0000-0000-00008A960000}"/>
    <cellStyle name="SAPBEXHLevel2 3 3 2 2 7" xfId="38549" xr:uid="{00000000-0005-0000-0000-00008B960000}"/>
    <cellStyle name="SAPBEXHLevel2 3 3 2 2 7 2" xfId="38550" xr:uid="{00000000-0005-0000-0000-00008C960000}"/>
    <cellStyle name="SAPBEXHLevel2 3 3 2 2 8" xfId="38551" xr:uid="{00000000-0005-0000-0000-00008D960000}"/>
    <cellStyle name="SAPBEXHLevel2 3 3 2 3" xfId="38552" xr:uid="{00000000-0005-0000-0000-00008E960000}"/>
    <cellStyle name="SAPBEXHLevel2 3 3 2 3 2" xfId="38553" xr:uid="{00000000-0005-0000-0000-00008F960000}"/>
    <cellStyle name="SAPBEXHLevel2 3 3 2 3 2 2" xfId="38554" xr:uid="{00000000-0005-0000-0000-000090960000}"/>
    <cellStyle name="SAPBEXHLevel2 3 3 2 3 3" xfId="38555" xr:uid="{00000000-0005-0000-0000-000091960000}"/>
    <cellStyle name="SAPBEXHLevel2 3 3 2 3 3 2" xfId="38556" xr:uid="{00000000-0005-0000-0000-000092960000}"/>
    <cellStyle name="SAPBEXHLevel2 3 3 2 3 4" xfId="38557" xr:uid="{00000000-0005-0000-0000-000093960000}"/>
    <cellStyle name="SAPBEXHLevel2 3 3 2 3 4 2" xfId="38558" xr:uid="{00000000-0005-0000-0000-000094960000}"/>
    <cellStyle name="SAPBEXHLevel2 3 3 2 3 5" xfId="38559" xr:uid="{00000000-0005-0000-0000-000095960000}"/>
    <cellStyle name="SAPBEXHLevel2 3 3 2 3 5 2" xfId="38560" xr:uid="{00000000-0005-0000-0000-000096960000}"/>
    <cellStyle name="SAPBEXHLevel2 3 3 2 3 6" xfId="38561" xr:uid="{00000000-0005-0000-0000-000097960000}"/>
    <cellStyle name="SAPBEXHLevel2 3 3 2 3 6 2" xfId="38562" xr:uid="{00000000-0005-0000-0000-000098960000}"/>
    <cellStyle name="SAPBEXHLevel2 3 3 2 3 7" xfId="38563" xr:uid="{00000000-0005-0000-0000-000099960000}"/>
    <cellStyle name="SAPBEXHLevel2 3 3 2 4" xfId="38564" xr:uid="{00000000-0005-0000-0000-00009A960000}"/>
    <cellStyle name="SAPBEXHLevel2 3 3 2 4 2" xfId="38565" xr:uid="{00000000-0005-0000-0000-00009B960000}"/>
    <cellStyle name="SAPBEXHLevel2 3 3 2 5" xfId="38566" xr:uid="{00000000-0005-0000-0000-00009C960000}"/>
    <cellStyle name="SAPBEXHLevel2 3 3 2 5 2" xfId="38567" xr:uid="{00000000-0005-0000-0000-00009D960000}"/>
    <cellStyle name="SAPBEXHLevel2 3 3 2 6" xfId="38568" xr:uid="{00000000-0005-0000-0000-00009E960000}"/>
    <cellStyle name="SAPBEXHLevel2 3 3 2 6 2" xfId="38569" xr:uid="{00000000-0005-0000-0000-00009F960000}"/>
    <cellStyle name="SAPBEXHLevel2 3 3 2 7" xfId="38570" xr:uid="{00000000-0005-0000-0000-0000A0960000}"/>
    <cellStyle name="SAPBEXHLevel2 3 3 2 7 2" xfId="38571" xr:uid="{00000000-0005-0000-0000-0000A1960000}"/>
    <cellStyle name="SAPBEXHLevel2 3 3 2 8" xfId="38572" xr:uid="{00000000-0005-0000-0000-0000A2960000}"/>
    <cellStyle name="SAPBEXHLevel2 3 3 2 8 2" xfId="38573" xr:uid="{00000000-0005-0000-0000-0000A3960000}"/>
    <cellStyle name="SAPBEXHLevel2 3 3 2 9" xfId="38574" xr:uid="{00000000-0005-0000-0000-0000A4960000}"/>
    <cellStyle name="SAPBEXHLevel2 3 3 3" xfId="38575" xr:uid="{00000000-0005-0000-0000-0000A5960000}"/>
    <cellStyle name="SAPBEXHLevel2 3 3 3 2" xfId="38576" xr:uid="{00000000-0005-0000-0000-0000A6960000}"/>
    <cellStyle name="SAPBEXHLevel2 3 3 3 2 2" xfId="38577" xr:uid="{00000000-0005-0000-0000-0000A7960000}"/>
    <cellStyle name="SAPBEXHLevel2 3 3 3 2 2 2" xfId="38578" xr:uid="{00000000-0005-0000-0000-0000A8960000}"/>
    <cellStyle name="SAPBEXHLevel2 3 3 3 2 3" xfId="38579" xr:uid="{00000000-0005-0000-0000-0000A9960000}"/>
    <cellStyle name="SAPBEXHLevel2 3 3 3 2 3 2" xfId="38580" xr:uid="{00000000-0005-0000-0000-0000AA960000}"/>
    <cellStyle name="SAPBEXHLevel2 3 3 3 2 4" xfId="38581" xr:uid="{00000000-0005-0000-0000-0000AB960000}"/>
    <cellStyle name="SAPBEXHLevel2 3 3 3 2 4 2" xfId="38582" xr:uid="{00000000-0005-0000-0000-0000AC960000}"/>
    <cellStyle name="SAPBEXHLevel2 3 3 3 2 5" xfId="38583" xr:uid="{00000000-0005-0000-0000-0000AD960000}"/>
    <cellStyle name="SAPBEXHLevel2 3 3 3 2 5 2" xfId="38584" xr:uid="{00000000-0005-0000-0000-0000AE960000}"/>
    <cellStyle name="SAPBEXHLevel2 3 3 3 2 6" xfId="38585" xr:uid="{00000000-0005-0000-0000-0000AF960000}"/>
    <cellStyle name="SAPBEXHLevel2 3 3 3 2 6 2" xfId="38586" xr:uid="{00000000-0005-0000-0000-0000B0960000}"/>
    <cellStyle name="SAPBEXHLevel2 3 3 3 2 7" xfId="38587" xr:uid="{00000000-0005-0000-0000-0000B1960000}"/>
    <cellStyle name="SAPBEXHLevel2 3 3 3 3" xfId="38588" xr:uid="{00000000-0005-0000-0000-0000B2960000}"/>
    <cellStyle name="SAPBEXHLevel2 3 3 3 3 2" xfId="38589" xr:uid="{00000000-0005-0000-0000-0000B3960000}"/>
    <cellStyle name="SAPBEXHLevel2 3 3 3 4" xfId="38590" xr:uid="{00000000-0005-0000-0000-0000B4960000}"/>
    <cellStyle name="SAPBEXHLevel2 3 3 3 4 2" xfId="38591" xr:uid="{00000000-0005-0000-0000-0000B5960000}"/>
    <cellStyle name="SAPBEXHLevel2 3 3 3 5" xfId="38592" xr:uid="{00000000-0005-0000-0000-0000B6960000}"/>
    <cellStyle name="SAPBEXHLevel2 3 3 3 5 2" xfId="38593" xr:uid="{00000000-0005-0000-0000-0000B7960000}"/>
    <cellStyle name="SAPBEXHLevel2 3 3 3 6" xfId="38594" xr:uid="{00000000-0005-0000-0000-0000B8960000}"/>
    <cellStyle name="SAPBEXHLevel2 3 3 3 6 2" xfId="38595" xr:uid="{00000000-0005-0000-0000-0000B9960000}"/>
    <cellStyle name="SAPBEXHLevel2 3 3 3 7" xfId="38596" xr:uid="{00000000-0005-0000-0000-0000BA960000}"/>
    <cellStyle name="SAPBEXHLevel2 3 3 3 7 2" xfId="38597" xr:uid="{00000000-0005-0000-0000-0000BB960000}"/>
    <cellStyle name="SAPBEXHLevel2 3 3 3 8" xfId="38598" xr:uid="{00000000-0005-0000-0000-0000BC960000}"/>
    <cellStyle name="SAPBEXHLevel2 3 3 4" xfId="38599" xr:uid="{00000000-0005-0000-0000-0000BD960000}"/>
    <cellStyle name="SAPBEXHLevel2 3 3 4 2" xfId="38600" xr:uid="{00000000-0005-0000-0000-0000BE960000}"/>
    <cellStyle name="SAPBEXHLevel2 3 3 4 2 2" xfId="38601" xr:uid="{00000000-0005-0000-0000-0000BF960000}"/>
    <cellStyle name="SAPBEXHLevel2 3 3 4 3" xfId="38602" xr:uid="{00000000-0005-0000-0000-0000C0960000}"/>
    <cellStyle name="SAPBEXHLevel2 3 3 4 3 2" xfId="38603" xr:uid="{00000000-0005-0000-0000-0000C1960000}"/>
    <cellStyle name="SAPBEXHLevel2 3 3 4 4" xfId="38604" xr:uid="{00000000-0005-0000-0000-0000C2960000}"/>
    <cellStyle name="SAPBEXHLevel2 3 3 4 4 2" xfId="38605" xr:uid="{00000000-0005-0000-0000-0000C3960000}"/>
    <cellStyle name="SAPBEXHLevel2 3 3 4 5" xfId="38606" xr:uid="{00000000-0005-0000-0000-0000C4960000}"/>
    <cellStyle name="SAPBEXHLevel2 3 3 4 5 2" xfId="38607" xr:uid="{00000000-0005-0000-0000-0000C5960000}"/>
    <cellStyle name="SAPBEXHLevel2 3 3 4 6" xfId="38608" xr:uid="{00000000-0005-0000-0000-0000C6960000}"/>
    <cellStyle name="SAPBEXHLevel2 3 3 4 6 2" xfId="38609" xr:uid="{00000000-0005-0000-0000-0000C7960000}"/>
    <cellStyle name="SAPBEXHLevel2 3 3 4 7" xfId="38610" xr:uid="{00000000-0005-0000-0000-0000C8960000}"/>
    <cellStyle name="SAPBEXHLevel2 3 3 5" xfId="38611" xr:uid="{00000000-0005-0000-0000-0000C9960000}"/>
    <cellStyle name="SAPBEXHLevel2 3 3 5 2" xfId="38612" xr:uid="{00000000-0005-0000-0000-0000CA960000}"/>
    <cellStyle name="SAPBEXHLevel2 3 3 6" xfId="38613" xr:uid="{00000000-0005-0000-0000-0000CB960000}"/>
    <cellStyle name="SAPBEXHLevel2 3 3 6 2" xfId="38614" xr:uid="{00000000-0005-0000-0000-0000CC960000}"/>
    <cellStyle name="SAPBEXHLevel2 3 3 7" xfId="38615" xr:uid="{00000000-0005-0000-0000-0000CD960000}"/>
    <cellStyle name="SAPBEXHLevel2 3 3 7 2" xfId="38616" xr:uid="{00000000-0005-0000-0000-0000CE960000}"/>
    <cellStyle name="SAPBEXHLevel2 3 3 8" xfId="38617" xr:uid="{00000000-0005-0000-0000-0000CF960000}"/>
    <cellStyle name="SAPBEXHLevel2 3 3 8 2" xfId="38618" xr:uid="{00000000-0005-0000-0000-0000D0960000}"/>
    <cellStyle name="SAPBEXHLevel2 3 3 9" xfId="38619" xr:uid="{00000000-0005-0000-0000-0000D1960000}"/>
    <cellStyle name="SAPBEXHLevel2 3 3 9 2" xfId="38620" xr:uid="{00000000-0005-0000-0000-0000D2960000}"/>
    <cellStyle name="SAPBEXHLevel2 3 4" xfId="38621" xr:uid="{00000000-0005-0000-0000-0000D3960000}"/>
    <cellStyle name="SAPBEXHLevel2 3 4 2" xfId="38622" xr:uid="{00000000-0005-0000-0000-0000D4960000}"/>
    <cellStyle name="SAPBEXHLevel2 3 4 2 2" xfId="38623" xr:uid="{00000000-0005-0000-0000-0000D5960000}"/>
    <cellStyle name="SAPBEXHLevel2 3 4 2 2 2" xfId="38624" xr:uid="{00000000-0005-0000-0000-0000D6960000}"/>
    <cellStyle name="SAPBEXHLevel2 3 4 2 2 2 2" xfId="38625" xr:uid="{00000000-0005-0000-0000-0000D7960000}"/>
    <cellStyle name="SAPBEXHLevel2 3 4 2 2 3" xfId="38626" xr:uid="{00000000-0005-0000-0000-0000D8960000}"/>
    <cellStyle name="SAPBEXHLevel2 3 4 2 2 3 2" xfId="38627" xr:uid="{00000000-0005-0000-0000-0000D9960000}"/>
    <cellStyle name="SAPBEXHLevel2 3 4 2 2 4" xfId="38628" xr:uid="{00000000-0005-0000-0000-0000DA960000}"/>
    <cellStyle name="SAPBEXHLevel2 3 4 2 2 4 2" xfId="38629" xr:uid="{00000000-0005-0000-0000-0000DB960000}"/>
    <cellStyle name="SAPBEXHLevel2 3 4 2 2 5" xfId="38630" xr:uid="{00000000-0005-0000-0000-0000DC960000}"/>
    <cellStyle name="SAPBEXHLevel2 3 4 2 2 5 2" xfId="38631" xr:uid="{00000000-0005-0000-0000-0000DD960000}"/>
    <cellStyle name="SAPBEXHLevel2 3 4 2 2 6" xfId="38632" xr:uid="{00000000-0005-0000-0000-0000DE960000}"/>
    <cellStyle name="SAPBEXHLevel2 3 4 2 2 6 2" xfId="38633" xr:uid="{00000000-0005-0000-0000-0000DF960000}"/>
    <cellStyle name="SAPBEXHLevel2 3 4 2 2 7" xfId="38634" xr:uid="{00000000-0005-0000-0000-0000E0960000}"/>
    <cellStyle name="SAPBEXHLevel2 3 4 2 3" xfId="38635" xr:uid="{00000000-0005-0000-0000-0000E1960000}"/>
    <cellStyle name="SAPBEXHLevel2 3 4 2 3 2" xfId="38636" xr:uid="{00000000-0005-0000-0000-0000E2960000}"/>
    <cellStyle name="SAPBEXHLevel2 3 4 2 4" xfId="38637" xr:uid="{00000000-0005-0000-0000-0000E3960000}"/>
    <cellStyle name="SAPBEXHLevel2 3 4 2 4 2" xfId="38638" xr:uid="{00000000-0005-0000-0000-0000E4960000}"/>
    <cellStyle name="SAPBEXHLevel2 3 4 2 5" xfId="38639" xr:uid="{00000000-0005-0000-0000-0000E5960000}"/>
    <cellStyle name="SAPBEXHLevel2 3 4 2 5 2" xfId="38640" xr:uid="{00000000-0005-0000-0000-0000E6960000}"/>
    <cellStyle name="SAPBEXHLevel2 3 4 2 6" xfId="38641" xr:uid="{00000000-0005-0000-0000-0000E7960000}"/>
    <cellStyle name="SAPBEXHLevel2 3 4 2 6 2" xfId="38642" xr:uid="{00000000-0005-0000-0000-0000E8960000}"/>
    <cellStyle name="SAPBEXHLevel2 3 4 2 7" xfId="38643" xr:uid="{00000000-0005-0000-0000-0000E9960000}"/>
    <cellStyle name="SAPBEXHLevel2 3 4 2 7 2" xfId="38644" xr:uid="{00000000-0005-0000-0000-0000EA960000}"/>
    <cellStyle name="SAPBEXHLevel2 3 4 2 8" xfId="38645" xr:uid="{00000000-0005-0000-0000-0000EB960000}"/>
    <cellStyle name="SAPBEXHLevel2 3 4 3" xfId="38646" xr:uid="{00000000-0005-0000-0000-0000EC960000}"/>
    <cellStyle name="SAPBEXHLevel2 3 4 3 2" xfId="38647" xr:uid="{00000000-0005-0000-0000-0000ED960000}"/>
    <cellStyle name="SAPBEXHLevel2 3 4 3 2 2" xfId="38648" xr:uid="{00000000-0005-0000-0000-0000EE960000}"/>
    <cellStyle name="SAPBEXHLevel2 3 4 3 3" xfId="38649" xr:uid="{00000000-0005-0000-0000-0000EF960000}"/>
    <cellStyle name="SAPBEXHLevel2 3 4 3 3 2" xfId="38650" xr:uid="{00000000-0005-0000-0000-0000F0960000}"/>
    <cellStyle name="SAPBEXHLevel2 3 4 3 4" xfId="38651" xr:uid="{00000000-0005-0000-0000-0000F1960000}"/>
    <cellStyle name="SAPBEXHLevel2 3 4 3 4 2" xfId="38652" xr:uid="{00000000-0005-0000-0000-0000F2960000}"/>
    <cellStyle name="SAPBEXHLevel2 3 4 3 5" xfId="38653" xr:uid="{00000000-0005-0000-0000-0000F3960000}"/>
    <cellStyle name="SAPBEXHLevel2 3 4 3 5 2" xfId="38654" xr:uid="{00000000-0005-0000-0000-0000F4960000}"/>
    <cellStyle name="SAPBEXHLevel2 3 4 3 6" xfId="38655" xr:uid="{00000000-0005-0000-0000-0000F5960000}"/>
    <cellStyle name="SAPBEXHLevel2 3 4 3 6 2" xfId="38656" xr:uid="{00000000-0005-0000-0000-0000F6960000}"/>
    <cellStyle name="SAPBEXHLevel2 3 4 3 7" xfId="38657" xr:uid="{00000000-0005-0000-0000-0000F7960000}"/>
    <cellStyle name="SAPBEXHLevel2 3 4 4" xfId="38658" xr:uid="{00000000-0005-0000-0000-0000F8960000}"/>
    <cellStyle name="SAPBEXHLevel2 3 4 4 2" xfId="38659" xr:uid="{00000000-0005-0000-0000-0000F9960000}"/>
    <cellStyle name="SAPBEXHLevel2 3 4 5" xfId="38660" xr:uid="{00000000-0005-0000-0000-0000FA960000}"/>
    <cellStyle name="SAPBEXHLevel2 3 4 5 2" xfId="38661" xr:uid="{00000000-0005-0000-0000-0000FB960000}"/>
    <cellStyle name="SAPBEXHLevel2 3 4 6" xfId="38662" xr:uid="{00000000-0005-0000-0000-0000FC960000}"/>
    <cellStyle name="SAPBEXHLevel2 3 4 6 2" xfId="38663" xr:uid="{00000000-0005-0000-0000-0000FD960000}"/>
    <cellStyle name="SAPBEXHLevel2 3 4 7" xfId="38664" xr:uid="{00000000-0005-0000-0000-0000FE960000}"/>
    <cellStyle name="SAPBEXHLevel2 3 4 7 2" xfId="38665" xr:uid="{00000000-0005-0000-0000-0000FF960000}"/>
    <cellStyle name="SAPBEXHLevel2 3 4 8" xfId="38666" xr:uid="{00000000-0005-0000-0000-000000970000}"/>
    <cellStyle name="SAPBEXHLevel2 3 4 8 2" xfId="38667" xr:uid="{00000000-0005-0000-0000-000001970000}"/>
    <cellStyle name="SAPBEXHLevel2 3 4 9" xfId="38668" xr:uid="{00000000-0005-0000-0000-000002970000}"/>
    <cellStyle name="SAPBEXHLevel2 3 5" xfId="38669" xr:uid="{00000000-0005-0000-0000-000003970000}"/>
    <cellStyle name="SAPBEXHLevel2 3 5 2" xfId="38670" xr:uid="{00000000-0005-0000-0000-000004970000}"/>
    <cellStyle name="SAPBEXHLevel2 3 5 2 2" xfId="38671" xr:uid="{00000000-0005-0000-0000-000005970000}"/>
    <cellStyle name="SAPBEXHLevel2 3 5 2 2 2" xfId="38672" xr:uid="{00000000-0005-0000-0000-000006970000}"/>
    <cellStyle name="SAPBEXHLevel2 3 5 2 3" xfId="38673" xr:uid="{00000000-0005-0000-0000-000007970000}"/>
    <cellStyle name="SAPBEXHLevel2 3 5 2 3 2" xfId="38674" xr:uid="{00000000-0005-0000-0000-000008970000}"/>
    <cellStyle name="SAPBEXHLevel2 3 5 2 4" xfId="38675" xr:uid="{00000000-0005-0000-0000-000009970000}"/>
    <cellStyle name="SAPBEXHLevel2 3 5 2 4 2" xfId="38676" xr:uid="{00000000-0005-0000-0000-00000A970000}"/>
    <cellStyle name="SAPBEXHLevel2 3 5 2 5" xfId="38677" xr:uid="{00000000-0005-0000-0000-00000B970000}"/>
    <cellStyle name="SAPBEXHLevel2 3 5 2 5 2" xfId="38678" xr:uid="{00000000-0005-0000-0000-00000C970000}"/>
    <cellStyle name="SAPBEXHLevel2 3 5 2 6" xfId="38679" xr:uid="{00000000-0005-0000-0000-00000D970000}"/>
    <cellStyle name="SAPBEXHLevel2 3 5 2 6 2" xfId="38680" xr:uid="{00000000-0005-0000-0000-00000E970000}"/>
    <cellStyle name="SAPBEXHLevel2 3 5 2 7" xfId="38681" xr:uid="{00000000-0005-0000-0000-00000F970000}"/>
    <cellStyle name="SAPBEXHLevel2 3 5 3" xfId="38682" xr:uid="{00000000-0005-0000-0000-000010970000}"/>
    <cellStyle name="SAPBEXHLevel2 3 5 3 2" xfId="38683" xr:uid="{00000000-0005-0000-0000-000011970000}"/>
    <cellStyle name="SAPBEXHLevel2 3 5 4" xfId="38684" xr:uid="{00000000-0005-0000-0000-000012970000}"/>
    <cellStyle name="SAPBEXHLevel2 3 5 4 2" xfId="38685" xr:uid="{00000000-0005-0000-0000-000013970000}"/>
    <cellStyle name="SAPBEXHLevel2 3 5 5" xfId="38686" xr:uid="{00000000-0005-0000-0000-000014970000}"/>
    <cellStyle name="SAPBEXHLevel2 3 5 5 2" xfId="38687" xr:uid="{00000000-0005-0000-0000-000015970000}"/>
    <cellStyle name="SAPBEXHLevel2 3 5 6" xfId="38688" xr:uid="{00000000-0005-0000-0000-000016970000}"/>
    <cellStyle name="SAPBEXHLevel2 3 5 6 2" xfId="38689" xr:uid="{00000000-0005-0000-0000-000017970000}"/>
    <cellStyle name="SAPBEXHLevel2 3 5 7" xfId="38690" xr:uid="{00000000-0005-0000-0000-000018970000}"/>
    <cellStyle name="SAPBEXHLevel2 3 5 7 2" xfId="38691" xr:uid="{00000000-0005-0000-0000-000019970000}"/>
    <cellStyle name="SAPBEXHLevel2 3 5 8" xfId="38692" xr:uid="{00000000-0005-0000-0000-00001A970000}"/>
    <cellStyle name="SAPBEXHLevel2 3 6" xfId="38693" xr:uid="{00000000-0005-0000-0000-00001B970000}"/>
    <cellStyle name="SAPBEXHLevel2 3 6 2" xfId="38694" xr:uid="{00000000-0005-0000-0000-00001C970000}"/>
    <cellStyle name="SAPBEXHLevel2 3 6 2 2" xfId="38695" xr:uid="{00000000-0005-0000-0000-00001D970000}"/>
    <cellStyle name="SAPBEXHLevel2 3 6 3" xfId="38696" xr:uid="{00000000-0005-0000-0000-00001E970000}"/>
    <cellStyle name="SAPBEXHLevel2 3 6 3 2" xfId="38697" xr:uid="{00000000-0005-0000-0000-00001F970000}"/>
    <cellStyle name="SAPBEXHLevel2 3 6 4" xfId="38698" xr:uid="{00000000-0005-0000-0000-000020970000}"/>
    <cellStyle name="SAPBEXHLevel2 3 6 4 2" xfId="38699" xr:uid="{00000000-0005-0000-0000-000021970000}"/>
    <cellStyle name="SAPBEXHLevel2 3 6 5" xfId="38700" xr:uid="{00000000-0005-0000-0000-000022970000}"/>
    <cellStyle name="SAPBEXHLevel2 3 6 5 2" xfId="38701" xr:uid="{00000000-0005-0000-0000-000023970000}"/>
    <cellStyle name="SAPBEXHLevel2 3 6 6" xfId="38702" xr:uid="{00000000-0005-0000-0000-000024970000}"/>
    <cellStyle name="SAPBEXHLevel2 3 6 6 2" xfId="38703" xr:uid="{00000000-0005-0000-0000-000025970000}"/>
    <cellStyle name="SAPBEXHLevel2 3 6 7" xfId="38704" xr:uid="{00000000-0005-0000-0000-000026970000}"/>
    <cellStyle name="SAPBEXHLevel2 3 7" xfId="38705" xr:uid="{00000000-0005-0000-0000-000027970000}"/>
    <cellStyle name="SAPBEXHLevel2 3 7 2" xfId="38706" xr:uid="{00000000-0005-0000-0000-000028970000}"/>
    <cellStyle name="SAPBEXHLevel2 3 8" xfId="38707" xr:uid="{00000000-0005-0000-0000-000029970000}"/>
    <cellStyle name="SAPBEXHLevel2 3 8 2" xfId="38708" xr:uid="{00000000-0005-0000-0000-00002A970000}"/>
    <cellStyle name="SAPBEXHLevel2 3 9" xfId="38709" xr:uid="{00000000-0005-0000-0000-00002B970000}"/>
    <cellStyle name="SAPBEXHLevel2 3 9 2" xfId="38710" xr:uid="{00000000-0005-0000-0000-00002C970000}"/>
    <cellStyle name="SAPBEXHLevel2 4" xfId="38711" xr:uid="{00000000-0005-0000-0000-00002D970000}"/>
    <cellStyle name="SAPBEXHLevel2 4 10" xfId="38712" xr:uid="{00000000-0005-0000-0000-00002E970000}"/>
    <cellStyle name="SAPBEXHLevel2 4 10 2" xfId="38713" xr:uid="{00000000-0005-0000-0000-00002F970000}"/>
    <cellStyle name="SAPBEXHLevel2 4 11" xfId="38714" xr:uid="{00000000-0005-0000-0000-000030970000}"/>
    <cellStyle name="SAPBEXHLevel2 4 2" xfId="38715" xr:uid="{00000000-0005-0000-0000-000031970000}"/>
    <cellStyle name="SAPBEXHLevel2 4 2 10" xfId="38716" xr:uid="{00000000-0005-0000-0000-000032970000}"/>
    <cellStyle name="SAPBEXHLevel2 4 2 2" xfId="38717" xr:uid="{00000000-0005-0000-0000-000033970000}"/>
    <cellStyle name="SAPBEXHLevel2 4 2 2 2" xfId="38718" xr:uid="{00000000-0005-0000-0000-000034970000}"/>
    <cellStyle name="SAPBEXHLevel2 4 2 2 2 2" xfId="38719" xr:uid="{00000000-0005-0000-0000-000035970000}"/>
    <cellStyle name="SAPBEXHLevel2 4 2 2 2 2 2" xfId="38720" xr:uid="{00000000-0005-0000-0000-000036970000}"/>
    <cellStyle name="SAPBEXHLevel2 4 2 2 2 2 2 2" xfId="38721" xr:uid="{00000000-0005-0000-0000-000037970000}"/>
    <cellStyle name="SAPBEXHLevel2 4 2 2 2 2 3" xfId="38722" xr:uid="{00000000-0005-0000-0000-000038970000}"/>
    <cellStyle name="SAPBEXHLevel2 4 2 2 2 2 3 2" xfId="38723" xr:uid="{00000000-0005-0000-0000-000039970000}"/>
    <cellStyle name="SAPBEXHLevel2 4 2 2 2 2 4" xfId="38724" xr:uid="{00000000-0005-0000-0000-00003A970000}"/>
    <cellStyle name="SAPBEXHLevel2 4 2 2 2 2 4 2" xfId="38725" xr:uid="{00000000-0005-0000-0000-00003B970000}"/>
    <cellStyle name="SAPBEXHLevel2 4 2 2 2 2 5" xfId="38726" xr:uid="{00000000-0005-0000-0000-00003C970000}"/>
    <cellStyle name="SAPBEXHLevel2 4 2 2 2 2 5 2" xfId="38727" xr:uid="{00000000-0005-0000-0000-00003D970000}"/>
    <cellStyle name="SAPBEXHLevel2 4 2 2 2 2 6" xfId="38728" xr:uid="{00000000-0005-0000-0000-00003E970000}"/>
    <cellStyle name="SAPBEXHLevel2 4 2 2 2 2 6 2" xfId="38729" xr:uid="{00000000-0005-0000-0000-00003F970000}"/>
    <cellStyle name="SAPBEXHLevel2 4 2 2 2 2 7" xfId="38730" xr:uid="{00000000-0005-0000-0000-000040970000}"/>
    <cellStyle name="SAPBEXHLevel2 4 2 2 2 3" xfId="38731" xr:uid="{00000000-0005-0000-0000-000041970000}"/>
    <cellStyle name="SAPBEXHLevel2 4 2 2 2 3 2" xfId="38732" xr:uid="{00000000-0005-0000-0000-000042970000}"/>
    <cellStyle name="SAPBEXHLevel2 4 2 2 2 4" xfId="38733" xr:uid="{00000000-0005-0000-0000-000043970000}"/>
    <cellStyle name="SAPBEXHLevel2 4 2 2 2 4 2" xfId="38734" xr:uid="{00000000-0005-0000-0000-000044970000}"/>
    <cellStyle name="SAPBEXHLevel2 4 2 2 2 5" xfId="38735" xr:uid="{00000000-0005-0000-0000-000045970000}"/>
    <cellStyle name="SAPBEXHLevel2 4 2 2 2 5 2" xfId="38736" xr:uid="{00000000-0005-0000-0000-000046970000}"/>
    <cellStyle name="SAPBEXHLevel2 4 2 2 2 6" xfId="38737" xr:uid="{00000000-0005-0000-0000-000047970000}"/>
    <cellStyle name="SAPBEXHLevel2 4 2 2 2 6 2" xfId="38738" xr:uid="{00000000-0005-0000-0000-000048970000}"/>
    <cellStyle name="SAPBEXHLevel2 4 2 2 2 7" xfId="38739" xr:uid="{00000000-0005-0000-0000-000049970000}"/>
    <cellStyle name="SAPBEXHLevel2 4 2 2 2 7 2" xfId="38740" xr:uid="{00000000-0005-0000-0000-00004A970000}"/>
    <cellStyle name="SAPBEXHLevel2 4 2 2 2 8" xfId="38741" xr:uid="{00000000-0005-0000-0000-00004B970000}"/>
    <cellStyle name="SAPBEXHLevel2 4 2 2 3" xfId="38742" xr:uid="{00000000-0005-0000-0000-00004C970000}"/>
    <cellStyle name="SAPBEXHLevel2 4 2 2 3 2" xfId="38743" xr:uid="{00000000-0005-0000-0000-00004D970000}"/>
    <cellStyle name="SAPBEXHLevel2 4 2 2 3 2 2" xfId="38744" xr:uid="{00000000-0005-0000-0000-00004E970000}"/>
    <cellStyle name="SAPBEXHLevel2 4 2 2 3 3" xfId="38745" xr:uid="{00000000-0005-0000-0000-00004F970000}"/>
    <cellStyle name="SAPBEXHLevel2 4 2 2 3 3 2" xfId="38746" xr:uid="{00000000-0005-0000-0000-000050970000}"/>
    <cellStyle name="SAPBEXHLevel2 4 2 2 3 4" xfId="38747" xr:uid="{00000000-0005-0000-0000-000051970000}"/>
    <cellStyle name="SAPBEXHLevel2 4 2 2 3 4 2" xfId="38748" xr:uid="{00000000-0005-0000-0000-000052970000}"/>
    <cellStyle name="SAPBEXHLevel2 4 2 2 3 5" xfId="38749" xr:uid="{00000000-0005-0000-0000-000053970000}"/>
    <cellStyle name="SAPBEXHLevel2 4 2 2 3 5 2" xfId="38750" xr:uid="{00000000-0005-0000-0000-000054970000}"/>
    <cellStyle name="SAPBEXHLevel2 4 2 2 3 6" xfId="38751" xr:uid="{00000000-0005-0000-0000-000055970000}"/>
    <cellStyle name="SAPBEXHLevel2 4 2 2 3 6 2" xfId="38752" xr:uid="{00000000-0005-0000-0000-000056970000}"/>
    <cellStyle name="SAPBEXHLevel2 4 2 2 3 7" xfId="38753" xr:uid="{00000000-0005-0000-0000-000057970000}"/>
    <cellStyle name="SAPBEXHLevel2 4 2 2 4" xfId="38754" xr:uid="{00000000-0005-0000-0000-000058970000}"/>
    <cellStyle name="SAPBEXHLevel2 4 2 2 4 2" xfId="38755" xr:uid="{00000000-0005-0000-0000-000059970000}"/>
    <cellStyle name="SAPBEXHLevel2 4 2 2 5" xfId="38756" xr:uid="{00000000-0005-0000-0000-00005A970000}"/>
    <cellStyle name="SAPBEXHLevel2 4 2 2 5 2" xfId="38757" xr:uid="{00000000-0005-0000-0000-00005B970000}"/>
    <cellStyle name="SAPBEXHLevel2 4 2 2 6" xfId="38758" xr:uid="{00000000-0005-0000-0000-00005C970000}"/>
    <cellStyle name="SAPBEXHLevel2 4 2 2 6 2" xfId="38759" xr:uid="{00000000-0005-0000-0000-00005D970000}"/>
    <cellStyle name="SAPBEXHLevel2 4 2 2 7" xfId="38760" xr:uid="{00000000-0005-0000-0000-00005E970000}"/>
    <cellStyle name="SAPBEXHLevel2 4 2 2 7 2" xfId="38761" xr:uid="{00000000-0005-0000-0000-00005F970000}"/>
    <cellStyle name="SAPBEXHLevel2 4 2 2 8" xfId="38762" xr:uid="{00000000-0005-0000-0000-000060970000}"/>
    <cellStyle name="SAPBEXHLevel2 4 2 2 8 2" xfId="38763" xr:uid="{00000000-0005-0000-0000-000061970000}"/>
    <cellStyle name="SAPBEXHLevel2 4 2 2 9" xfId="38764" xr:uid="{00000000-0005-0000-0000-000062970000}"/>
    <cellStyle name="SAPBEXHLevel2 4 2 3" xfId="38765" xr:uid="{00000000-0005-0000-0000-000063970000}"/>
    <cellStyle name="SAPBEXHLevel2 4 2 3 2" xfId="38766" xr:uid="{00000000-0005-0000-0000-000064970000}"/>
    <cellStyle name="SAPBEXHLevel2 4 2 3 2 2" xfId="38767" xr:uid="{00000000-0005-0000-0000-000065970000}"/>
    <cellStyle name="SAPBEXHLevel2 4 2 3 2 2 2" xfId="38768" xr:uid="{00000000-0005-0000-0000-000066970000}"/>
    <cellStyle name="SAPBEXHLevel2 4 2 3 2 3" xfId="38769" xr:uid="{00000000-0005-0000-0000-000067970000}"/>
    <cellStyle name="SAPBEXHLevel2 4 2 3 2 3 2" xfId="38770" xr:uid="{00000000-0005-0000-0000-000068970000}"/>
    <cellStyle name="SAPBEXHLevel2 4 2 3 2 4" xfId="38771" xr:uid="{00000000-0005-0000-0000-000069970000}"/>
    <cellStyle name="SAPBEXHLevel2 4 2 3 2 4 2" xfId="38772" xr:uid="{00000000-0005-0000-0000-00006A970000}"/>
    <cellStyle name="SAPBEXHLevel2 4 2 3 2 5" xfId="38773" xr:uid="{00000000-0005-0000-0000-00006B970000}"/>
    <cellStyle name="SAPBEXHLevel2 4 2 3 2 5 2" xfId="38774" xr:uid="{00000000-0005-0000-0000-00006C970000}"/>
    <cellStyle name="SAPBEXHLevel2 4 2 3 2 6" xfId="38775" xr:uid="{00000000-0005-0000-0000-00006D970000}"/>
    <cellStyle name="SAPBEXHLevel2 4 2 3 2 6 2" xfId="38776" xr:uid="{00000000-0005-0000-0000-00006E970000}"/>
    <cellStyle name="SAPBEXHLevel2 4 2 3 2 7" xfId="38777" xr:uid="{00000000-0005-0000-0000-00006F970000}"/>
    <cellStyle name="SAPBEXHLevel2 4 2 3 3" xfId="38778" xr:uid="{00000000-0005-0000-0000-000070970000}"/>
    <cellStyle name="SAPBEXHLevel2 4 2 3 3 2" xfId="38779" xr:uid="{00000000-0005-0000-0000-000071970000}"/>
    <cellStyle name="SAPBEXHLevel2 4 2 3 4" xfId="38780" xr:uid="{00000000-0005-0000-0000-000072970000}"/>
    <cellStyle name="SAPBEXHLevel2 4 2 3 4 2" xfId="38781" xr:uid="{00000000-0005-0000-0000-000073970000}"/>
    <cellStyle name="SAPBEXHLevel2 4 2 3 5" xfId="38782" xr:uid="{00000000-0005-0000-0000-000074970000}"/>
    <cellStyle name="SAPBEXHLevel2 4 2 3 5 2" xfId="38783" xr:uid="{00000000-0005-0000-0000-000075970000}"/>
    <cellStyle name="SAPBEXHLevel2 4 2 3 6" xfId="38784" xr:uid="{00000000-0005-0000-0000-000076970000}"/>
    <cellStyle name="SAPBEXHLevel2 4 2 3 6 2" xfId="38785" xr:uid="{00000000-0005-0000-0000-000077970000}"/>
    <cellStyle name="SAPBEXHLevel2 4 2 3 7" xfId="38786" xr:uid="{00000000-0005-0000-0000-000078970000}"/>
    <cellStyle name="SAPBEXHLevel2 4 2 3 7 2" xfId="38787" xr:uid="{00000000-0005-0000-0000-000079970000}"/>
    <cellStyle name="SAPBEXHLevel2 4 2 3 8" xfId="38788" xr:uid="{00000000-0005-0000-0000-00007A970000}"/>
    <cellStyle name="SAPBEXHLevel2 4 2 4" xfId="38789" xr:uid="{00000000-0005-0000-0000-00007B970000}"/>
    <cellStyle name="SAPBEXHLevel2 4 2 4 2" xfId="38790" xr:uid="{00000000-0005-0000-0000-00007C970000}"/>
    <cellStyle name="SAPBEXHLevel2 4 2 4 2 2" xfId="38791" xr:uid="{00000000-0005-0000-0000-00007D970000}"/>
    <cellStyle name="SAPBEXHLevel2 4 2 4 3" xfId="38792" xr:uid="{00000000-0005-0000-0000-00007E970000}"/>
    <cellStyle name="SAPBEXHLevel2 4 2 4 3 2" xfId="38793" xr:uid="{00000000-0005-0000-0000-00007F970000}"/>
    <cellStyle name="SAPBEXHLevel2 4 2 4 4" xfId="38794" xr:uid="{00000000-0005-0000-0000-000080970000}"/>
    <cellStyle name="SAPBEXHLevel2 4 2 4 4 2" xfId="38795" xr:uid="{00000000-0005-0000-0000-000081970000}"/>
    <cellStyle name="SAPBEXHLevel2 4 2 4 5" xfId="38796" xr:uid="{00000000-0005-0000-0000-000082970000}"/>
    <cellStyle name="SAPBEXHLevel2 4 2 4 5 2" xfId="38797" xr:uid="{00000000-0005-0000-0000-000083970000}"/>
    <cellStyle name="SAPBEXHLevel2 4 2 4 6" xfId="38798" xr:uid="{00000000-0005-0000-0000-000084970000}"/>
    <cellStyle name="SAPBEXHLevel2 4 2 4 6 2" xfId="38799" xr:uid="{00000000-0005-0000-0000-000085970000}"/>
    <cellStyle name="SAPBEXHLevel2 4 2 4 7" xfId="38800" xr:uid="{00000000-0005-0000-0000-000086970000}"/>
    <cellStyle name="SAPBEXHLevel2 4 2 5" xfId="38801" xr:uid="{00000000-0005-0000-0000-000087970000}"/>
    <cellStyle name="SAPBEXHLevel2 4 2 5 2" xfId="38802" xr:uid="{00000000-0005-0000-0000-000088970000}"/>
    <cellStyle name="SAPBEXHLevel2 4 2 6" xfId="38803" xr:uid="{00000000-0005-0000-0000-000089970000}"/>
    <cellStyle name="SAPBEXHLevel2 4 2 6 2" xfId="38804" xr:uid="{00000000-0005-0000-0000-00008A970000}"/>
    <cellStyle name="SAPBEXHLevel2 4 2 7" xfId="38805" xr:uid="{00000000-0005-0000-0000-00008B970000}"/>
    <cellStyle name="SAPBEXHLevel2 4 2 7 2" xfId="38806" xr:uid="{00000000-0005-0000-0000-00008C970000}"/>
    <cellStyle name="SAPBEXHLevel2 4 2 8" xfId="38807" xr:uid="{00000000-0005-0000-0000-00008D970000}"/>
    <cellStyle name="SAPBEXHLevel2 4 2 8 2" xfId="38808" xr:uid="{00000000-0005-0000-0000-00008E970000}"/>
    <cellStyle name="SAPBEXHLevel2 4 2 9" xfId="38809" xr:uid="{00000000-0005-0000-0000-00008F970000}"/>
    <cellStyle name="SAPBEXHLevel2 4 2 9 2" xfId="38810" xr:uid="{00000000-0005-0000-0000-000090970000}"/>
    <cellStyle name="SAPBEXHLevel2 4 3" xfId="38811" xr:uid="{00000000-0005-0000-0000-000091970000}"/>
    <cellStyle name="SAPBEXHLevel2 4 3 2" xfId="38812" xr:uid="{00000000-0005-0000-0000-000092970000}"/>
    <cellStyle name="SAPBEXHLevel2 4 3 2 2" xfId="38813" xr:uid="{00000000-0005-0000-0000-000093970000}"/>
    <cellStyle name="SAPBEXHLevel2 4 3 2 2 2" xfId="38814" xr:uid="{00000000-0005-0000-0000-000094970000}"/>
    <cellStyle name="SAPBEXHLevel2 4 3 2 2 2 2" xfId="38815" xr:uid="{00000000-0005-0000-0000-000095970000}"/>
    <cellStyle name="SAPBEXHLevel2 4 3 2 2 3" xfId="38816" xr:uid="{00000000-0005-0000-0000-000096970000}"/>
    <cellStyle name="SAPBEXHLevel2 4 3 2 2 3 2" xfId="38817" xr:uid="{00000000-0005-0000-0000-000097970000}"/>
    <cellStyle name="SAPBEXHLevel2 4 3 2 2 4" xfId="38818" xr:uid="{00000000-0005-0000-0000-000098970000}"/>
    <cellStyle name="SAPBEXHLevel2 4 3 2 2 4 2" xfId="38819" xr:uid="{00000000-0005-0000-0000-000099970000}"/>
    <cellStyle name="SAPBEXHLevel2 4 3 2 2 5" xfId="38820" xr:uid="{00000000-0005-0000-0000-00009A970000}"/>
    <cellStyle name="SAPBEXHLevel2 4 3 2 2 5 2" xfId="38821" xr:uid="{00000000-0005-0000-0000-00009B970000}"/>
    <cellStyle name="SAPBEXHLevel2 4 3 2 2 6" xfId="38822" xr:uid="{00000000-0005-0000-0000-00009C970000}"/>
    <cellStyle name="SAPBEXHLevel2 4 3 2 2 6 2" xfId="38823" xr:uid="{00000000-0005-0000-0000-00009D970000}"/>
    <cellStyle name="SAPBEXHLevel2 4 3 2 2 7" xfId="38824" xr:uid="{00000000-0005-0000-0000-00009E970000}"/>
    <cellStyle name="SAPBEXHLevel2 4 3 2 3" xfId="38825" xr:uid="{00000000-0005-0000-0000-00009F970000}"/>
    <cellStyle name="SAPBEXHLevel2 4 3 2 3 2" xfId="38826" xr:uid="{00000000-0005-0000-0000-0000A0970000}"/>
    <cellStyle name="SAPBEXHLevel2 4 3 2 4" xfId="38827" xr:uid="{00000000-0005-0000-0000-0000A1970000}"/>
    <cellStyle name="SAPBEXHLevel2 4 3 2 4 2" xfId="38828" xr:uid="{00000000-0005-0000-0000-0000A2970000}"/>
    <cellStyle name="SAPBEXHLevel2 4 3 2 5" xfId="38829" xr:uid="{00000000-0005-0000-0000-0000A3970000}"/>
    <cellStyle name="SAPBEXHLevel2 4 3 2 5 2" xfId="38830" xr:uid="{00000000-0005-0000-0000-0000A4970000}"/>
    <cellStyle name="SAPBEXHLevel2 4 3 2 6" xfId="38831" xr:uid="{00000000-0005-0000-0000-0000A5970000}"/>
    <cellStyle name="SAPBEXHLevel2 4 3 2 6 2" xfId="38832" xr:uid="{00000000-0005-0000-0000-0000A6970000}"/>
    <cellStyle name="SAPBEXHLevel2 4 3 2 7" xfId="38833" xr:uid="{00000000-0005-0000-0000-0000A7970000}"/>
    <cellStyle name="SAPBEXHLevel2 4 3 2 7 2" xfId="38834" xr:uid="{00000000-0005-0000-0000-0000A8970000}"/>
    <cellStyle name="SAPBEXHLevel2 4 3 2 8" xfId="38835" xr:uid="{00000000-0005-0000-0000-0000A9970000}"/>
    <cellStyle name="SAPBEXHLevel2 4 3 3" xfId="38836" xr:uid="{00000000-0005-0000-0000-0000AA970000}"/>
    <cellStyle name="SAPBEXHLevel2 4 3 3 2" xfId="38837" xr:uid="{00000000-0005-0000-0000-0000AB970000}"/>
    <cellStyle name="SAPBEXHLevel2 4 3 3 2 2" xfId="38838" xr:uid="{00000000-0005-0000-0000-0000AC970000}"/>
    <cellStyle name="SAPBEXHLevel2 4 3 3 3" xfId="38839" xr:uid="{00000000-0005-0000-0000-0000AD970000}"/>
    <cellStyle name="SAPBEXHLevel2 4 3 3 3 2" xfId="38840" xr:uid="{00000000-0005-0000-0000-0000AE970000}"/>
    <cellStyle name="SAPBEXHLevel2 4 3 3 4" xfId="38841" xr:uid="{00000000-0005-0000-0000-0000AF970000}"/>
    <cellStyle name="SAPBEXHLevel2 4 3 3 4 2" xfId="38842" xr:uid="{00000000-0005-0000-0000-0000B0970000}"/>
    <cellStyle name="SAPBEXHLevel2 4 3 3 5" xfId="38843" xr:uid="{00000000-0005-0000-0000-0000B1970000}"/>
    <cellStyle name="SAPBEXHLevel2 4 3 3 5 2" xfId="38844" xr:uid="{00000000-0005-0000-0000-0000B2970000}"/>
    <cellStyle name="SAPBEXHLevel2 4 3 3 6" xfId="38845" xr:uid="{00000000-0005-0000-0000-0000B3970000}"/>
    <cellStyle name="SAPBEXHLevel2 4 3 3 6 2" xfId="38846" xr:uid="{00000000-0005-0000-0000-0000B4970000}"/>
    <cellStyle name="SAPBEXHLevel2 4 3 3 7" xfId="38847" xr:uid="{00000000-0005-0000-0000-0000B5970000}"/>
    <cellStyle name="SAPBEXHLevel2 4 3 4" xfId="38848" xr:uid="{00000000-0005-0000-0000-0000B6970000}"/>
    <cellStyle name="SAPBEXHLevel2 4 3 4 2" xfId="38849" xr:uid="{00000000-0005-0000-0000-0000B7970000}"/>
    <cellStyle name="SAPBEXHLevel2 4 3 5" xfId="38850" xr:uid="{00000000-0005-0000-0000-0000B8970000}"/>
    <cellStyle name="SAPBEXHLevel2 4 3 5 2" xfId="38851" xr:uid="{00000000-0005-0000-0000-0000B9970000}"/>
    <cellStyle name="SAPBEXHLevel2 4 3 6" xfId="38852" xr:uid="{00000000-0005-0000-0000-0000BA970000}"/>
    <cellStyle name="SAPBEXHLevel2 4 3 6 2" xfId="38853" xr:uid="{00000000-0005-0000-0000-0000BB970000}"/>
    <cellStyle name="SAPBEXHLevel2 4 3 7" xfId="38854" xr:uid="{00000000-0005-0000-0000-0000BC970000}"/>
    <cellStyle name="SAPBEXHLevel2 4 3 7 2" xfId="38855" xr:uid="{00000000-0005-0000-0000-0000BD970000}"/>
    <cellStyle name="SAPBEXHLevel2 4 3 8" xfId="38856" xr:uid="{00000000-0005-0000-0000-0000BE970000}"/>
    <cellStyle name="SAPBEXHLevel2 4 3 8 2" xfId="38857" xr:uid="{00000000-0005-0000-0000-0000BF970000}"/>
    <cellStyle name="SAPBEXHLevel2 4 3 9" xfId="38858" xr:uid="{00000000-0005-0000-0000-0000C0970000}"/>
    <cellStyle name="SAPBEXHLevel2 4 4" xfId="38859" xr:uid="{00000000-0005-0000-0000-0000C1970000}"/>
    <cellStyle name="SAPBEXHLevel2 4 4 2" xfId="38860" xr:uid="{00000000-0005-0000-0000-0000C2970000}"/>
    <cellStyle name="SAPBEXHLevel2 4 4 2 2" xfId="38861" xr:uid="{00000000-0005-0000-0000-0000C3970000}"/>
    <cellStyle name="SAPBEXHLevel2 4 4 2 2 2" xfId="38862" xr:uid="{00000000-0005-0000-0000-0000C4970000}"/>
    <cellStyle name="SAPBEXHLevel2 4 4 2 3" xfId="38863" xr:uid="{00000000-0005-0000-0000-0000C5970000}"/>
    <cellStyle name="SAPBEXHLevel2 4 4 2 3 2" xfId="38864" xr:uid="{00000000-0005-0000-0000-0000C6970000}"/>
    <cellStyle name="SAPBEXHLevel2 4 4 2 4" xfId="38865" xr:uid="{00000000-0005-0000-0000-0000C7970000}"/>
    <cellStyle name="SAPBEXHLevel2 4 4 2 4 2" xfId="38866" xr:uid="{00000000-0005-0000-0000-0000C8970000}"/>
    <cellStyle name="SAPBEXHLevel2 4 4 2 5" xfId="38867" xr:uid="{00000000-0005-0000-0000-0000C9970000}"/>
    <cellStyle name="SAPBEXHLevel2 4 4 2 5 2" xfId="38868" xr:uid="{00000000-0005-0000-0000-0000CA970000}"/>
    <cellStyle name="SAPBEXHLevel2 4 4 2 6" xfId="38869" xr:uid="{00000000-0005-0000-0000-0000CB970000}"/>
    <cellStyle name="SAPBEXHLevel2 4 4 2 6 2" xfId="38870" xr:uid="{00000000-0005-0000-0000-0000CC970000}"/>
    <cellStyle name="SAPBEXHLevel2 4 4 2 7" xfId="38871" xr:uid="{00000000-0005-0000-0000-0000CD970000}"/>
    <cellStyle name="SAPBEXHLevel2 4 4 3" xfId="38872" xr:uid="{00000000-0005-0000-0000-0000CE970000}"/>
    <cellStyle name="SAPBEXHLevel2 4 4 3 2" xfId="38873" xr:uid="{00000000-0005-0000-0000-0000CF970000}"/>
    <cellStyle name="SAPBEXHLevel2 4 4 4" xfId="38874" xr:uid="{00000000-0005-0000-0000-0000D0970000}"/>
    <cellStyle name="SAPBEXHLevel2 4 4 4 2" xfId="38875" xr:uid="{00000000-0005-0000-0000-0000D1970000}"/>
    <cellStyle name="SAPBEXHLevel2 4 4 5" xfId="38876" xr:uid="{00000000-0005-0000-0000-0000D2970000}"/>
    <cellStyle name="SAPBEXHLevel2 4 4 5 2" xfId="38877" xr:uid="{00000000-0005-0000-0000-0000D3970000}"/>
    <cellStyle name="SAPBEXHLevel2 4 4 6" xfId="38878" xr:uid="{00000000-0005-0000-0000-0000D4970000}"/>
    <cellStyle name="SAPBEXHLevel2 4 4 6 2" xfId="38879" xr:uid="{00000000-0005-0000-0000-0000D5970000}"/>
    <cellStyle name="SAPBEXHLevel2 4 4 7" xfId="38880" xr:uid="{00000000-0005-0000-0000-0000D6970000}"/>
    <cellStyle name="SAPBEXHLevel2 4 4 7 2" xfId="38881" xr:uid="{00000000-0005-0000-0000-0000D7970000}"/>
    <cellStyle name="SAPBEXHLevel2 4 4 8" xfId="38882" xr:uid="{00000000-0005-0000-0000-0000D8970000}"/>
    <cellStyle name="SAPBEXHLevel2 4 5" xfId="38883" xr:uid="{00000000-0005-0000-0000-0000D9970000}"/>
    <cellStyle name="SAPBEXHLevel2 4 5 2" xfId="38884" xr:uid="{00000000-0005-0000-0000-0000DA970000}"/>
    <cellStyle name="SAPBEXHLevel2 4 5 2 2" xfId="38885" xr:uid="{00000000-0005-0000-0000-0000DB970000}"/>
    <cellStyle name="SAPBEXHLevel2 4 5 3" xfId="38886" xr:uid="{00000000-0005-0000-0000-0000DC970000}"/>
    <cellStyle name="SAPBEXHLevel2 4 5 3 2" xfId="38887" xr:uid="{00000000-0005-0000-0000-0000DD970000}"/>
    <cellStyle name="SAPBEXHLevel2 4 5 4" xfId="38888" xr:uid="{00000000-0005-0000-0000-0000DE970000}"/>
    <cellStyle name="SAPBEXHLevel2 4 5 4 2" xfId="38889" xr:uid="{00000000-0005-0000-0000-0000DF970000}"/>
    <cellStyle name="SAPBEXHLevel2 4 5 5" xfId="38890" xr:uid="{00000000-0005-0000-0000-0000E0970000}"/>
    <cellStyle name="SAPBEXHLevel2 4 5 5 2" xfId="38891" xr:uid="{00000000-0005-0000-0000-0000E1970000}"/>
    <cellStyle name="SAPBEXHLevel2 4 5 6" xfId="38892" xr:uid="{00000000-0005-0000-0000-0000E2970000}"/>
    <cellStyle name="SAPBEXHLevel2 4 5 6 2" xfId="38893" xr:uid="{00000000-0005-0000-0000-0000E3970000}"/>
    <cellStyle name="SAPBEXHLevel2 4 5 7" xfId="38894" xr:uid="{00000000-0005-0000-0000-0000E4970000}"/>
    <cellStyle name="SAPBEXHLevel2 4 6" xfId="38895" xr:uid="{00000000-0005-0000-0000-0000E5970000}"/>
    <cellStyle name="SAPBEXHLevel2 4 6 2" xfId="38896" xr:uid="{00000000-0005-0000-0000-0000E6970000}"/>
    <cellStyle name="SAPBEXHLevel2 4 7" xfId="38897" xr:uid="{00000000-0005-0000-0000-0000E7970000}"/>
    <cellStyle name="SAPBEXHLevel2 4 7 2" xfId="38898" xr:uid="{00000000-0005-0000-0000-0000E8970000}"/>
    <cellStyle name="SAPBEXHLevel2 4 8" xfId="38899" xr:uid="{00000000-0005-0000-0000-0000E9970000}"/>
    <cellStyle name="SAPBEXHLevel2 4 8 2" xfId="38900" xr:uid="{00000000-0005-0000-0000-0000EA970000}"/>
    <cellStyle name="SAPBEXHLevel2 4 9" xfId="38901" xr:uid="{00000000-0005-0000-0000-0000EB970000}"/>
    <cellStyle name="SAPBEXHLevel2 4 9 2" xfId="38902" xr:uid="{00000000-0005-0000-0000-0000EC970000}"/>
    <cellStyle name="SAPBEXHLevel2 5" xfId="38903" xr:uid="{00000000-0005-0000-0000-0000ED970000}"/>
    <cellStyle name="SAPBEXHLevel2 5 10" xfId="38904" xr:uid="{00000000-0005-0000-0000-0000EE970000}"/>
    <cellStyle name="SAPBEXHLevel2 5 2" xfId="38905" xr:uid="{00000000-0005-0000-0000-0000EF970000}"/>
    <cellStyle name="SAPBEXHLevel2 5 2 2" xfId="38906" xr:uid="{00000000-0005-0000-0000-0000F0970000}"/>
    <cellStyle name="SAPBEXHLevel2 5 2 2 2" xfId="38907" xr:uid="{00000000-0005-0000-0000-0000F1970000}"/>
    <cellStyle name="SAPBEXHLevel2 5 2 2 2 2" xfId="38908" xr:uid="{00000000-0005-0000-0000-0000F2970000}"/>
    <cellStyle name="SAPBEXHLevel2 5 2 2 2 2 2" xfId="38909" xr:uid="{00000000-0005-0000-0000-0000F3970000}"/>
    <cellStyle name="SAPBEXHLevel2 5 2 2 2 3" xfId="38910" xr:uid="{00000000-0005-0000-0000-0000F4970000}"/>
    <cellStyle name="SAPBEXHLevel2 5 2 2 2 3 2" xfId="38911" xr:uid="{00000000-0005-0000-0000-0000F5970000}"/>
    <cellStyle name="SAPBEXHLevel2 5 2 2 2 4" xfId="38912" xr:uid="{00000000-0005-0000-0000-0000F6970000}"/>
    <cellStyle name="SAPBEXHLevel2 5 2 2 2 4 2" xfId="38913" xr:uid="{00000000-0005-0000-0000-0000F7970000}"/>
    <cellStyle name="SAPBEXHLevel2 5 2 2 2 5" xfId="38914" xr:uid="{00000000-0005-0000-0000-0000F8970000}"/>
    <cellStyle name="SAPBEXHLevel2 5 2 2 2 5 2" xfId="38915" xr:uid="{00000000-0005-0000-0000-0000F9970000}"/>
    <cellStyle name="SAPBEXHLevel2 5 2 2 2 6" xfId="38916" xr:uid="{00000000-0005-0000-0000-0000FA970000}"/>
    <cellStyle name="SAPBEXHLevel2 5 2 2 2 6 2" xfId="38917" xr:uid="{00000000-0005-0000-0000-0000FB970000}"/>
    <cellStyle name="SAPBEXHLevel2 5 2 2 2 7" xfId="38918" xr:uid="{00000000-0005-0000-0000-0000FC970000}"/>
    <cellStyle name="SAPBEXHLevel2 5 2 2 3" xfId="38919" xr:uid="{00000000-0005-0000-0000-0000FD970000}"/>
    <cellStyle name="SAPBEXHLevel2 5 2 2 3 2" xfId="38920" xr:uid="{00000000-0005-0000-0000-0000FE970000}"/>
    <cellStyle name="SAPBEXHLevel2 5 2 2 4" xfId="38921" xr:uid="{00000000-0005-0000-0000-0000FF970000}"/>
    <cellStyle name="SAPBEXHLevel2 5 2 2 4 2" xfId="38922" xr:uid="{00000000-0005-0000-0000-000000980000}"/>
    <cellStyle name="SAPBEXHLevel2 5 2 2 5" xfId="38923" xr:uid="{00000000-0005-0000-0000-000001980000}"/>
    <cellStyle name="SAPBEXHLevel2 5 2 2 5 2" xfId="38924" xr:uid="{00000000-0005-0000-0000-000002980000}"/>
    <cellStyle name="SAPBEXHLevel2 5 2 2 6" xfId="38925" xr:uid="{00000000-0005-0000-0000-000003980000}"/>
    <cellStyle name="SAPBEXHLevel2 5 2 2 6 2" xfId="38926" xr:uid="{00000000-0005-0000-0000-000004980000}"/>
    <cellStyle name="SAPBEXHLevel2 5 2 2 7" xfId="38927" xr:uid="{00000000-0005-0000-0000-000005980000}"/>
    <cellStyle name="SAPBEXHLevel2 5 2 2 7 2" xfId="38928" xr:uid="{00000000-0005-0000-0000-000006980000}"/>
    <cellStyle name="SAPBEXHLevel2 5 2 2 8" xfId="38929" xr:uid="{00000000-0005-0000-0000-000007980000}"/>
    <cellStyle name="SAPBEXHLevel2 5 2 3" xfId="38930" xr:uid="{00000000-0005-0000-0000-000008980000}"/>
    <cellStyle name="SAPBEXHLevel2 5 2 3 2" xfId="38931" xr:uid="{00000000-0005-0000-0000-000009980000}"/>
    <cellStyle name="SAPBEXHLevel2 5 2 3 2 2" xfId="38932" xr:uid="{00000000-0005-0000-0000-00000A980000}"/>
    <cellStyle name="SAPBEXHLevel2 5 2 3 3" xfId="38933" xr:uid="{00000000-0005-0000-0000-00000B980000}"/>
    <cellStyle name="SAPBEXHLevel2 5 2 3 3 2" xfId="38934" xr:uid="{00000000-0005-0000-0000-00000C980000}"/>
    <cellStyle name="SAPBEXHLevel2 5 2 3 4" xfId="38935" xr:uid="{00000000-0005-0000-0000-00000D980000}"/>
    <cellStyle name="SAPBEXHLevel2 5 2 3 4 2" xfId="38936" xr:uid="{00000000-0005-0000-0000-00000E980000}"/>
    <cellStyle name="SAPBEXHLevel2 5 2 3 5" xfId="38937" xr:uid="{00000000-0005-0000-0000-00000F980000}"/>
    <cellStyle name="SAPBEXHLevel2 5 2 3 5 2" xfId="38938" xr:uid="{00000000-0005-0000-0000-000010980000}"/>
    <cellStyle name="SAPBEXHLevel2 5 2 3 6" xfId="38939" xr:uid="{00000000-0005-0000-0000-000011980000}"/>
    <cellStyle name="SAPBEXHLevel2 5 2 3 6 2" xfId="38940" xr:uid="{00000000-0005-0000-0000-000012980000}"/>
    <cellStyle name="SAPBEXHLevel2 5 2 3 7" xfId="38941" xr:uid="{00000000-0005-0000-0000-000013980000}"/>
    <cellStyle name="SAPBEXHLevel2 5 2 4" xfId="38942" xr:uid="{00000000-0005-0000-0000-000014980000}"/>
    <cellStyle name="SAPBEXHLevel2 5 2 4 2" xfId="38943" xr:uid="{00000000-0005-0000-0000-000015980000}"/>
    <cellStyle name="SAPBEXHLevel2 5 2 5" xfId="38944" xr:uid="{00000000-0005-0000-0000-000016980000}"/>
    <cellStyle name="SAPBEXHLevel2 5 2 5 2" xfId="38945" xr:uid="{00000000-0005-0000-0000-000017980000}"/>
    <cellStyle name="SAPBEXHLevel2 5 2 6" xfId="38946" xr:uid="{00000000-0005-0000-0000-000018980000}"/>
    <cellStyle name="SAPBEXHLevel2 5 2 6 2" xfId="38947" xr:uid="{00000000-0005-0000-0000-000019980000}"/>
    <cellStyle name="SAPBEXHLevel2 5 2 7" xfId="38948" xr:uid="{00000000-0005-0000-0000-00001A980000}"/>
    <cellStyle name="SAPBEXHLevel2 5 2 7 2" xfId="38949" xr:uid="{00000000-0005-0000-0000-00001B980000}"/>
    <cellStyle name="SAPBEXHLevel2 5 2 8" xfId="38950" xr:uid="{00000000-0005-0000-0000-00001C980000}"/>
    <cellStyle name="SAPBEXHLevel2 5 2 8 2" xfId="38951" xr:uid="{00000000-0005-0000-0000-00001D980000}"/>
    <cellStyle name="SAPBEXHLevel2 5 2 9" xfId="38952" xr:uid="{00000000-0005-0000-0000-00001E980000}"/>
    <cellStyle name="SAPBEXHLevel2 5 3" xfId="38953" xr:uid="{00000000-0005-0000-0000-00001F980000}"/>
    <cellStyle name="SAPBEXHLevel2 5 3 2" xfId="38954" xr:uid="{00000000-0005-0000-0000-000020980000}"/>
    <cellStyle name="SAPBEXHLevel2 5 3 2 2" xfId="38955" xr:uid="{00000000-0005-0000-0000-000021980000}"/>
    <cellStyle name="SAPBEXHLevel2 5 3 2 2 2" xfId="38956" xr:uid="{00000000-0005-0000-0000-000022980000}"/>
    <cellStyle name="SAPBEXHLevel2 5 3 2 3" xfId="38957" xr:uid="{00000000-0005-0000-0000-000023980000}"/>
    <cellStyle name="SAPBEXHLevel2 5 3 2 3 2" xfId="38958" xr:uid="{00000000-0005-0000-0000-000024980000}"/>
    <cellStyle name="SAPBEXHLevel2 5 3 2 4" xfId="38959" xr:uid="{00000000-0005-0000-0000-000025980000}"/>
    <cellStyle name="SAPBEXHLevel2 5 3 2 4 2" xfId="38960" xr:uid="{00000000-0005-0000-0000-000026980000}"/>
    <cellStyle name="SAPBEXHLevel2 5 3 2 5" xfId="38961" xr:uid="{00000000-0005-0000-0000-000027980000}"/>
    <cellStyle name="SAPBEXHLevel2 5 3 2 5 2" xfId="38962" xr:uid="{00000000-0005-0000-0000-000028980000}"/>
    <cellStyle name="SAPBEXHLevel2 5 3 2 6" xfId="38963" xr:uid="{00000000-0005-0000-0000-000029980000}"/>
    <cellStyle name="SAPBEXHLevel2 5 3 2 6 2" xfId="38964" xr:uid="{00000000-0005-0000-0000-00002A980000}"/>
    <cellStyle name="SAPBEXHLevel2 5 3 2 7" xfId="38965" xr:uid="{00000000-0005-0000-0000-00002B980000}"/>
    <cellStyle name="SAPBEXHLevel2 5 3 3" xfId="38966" xr:uid="{00000000-0005-0000-0000-00002C980000}"/>
    <cellStyle name="SAPBEXHLevel2 5 3 3 2" xfId="38967" xr:uid="{00000000-0005-0000-0000-00002D980000}"/>
    <cellStyle name="SAPBEXHLevel2 5 3 4" xfId="38968" xr:uid="{00000000-0005-0000-0000-00002E980000}"/>
    <cellStyle name="SAPBEXHLevel2 5 3 4 2" xfId="38969" xr:uid="{00000000-0005-0000-0000-00002F980000}"/>
    <cellStyle name="SAPBEXHLevel2 5 3 5" xfId="38970" xr:uid="{00000000-0005-0000-0000-000030980000}"/>
    <cellStyle name="SAPBEXHLevel2 5 3 5 2" xfId="38971" xr:uid="{00000000-0005-0000-0000-000031980000}"/>
    <cellStyle name="SAPBEXHLevel2 5 3 6" xfId="38972" xr:uid="{00000000-0005-0000-0000-000032980000}"/>
    <cellStyle name="SAPBEXHLevel2 5 3 6 2" xfId="38973" xr:uid="{00000000-0005-0000-0000-000033980000}"/>
    <cellStyle name="SAPBEXHLevel2 5 3 7" xfId="38974" xr:uid="{00000000-0005-0000-0000-000034980000}"/>
    <cellStyle name="SAPBEXHLevel2 5 3 7 2" xfId="38975" xr:uid="{00000000-0005-0000-0000-000035980000}"/>
    <cellStyle name="SAPBEXHLevel2 5 3 8" xfId="38976" xr:uid="{00000000-0005-0000-0000-000036980000}"/>
    <cellStyle name="SAPBEXHLevel2 5 4" xfId="38977" xr:uid="{00000000-0005-0000-0000-000037980000}"/>
    <cellStyle name="SAPBEXHLevel2 5 4 2" xfId="38978" xr:uid="{00000000-0005-0000-0000-000038980000}"/>
    <cellStyle name="SAPBEXHLevel2 5 4 2 2" xfId="38979" xr:uid="{00000000-0005-0000-0000-000039980000}"/>
    <cellStyle name="SAPBEXHLevel2 5 4 3" xfId="38980" xr:uid="{00000000-0005-0000-0000-00003A980000}"/>
    <cellStyle name="SAPBEXHLevel2 5 4 3 2" xfId="38981" xr:uid="{00000000-0005-0000-0000-00003B980000}"/>
    <cellStyle name="SAPBEXHLevel2 5 4 4" xfId="38982" xr:uid="{00000000-0005-0000-0000-00003C980000}"/>
    <cellStyle name="SAPBEXHLevel2 5 4 4 2" xfId="38983" xr:uid="{00000000-0005-0000-0000-00003D980000}"/>
    <cellStyle name="SAPBEXHLevel2 5 4 5" xfId="38984" xr:uid="{00000000-0005-0000-0000-00003E980000}"/>
    <cellStyle name="SAPBEXHLevel2 5 4 5 2" xfId="38985" xr:uid="{00000000-0005-0000-0000-00003F980000}"/>
    <cellStyle name="SAPBEXHLevel2 5 4 6" xfId="38986" xr:uid="{00000000-0005-0000-0000-000040980000}"/>
    <cellStyle name="SAPBEXHLevel2 5 4 6 2" xfId="38987" xr:uid="{00000000-0005-0000-0000-000041980000}"/>
    <cellStyle name="SAPBEXHLevel2 5 4 7" xfId="38988" xr:uid="{00000000-0005-0000-0000-000042980000}"/>
    <cellStyle name="SAPBEXHLevel2 5 5" xfId="38989" xr:uid="{00000000-0005-0000-0000-000043980000}"/>
    <cellStyle name="SAPBEXHLevel2 5 5 2" xfId="38990" xr:uid="{00000000-0005-0000-0000-000044980000}"/>
    <cellStyle name="SAPBEXHLevel2 5 6" xfId="38991" xr:uid="{00000000-0005-0000-0000-000045980000}"/>
    <cellStyle name="SAPBEXHLevel2 5 6 2" xfId="38992" xr:uid="{00000000-0005-0000-0000-000046980000}"/>
    <cellStyle name="SAPBEXHLevel2 5 7" xfId="38993" xr:uid="{00000000-0005-0000-0000-000047980000}"/>
    <cellStyle name="SAPBEXHLevel2 5 7 2" xfId="38994" xr:uid="{00000000-0005-0000-0000-000048980000}"/>
    <cellStyle name="SAPBEXHLevel2 5 8" xfId="38995" xr:uid="{00000000-0005-0000-0000-000049980000}"/>
    <cellStyle name="SAPBEXHLevel2 5 8 2" xfId="38996" xr:uid="{00000000-0005-0000-0000-00004A980000}"/>
    <cellStyle name="SAPBEXHLevel2 5 9" xfId="38997" xr:uid="{00000000-0005-0000-0000-00004B980000}"/>
    <cellStyle name="SAPBEXHLevel2 5 9 2" xfId="38998" xr:uid="{00000000-0005-0000-0000-00004C980000}"/>
    <cellStyle name="SAPBEXHLevel2 6" xfId="38999" xr:uid="{00000000-0005-0000-0000-00004D980000}"/>
    <cellStyle name="SAPBEXHLevel2 6 10" xfId="39000" xr:uid="{00000000-0005-0000-0000-00004E980000}"/>
    <cellStyle name="SAPBEXHLevel2 6 2" xfId="39001" xr:uid="{00000000-0005-0000-0000-00004F980000}"/>
    <cellStyle name="SAPBEXHLevel2 6 2 2" xfId="39002" xr:uid="{00000000-0005-0000-0000-000050980000}"/>
    <cellStyle name="SAPBEXHLevel2 6 2 2 2" xfId="39003" xr:uid="{00000000-0005-0000-0000-000051980000}"/>
    <cellStyle name="SAPBEXHLevel2 6 2 2 2 2" xfId="39004" xr:uid="{00000000-0005-0000-0000-000052980000}"/>
    <cellStyle name="SAPBEXHLevel2 6 2 2 2 2 2" xfId="39005" xr:uid="{00000000-0005-0000-0000-000053980000}"/>
    <cellStyle name="SAPBEXHLevel2 6 2 2 2 3" xfId="39006" xr:uid="{00000000-0005-0000-0000-000054980000}"/>
    <cellStyle name="SAPBEXHLevel2 6 2 2 2 3 2" xfId="39007" xr:uid="{00000000-0005-0000-0000-000055980000}"/>
    <cellStyle name="SAPBEXHLevel2 6 2 2 2 4" xfId="39008" xr:uid="{00000000-0005-0000-0000-000056980000}"/>
    <cellStyle name="SAPBEXHLevel2 6 2 2 2 4 2" xfId="39009" xr:uid="{00000000-0005-0000-0000-000057980000}"/>
    <cellStyle name="SAPBEXHLevel2 6 2 2 2 5" xfId="39010" xr:uid="{00000000-0005-0000-0000-000058980000}"/>
    <cellStyle name="SAPBEXHLevel2 6 2 2 2 5 2" xfId="39011" xr:uid="{00000000-0005-0000-0000-000059980000}"/>
    <cellStyle name="SAPBEXHLevel2 6 2 2 2 6" xfId="39012" xr:uid="{00000000-0005-0000-0000-00005A980000}"/>
    <cellStyle name="SAPBEXHLevel2 6 2 2 2 6 2" xfId="39013" xr:uid="{00000000-0005-0000-0000-00005B980000}"/>
    <cellStyle name="SAPBEXHLevel2 6 2 2 2 7" xfId="39014" xr:uid="{00000000-0005-0000-0000-00005C980000}"/>
    <cellStyle name="SAPBEXHLevel2 6 2 2 3" xfId="39015" xr:uid="{00000000-0005-0000-0000-00005D980000}"/>
    <cellStyle name="SAPBEXHLevel2 6 2 2 3 2" xfId="39016" xr:uid="{00000000-0005-0000-0000-00005E980000}"/>
    <cellStyle name="SAPBEXHLevel2 6 2 2 4" xfId="39017" xr:uid="{00000000-0005-0000-0000-00005F980000}"/>
    <cellStyle name="SAPBEXHLevel2 6 2 2 4 2" xfId="39018" xr:uid="{00000000-0005-0000-0000-000060980000}"/>
    <cellStyle name="SAPBEXHLevel2 6 2 2 5" xfId="39019" xr:uid="{00000000-0005-0000-0000-000061980000}"/>
    <cellStyle name="SAPBEXHLevel2 6 2 2 5 2" xfId="39020" xr:uid="{00000000-0005-0000-0000-000062980000}"/>
    <cellStyle name="SAPBEXHLevel2 6 2 2 6" xfId="39021" xr:uid="{00000000-0005-0000-0000-000063980000}"/>
    <cellStyle name="SAPBEXHLevel2 6 2 2 6 2" xfId="39022" xr:uid="{00000000-0005-0000-0000-000064980000}"/>
    <cellStyle name="SAPBEXHLevel2 6 2 2 7" xfId="39023" xr:uid="{00000000-0005-0000-0000-000065980000}"/>
    <cellStyle name="SAPBEXHLevel2 6 2 2 7 2" xfId="39024" xr:uid="{00000000-0005-0000-0000-000066980000}"/>
    <cellStyle name="SAPBEXHLevel2 6 2 2 8" xfId="39025" xr:uid="{00000000-0005-0000-0000-000067980000}"/>
    <cellStyle name="SAPBEXHLevel2 6 2 3" xfId="39026" xr:uid="{00000000-0005-0000-0000-000068980000}"/>
    <cellStyle name="SAPBEXHLevel2 6 2 3 2" xfId="39027" xr:uid="{00000000-0005-0000-0000-000069980000}"/>
    <cellStyle name="SAPBEXHLevel2 6 2 3 2 2" xfId="39028" xr:uid="{00000000-0005-0000-0000-00006A980000}"/>
    <cellStyle name="SAPBEXHLevel2 6 2 3 3" xfId="39029" xr:uid="{00000000-0005-0000-0000-00006B980000}"/>
    <cellStyle name="SAPBEXHLevel2 6 2 3 3 2" xfId="39030" xr:uid="{00000000-0005-0000-0000-00006C980000}"/>
    <cellStyle name="SAPBEXHLevel2 6 2 3 4" xfId="39031" xr:uid="{00000000-0005-0000-0000-00006D980000}"/>
    <cellStyle name="SAPBEXHLevel2 6 2 3 4 2" xfId="39032" xr:uid="{00000000-0005-0000-0000-00006E980000}"/>
    <cellStyle name="SAPBEXHLevel2 6 2 3 5" xfId="39033" xr:uid="{00000000-0005-0000-0000-00006F980000}"/>
    <cellStyle name="SAPBEXHLevel2 6 2 3 5 2" xfId="39034" xr:uid="{00000000-0005-0000-0000-000070980000}"/>
    <cellStyle name="SAPBEXHLevel2 6 2 3 6" xfId="39035" xr:uid="{00000000-0005-0000-0000-000071980000}"/>
    <cellStyle name="SAPBEXHLevel2 6 2 3 6 2" xfId="39036" xr:uid="{00000000-0005-0000-0000-000072980000}"/>
    <cellStyle name="SAPBEXHLevel2 6 2 3 7" xfId="39037" xr:uid="{00000000-0005-0000-0000-000073980000}"/>
    <cellStyle name="SAPBEXHLevel2 6 2 4" xfId="39038" xr:uid="{00000000-0005-0000-0000-000074980000}"/>
    <cellStyle name="SAPBEXHLevel2 6 2 4 2" xfId="39039" xr:uid="{00000000-0005-0000-0000-000075980000}"/>
    <cellStyle name="SAPBEXHLevel2 6 2 5" xfId="39040" xr:uid="{00000000-0005-0000-0000-000076980000}"/>
    <cellStyle name="SAPBEXHLevel2 6 2 5 2" xfId="39041" xr:uid="{00000000-0005-0000-0000-000077980000}"/>
    <cellStyle name="SAPBEXHLevel2 6 2 6" xfId="39042" xr:uid="{00000000-0005-0000-0000-000078980000}"/>
    <cellStyle name="SAPBEXHLevel2 6 2 6 2" xfId="39043" xr:uid="{00000000-0005-0000-0000-000079980000}"/>
    <cellStyle name="SAPBEXHLevel2 6 2 7" xfId="39044" xr:uid="{00000000-0005-0000-0000-00007A980000}"/>
    <cellStyle name="SAPBEXHLevel2 6 2 7 2" xfId="39045" xr:uid="{00000000-0005-0000-0000-00007B980000}"/>
    <cellStyle name="SAPBEXHLevel2 6 2 8" xfId="39046" xr:uid="{00000000-0005-0000-0000-00007C980000}"/>
    <cellStyle name="SAPBEXHLevel2 6 2 8 2" xfId="39047" xr:uid="{00000000-0005-0000-0000-00007D980000}"/>
    <cellStyle name="SAPBEXHLevel2 6 2 9" xfId="39048" xr:uid="{00000000-0005-0000-0000-00007E980000}"/>
    <cellStyle name="SAPBEXHLevel2 6 3" xfId="39049" xr:uid="{00000000-0005-0000-0000-00007F980000}"/>
    <cellStyle name="SAPBEXHLevel2 6 3 2" xfId="39050" xr:uid="{00000000-0005-0000-0000-000080980000}"/>
    <cellStyle name="SAPBEXHLevel2 6 3 2 2" xfId="39051" xr:uid="{00000000-0005-0000-0000-000081980000}"/>
    <cellStyle name="SAPBEXHLevel2 6 3 2 2 2" xfId="39052" xr:uid="{00000000-0005-0000-0000-000082980000}"/>
    <cellStyle name="SAPBEXHLevel2 6 3 2 3" xfId="39053" xr:uid="{00000000-0005-0000-0000-000083980000}"/>
    <cellStyle name="SAPBEXHLevel2 6 3 2 3 2" xfId="39054" xr:uid="{00000000-0005-0000-0000-000084980000}"/>
    <cellStyle name="SAPBEXHLevel2 6 3 2 4" xfId="39055" xr:uid="{00000000-0005-0000-0000-000085980000}"/>
    <cellStyle name="SAPBEXHLevel2 6 3 2 4 2" xfId="39056" xr:uid="{00000000-0005-0000-0000-000086980000}"/>
    <cellStyle name="SAPBEXHLevel2 6 3 2 5" xfId="39057" xr:uid="{00000000-0005-0000-0000-000087980000}"/>
    <cellStyle name="SAPBEXHLevel2 6 3 2 5 2" xfId="39058" xr:uid="{00000000-0005-0000-0000-000088980000}"/>
    <cellStyle name="SAPBEXHLevel2 6 3 2 6" xfId="39059" xr:uid="{00000000-0005-0000-0000-000089980000}"/>
    <cellStyle name="SAPBEXHLevel2 6 3 2 6 2" xfId="39060" xr:uid="{00000000-0005-0000-0000-00008A980000}"/>
    <cellStyle name="SAPBEXHLevel2 6 3 2 7" xfId="39061" xr:uid="{00000000-0005-0000-0000-00008B980000}"/>
    <cellStyle name="SAPBEXHLevel2 6 3 3" xfId="39062" xr:uid="{00000000-0005-0000-0000-00008C980000}"/>
    <cellStyle name="SAPBEXHLevel2 6 3 3 2" xfId="39063" xr:uid="{00000000-0005-0000-0000-00008D980000}"/>
    <cellStyle name="SAPBEXHLevel2 6 3 4" xfId="39064" xr:uid="{00000000-0005-0000-0000-00008E980000}"/>
    <cellStyle name="SAPBEXHLevel2 6 3 4 2" xfId="39065" xr:uid="{00000000-0005-0000-0000-00008F980000}"/>
    <cellStyle name="SAPBEXHLevel2 6 3 5" xfId="39066" xr:uid="{00000000-0005-0000-0000-000090980000}"/>
    <cellStyle name="SAPBEXHLevel2 6 3 5 2" xfId="39067" xr:uid="{00000000-0005-0000-0000-000091980000}"/>
    <cellStyle name="SAPBEXHLevel2 6 3 6" xfId="39068" xr:uid="{00000000-0005-0000-0000-000092980000}"/>
    <cellStyle name="SAPBEXHLevel2 6 3 6 2" xfId="39069" xr:uid="{00000000-0005-0000-0000-000093980000}"/>
    <cellStyle name="SAPBEXHLevel2 6 3 7" xfId="39070" xr:uid="{00000000-0005-0000-0000-000094980000}"/>
    <cellStyle name="SAPBEXHLevel2 6 3 7 2" xfId="39071" xr:uid="{00000000-0005-0000-0000-000095980000}"/>
    <cellStyle name="SAPBEXHLevel2 6 3 8" xfId="39072" xr:uid="{00000000-0005-0000-0000-000096980000}"/>
    <cellStyle name="SAPBEXHLevel2 6 4" xfId="39073" xr:uid="{00000000-0005-0000-0000-000097980000}"/>
    <cellStyle name="SAPBEXHLevel2 6 4 2" xfId="39074" xr:uid="{00000000-0005-0000-0000-000098980000}"/>
    <cellStyle name="SAPBEXHLevel2 6 4 2 2" xfId="39075" xr:uid="{00000000-0005-0000-0000-000099980000}"/>
    <cellStyle name="SAPBEXHLevel2 6 4 3" xfId="39076" xr:uid="{00000000-0005-0000-0000-00009A980000}"/>
    <cellStyle name="SAPBEXHLevel2 6 4 3 2" xfId="39077" xr:uid="{00000000-0005-0000-0000-00009B980000}"/>
    <cellStyle name="SAPBEXHLevel2 6 4 4" xfId="39078" xr:uid="{00000000-0005-0000-0000-00009C980000}"/>
    <cellStyle name="SAPBEXHLevel2 6 4 4 2" xfId="39079" xr:uid="{00000000-0005-0000-0000-00009D980000}"/>
    <cellStyle name="SAPBEXHLevel2 6 4 5" xfId="39080" xr:uid="{00000000-0005-0000-0000-00009E980000}"/>
    <cellStyle name="SAPBEXHLevel2 6 4 5 2" xfId="39081" xr:uid="{00000000-0005-0000-0000-00009F980000}"/>
    <cellStyle name="SAPBEXHLevel2 6 4 6" xfId="39082" xr:uid="{00000000-0005-0000-0000-0000A0980000}"/>
    <cellStyle name="SAPBEXHLevel2 6 4 6 2" xfId="39083" xr:uid="{00000000-0005-0000-0000-0000A1980000}"/>
    <cellStyle name="SAPBEXHLevel2 6 4 7" xfId="39084" xr:uid="{00000000-0005-0000-0000-0000A2980000}"/>
    <cellStyle name="SAPBEXHLevel2 6 5" xfId="39085" xr:uid="{00000000-0005-0000-0000-0000A3980000}"/>
    <cellStyle name="SAPBEXHLevel2 6 5 2" xfId="39086" xr:uid="{00000000-0005-0000-0000-0000A4980000}"/>
    <cellStyle name="SAPBEXHLevel2 6 6" xfId="39087" xr:uid="{00000000-0005-0000-0000-0000A5980000}"/>
    <cellStyle name="SAPBEXHLevel2 6 6 2" xfId="39088" xr:uid="{00000000-0005-0000-0000-0000A6980000}"/>
    <cellStyle name="SAPBEXHLevel2 6 7" xfId="39089" xr:uid="{00000000-0005-0000-0000-0000A7980000}"/>
    <cellStyle name="SAPBEXHLevel2 6 7 2" xfId="39090" xr:uid="{00000000-0005-0000-0000-0000A8980000}"/>
    <cellStyle name="SAPBEXHLevel2 6 8" xfId="39091" xr:uid="{00000000-0005-0000-0000-0000A9980000}"/>
    <cellStyle name="SAPBEXHLevel2 6 8 2" xfId="39092" xr:uid="{00000000-0005-0000-0000-0000AA980000}"/>
    <cellStyle name="SAPBEXHLevel2 6 9" xfId="39093" xr:uid="{00000000-0005-0000-0000-0000AB980000}"/>
    <cellStyle name="SAPBEXHLevel2 6 9 2" xfId="39094" xr:uid="{00000000-0005-0000-0000-0000AC980000}"/>
    <cellStyle name="SAPBEXHLevel2 7" xfId="39095" xr:uid="{00000000-0005-0000-0000-0000AD980000}"/>
    <cellStyle name="SAPBEXHLevel2 7 10" xfId="39096" xr:uid="{00000000-0005-0000-0000-0000AE980000}"/>
    <cellStyle name="SAPBEXHLevel2 7 2" xfId="39097" xr:uid="{00000000-0005-0000-0000-0000AF980000}"/>
    <cellStyle name="SAPBEXHLevel2 7 2 2" xfId="39098" xr:uid="{00000000-0005-0000-0000-0000B0980000}"/>
    <cellStyle name="SAPBEXHLevel2 7 2 2 2" xfId="39099" xr:uid="{00000000-0005-0000-0000-0000B1980000}"/>
    <cellStyle name="SAPBEXHLevel2 7 2 2 2 2" xfId="39100" xr:uid="{00000000-0005-0000-0000-0000B2980000}"/>
    <cellStyle name="SAPBEXHLevel2 7 2 2 2 2 2" xfId="39101" xr:uid="{00000000-0005-0000-0000-0000B3980000}"/>
    <cellStyle name="SAPBEXHLevel2 7 2 2 2 3" xfId="39102" xr:uid="{00000000-0005-0000-0000-0000B4980000}"/>
    <cellStyle name="SAPBEXHLevel2 7 2 2 2 3 2" xfId="39103" xr:uid="{00000000-0005-0000-0000-0000B5980000}"/>
    <cellStyle name="SAPBEXHLevel2 7 2 2 2 4" xfId="39104" xr:uid="{00000000-0005-0000-0000-0000B6980000}"/>
    <cellStyle name="SAPBEXHLevel2 7 2 2 2 4 2" xfId="39105" xr:uid="{00000000-0005-0000-0000-0000B7980000}"/>
    <cellStyle name="SAPBEXHLevel2 7 2 2 2 5" xfId="39106" xr:uid="{00000000-0005-0000-0000-0000B8980000}"/>
    <cellStyle name="SAPBEXHLevel2 7 2 2 2 5 2" xfId="39107" xr:uid="{00000000-0005-0000-0000-0000B9980000}"/>
    <cellStyle name="SAPBEXHLevel2 7 2 2 2 6" xfId="39108" xr:uid="{00000000-0005-0000-0000-0000BA980000}"/>
    <cellStyle name="SAPBEXHLevel2 7 2 2 2 6 2" xfId="39109" xr:uid="{00000000-0005-0000-0000-0000BB980000}"/>
    <cellStyle name="SAPBEXHLevel2 7 2 2 2 7" xfId="39110" xr:uid="{00000000-0005-0000-0000-0000BC980000}"/>
    <cellStyle name="SAPBEXHLevel2 7 2 2 3" xfId="39111" xr:uid="{00000000-0005-0000-0000-0000BD980000}"/>
    <cellStyle name="SAPBEXHLevel2 7 2 2 3 2" xfId="39112" xr:uid="{00000000-0005-0000-0000-0000BE980000}"/>
    <cellStyle name="SAPBEXHLevel2 7 2 2 4" xfId="39113" xr:uid="{00000000-0005-0000-0000-0000BF980000}"/>
    <cellStyle name="SAPBEXHLevel2 7 2 2 4 2" xfId="39114" xr:uid="{00000000-0005-0000-0000-0000C0980000}"/>
    <cellStyle name="SAPBEXHLevel2 7 2 2 5" xfId="39115" xr:uid="{00000000-0005-0000-0000-0000C1980000}"/>
    <cellStyle name="SAPBEXHLevel2 7 2 2 5 2" xfId="39116" xr:uid="{00000000-0005-0000-0000-0000C2980000}"/>
    <cellStyle name="SAPBEXHLevel2 7 2 2 6" xfId="39117" xr:uid="{00000000-0005-0000-0000-0000C3980000}"/>
    <cellStyle name="SAPBEXHLevel2 7 2 2 6 2" xfId="39118" xr:uid="{00000000-0005-0000-0000-0000C4980000}"/>
    <cellStyle name="SAPBEXHLevel2 7 2 2 7" xfId="39119" xr:uid="{00000000-0005-0000-0000-0000C5980000}"/>
    <cellStyle name="SAPBEXHLevel2 7 2 2 7 2" xfId="39120" xr:uid="{00000000-0005-0000-0000-0000C6980000}"/>
    <cellStyle name="SAPBEXHLevel2 7 2 2 8" xfId="39121" xr:uid="{00000000-0005-0000-0000-0000C7980000}"/>
    <cellStyle name="SAPBEXHLevel2 7 2 3" xfId="39122" xr:uid="{00000000-0005-0000-0000-0000C8980000}"/>
    <cellStyle name="SAPBEXHLevel2 7 2 3 2" xfId="39123" xr:uid="{00000000-0005-0000-0000-0000C9980000}"/>
    <cellStyle name="SAPBEXHLevel2 7 2 3 2 2" xfId="39124" xr:uid="{00000000-0005-0000-0000-0000CA980000}"/>
    <cellStyle name="SAPBEXHLevel2 7 2 3 3" xfId="39125" xr:uid="{00000000-0005-0000-0000-0000CB980000}"/>
    <cellStyle name="SAPBEXHLevel2 7 2 3 3 2" xfId="39126" xr:uid="{00000000-0005-0000-0000-0000CC980000}"/>
    <cellStyle name="SAPBEXHLevel2 7 2 3 4" xfId="39127" xr:uid="{00000000-0005-0000-0000-0000CD980000}"/>
    <cellStyle name="SAPBEXHLevel2 7 2 3 4 2" xfId="39128" xr:uid="{00000000-0005-0000-0000-0000CE980000}"/>
    <cellStyle name="SAPBEXHLevel2 7 2 3 5" xfId="39129" xr:uid="{00000000-0005-0000-0000-0000CF980000}"/>
    <cellStyle name="SAPBEXHLevel2 7 2 3 5 2" xfId="39130" xr:uid="{00000000-0005-0000-0000-0000D0980000}"/>
    <cellStyle name="SAPBEXHLevel2 7 2 3 6" xfId="39131" xr:uid="{00000000-0005-0000-0000-0000D1980000}"/>
    <cellStyle name="SAPBEXHLevel2 7 2 3 6 2" xfId="39132" xr:uid="{00000000-0005-0000-0000-0000D2980000}"/>
    <cellStyle name="SAPBEXHLevel2 7 2 3 7" xfId="39133" xr:uid="{00000000-0005-0000-0000-0000D3980000}"/>
    <cellStyle name="SAPBEXHLevel2 7 2 4" xfId="39134" xr:uid="{00000000-0005-0000-0000-0000D4980000}"/>
    <cellStyle name="SAPBEXHLevel2 7 2 4 2" xfId="39135" xr:uid="{00000000-0005-0000-0000-0000D5980000}"/>
    <cellStyle name="SAPBEXHLevel2 7 2 5" xfId="39136" xr:uid="{00000000-0005-0000-0000-0000D6980000}"/>
    <cellStyle name="SAPBEXHLevel2 7 2 5 2" xfId="39137" xr:uid="{00000000-0005-0000-0000-0000D7980000}"/>
    <cellStyle name="SAPBEXHLevel2 7 2 6" xfId="39138" xr:uid="{00000000-0005-0000-0000-0000D8980000}"/>
    <cellStyle name="SAPBEXHLevel2 7 2 6 2" xfId="39139" xr:uid="{00000000-0005-0000-0000-0000D9980000}"/>
    <cellStyle name="SAPBEXHLevel2 7 2 7" xfId="39140" xr:uid="{00000000-0005-0000-0000-0000DA980000}"/>
    <cellStyle name="SAPBEXHLevel2 7 2 7 2" xfId="39141" xr:uid="{00000000-0005-0000-0000-0000DB980000}"/>
    <cellStyle name="SAPBEXHLevel2 7 2 8" xfId="39142" xr:uid="{00000000-0005-0000-0000-0000DC980000}"/>
    <cellStyle name="SAPBEXHLevel2 7 2 8 2" xfId="39143" xr:uid="{00000000-0005-0000-0000-0000DD980000}"/>
    <cellStyle name="SAPBEXHLevel2 7 2 9" xfId="39144" xr:uid="{00000000-0005-0000-0000-0000DE980000}"/>
    <cellStyle name="SAPBEXHLevel2 7 3" xfId="39145" xr:uid="{00000000-0005-0000-0000-0000DF980000}"/>
    <cellStyle name="SAPBEXHLevel2 7 3 2" xfId="39146" xr:uid="{00000000-0005-0000-0000-0000E0980000}"/>
    <cellStyle name="SAPBEXHLevel2 7 3 2 2" xfId="39147" xr:uid="{00000000-0005-0000-0000-0000E1980000}"/>
    <cellStyle name="SAPBEXHLevel2 7 3 2 2 2" xfId="39148" xr:uid="{00000000-0005-0000-0000-0000E2980000}"/>
    <cellStyle name="SAPBEXHLevel2 7 3 2 3" xfId="39149" xr:uid="{00000000-0005-0000-0000-0000E3980000}"/>
    <cellStyle name="SAPBEXHLevel2 7 3 2 3 2" xfId="39150" xr:uid="{00000000-0005-0000-0000-0000E4980000}"/>
    <cellStyle name="SAPBEXHLevel2 7 3 2 4" xfId="39151" xr:uid="{00000000-0005-0000-0000-0000E5980000}"/>
    <cellStyle name="SAPBEXHLevel2 7 3 2 4 2" xfId="39152" xr:uid="{00000000-0005-0000-0000-0000E6980000}"/>
    <cellStyle name="SAPBEXHLevel2 7 3 2 5" xfId="39153" xr:uid="{00000000-0005-0000-0000-0000E7980000}"/>
    <cellStyle name="SAPBEXHLevel2 7 3 2 5 2" xfId="39154" xr:uid="{00000000-0005-0000-0000-0000E8980000}"/>
    <cellStyle name="SAPBEXHLevel2 7 3 2 6" xfId="39155" xr:uid="{00000000-0005-0000-0000-0000E9980000}"/>
    <cellStyle name="SAPBEXHLevel2 7 3 2 6 2" xfId="39156" xr:uid="{00000000-0005-0000-0000-0000EA980000}"/>
    <cellStyle name="SAPBEXHLevel2 7 3 2 7" xfId="39157" xr:uid="{00000000-0005-0000-0000-0000EB980000}"/>
    <cellStyle name="SAPBEXHLevel2 7 3 3" xfId="39158" xr:uid="{00000000-0005-0000-0000-0000EC980000}"/>
    <cellStyle name="SAPBEXHLevel2 7 3 3 2" xfId="39159" xr:uid="{00000000-0005-0000-0000-0000ED980000}"/>
    <cellStyle name="SAPBEXHLevel2 7 3 4" xfId="39160" xr:uid="{00000000-0005-0000-0000-0000EE980000}"/>
    <cellStyle name="SAPBEXHLevel2 7 3 4 2" xfId="39161" xr:uid="{00000000-0005-0000-0000-0000EF980000}"/>
    <cellStyle name="SAPBEXHLevel2 7 3 5" xfId="39162" xr:uid="{00000000-0005-0000-0000-0000F0980000}"/>
    <cellStyle name="SAPBEXHLevel2 7 3 5 2" xfId="39163" xr:uid="{00000000-0005-0000-0000-0000F1980000}"/>
    <cellStyle name="SAPBEXHLevel2 7 3 6" xfId="39164" xr:uid="{00000000-0005-0000-0000-0000F2980000}"/>
    <cellStyle name="SAPBEXHLevel2 7 3 6 2" xfId="39165" xr:uid="{00000000-0005-0000-0000-0000F3980000}"/>
    <cellStyle name="SAPBEXHLevel2 7 3 7" xfId="39166" xr:uid="{00000000-0005-0000-0000-0000F4980000}"/>
    <cellStyle name="SAPBEXHLevel2 7 3 7 2" xfId="39167" xr:uid="{00000000-0005-0000-0000-0000F5980000}"/>
    <cellStyle name="SAPBEXHLevel2 7 3 8" xfId="39168" xr:uid="{00000000-0005-0000-0000-0000F6980000}"/>
    <cellStyle name="SAPBEXHLevel2 7 4" xfId="39169" xr:uid="{00000000-0005-0000-0000-0000F7980000}"/>
    <cellStyle name="SAPBEXHLevel2 7 4 2" xfId="39170" xr:uid="{00000000-0005-0000-0000-0000F8980000}"/>
    <cellStyle name="SAPBEXHLevel2 7 4 2 2" xfId="39171" xr:uid="{00000000-0005-0000-0000-0000F9980000}"/>
    <cellStyle name="SAPBEXHLevel2 7 4 3" xfId="39172" xr:uid="{00000000-0005-0000-0000-0000FA980000}"/>
    <cellStyle name="SAPBEXHLevel2 7 4 3 2" xfId="39173" xr:uid="{00000000-0005-0000-0000-0000FB980000}"/>
    <cellStyle name="SAPBEXHLevel2 7 4 4" xfId="39174" xr:uid="{00000000-0005-0000-0000-0000FC980000}"/>
    <cellStyle name="SAPBEXHLevel2 7 4 4 2" xfId="39175" xr:uid="{00000000-0005-0000-0000-0000FD980000}"/>
    <cellStyle name="SAPBEXHLevel2 7 4 5" xfId="39176" xr:uid="{00000000-0005-0000-0000-0000FE980000}"/>
    <cellStyle name="SAPBEXHLevel2 7 4 5 2" xfId="39177" xr:uid="{00000000-0005-0000-0000-0000FF980000}"/>
    <cellStyle name="SAPBEXHLevel2 7 4 6" xfId="39178" xr:uid="{00000000-0005-0000-0000-000000990000}"/>
    <cellStyle name="SAPBEXHLevel2 7 4 6 2" xfId="39179" xr:uid="{00000000-0005-0000-0000-000001990000}"/>
    <cellStyle name="SAPBEXHLevel2 7 4 7" xfId="39180" xr:uid="{00000000-0005-0000-0000-000002990000}"/>
    <cellStyle name="SAPBEXHLevel2 7 5" xfId="39181" xr:uid="{00000000-0005-0000-0000-000003990000}"/>
    <cellStyle name="SAPBEXHLevel2 7 5 2" xfId="39182" xr:uid="{00000000-0005-0000-0000-000004990000}"/>
    <cellStyle name="SAPBEXHLevel2 7 6" xfId="39183" xr:uid="{00000000-0005-0000-0000-000005990000}"/>
    <cellStyle name="SAPBEXHLevel2 7 6 2" xfId="39184" xr:uid="{00000000-0005-0000-0000-000006990000}"/>
    <cellStyle name="SAPBEXHLevel2 7 7" xfId="39185" xr:uid="{00000000-0005-0000-0000-000007990000}"/>
    <cellStyle name="SAPBEXHLevel2 7 7 2" xfId="39186" xr:uid="{00000000-0005-0000-0000-000008990000}"/>
    <cellStyle name="SAPBEXHLevel2 7 8" xfId="39187" xr:uid="{00000000-0005-0000-0000-000009990000}"/>
    <cellStyle name="SAPBEXHLevel2 7 8 2" xfId="39188" xr:uid="{00000000-0005-0000-0000-00000A990000}"/>
    <cellStyle name="SAPBEXHLevel2 7 9" xfId="39189" xr:uid="{00000000-0005-0000-0000-00000B990000}"/>
    <cellStyle name="SAPBEXHLevel2 7 9 2" xfId="39190" xr:uid="{00000000-0005-0000-0000-00000C990000}"/>
    <cellStyle name="SAPBEXHLevel2 8" xfId="39191" xr:uid="{00000000-0005-0000-0000-00000D990000}"/>
    <cellStyle name="SAPBEXHLevel2 8 2" xfId="39192" xr:uid="{00000000-0005-0000-0000-00000E990000}"/>
    <cellStyle name="SAPBEXHLevel2 8 2 2" xfId="39193" xr:uid="{00000000-0005-0000-0000-00000F990000}"/>
    <cellStyle name="SAPBEXHLevel2 8 2 2 2" xfId="39194" xr:uid="{00000000-0005-0000-0000-000010990000}"/>
    <cellStyle name="SAPBEXHLevel2 8 2 2 2 2" xfId="39195" xr:uid="{00000000-0005-0000-0000-000011990000}"/>
    <cellStyle name="SAPBEXHLevel2 8 2 2 3" xfId="39196" xr:uid="{00000000-0005-0000-0000-000012990000}"/>
    <cellStyle name="SAPBEXHLevel2 8 2 2 3 2" xfId="39197" xr:uid="{00000000-0005-0000-0000-000013990000}"/>
    <cellStyle name="SAPBEXHLevel2 8 2 2 4" xfId="39198" xr:uid="{00000000-0005-0000-0000-000014990000}"/>
    <cellStyle name="SAPBEXHLevel2 8 2 2 4 2" xfId="39199" xr:uid="{00000000-0005-0000-0000-000015990000}"/>
    <cellStyle name="SAPBEXHLevel2 8 2 2 5" xfId="39200" xr:uid="{00000000-0005-0000-0000-000016990000}"/>
    <cellStyle name="SAPBEXHLevel2 8 2 2 5 2" xfId="39201" xr:uid="{00000000-0005-0000-0000-000017990000}"/>
    <cellStyle name="SAPBEXHLevel2 8 2 2 6" xfId="39202" xr:uid="{00000000-0005-0000-0000-000018990000}"/>
    <cellStyle name="SAPBEXHLevel2 8 2 2 6 2" xfId="39203" xr:uid="{00000000-0005-0000-0000-000019990000}"/>
    <cellStyle name="SAPBEXHLevel2 8 2 2 7" xfId="39204" xr:uid="{00000000-0005-0000-0000-00001A990000}"/>
    <cellStyle name="SAPBEXHLevel2 8 2 3" xfId="39205" xr:uid="{00000000-0005-0000-0000-00001B990000}"/>
    <cellStyle name="SAPBEXHLevel2 8 2 3 2" xfId="39206" xr:uid="{00000000-0005-0000-0000-00001C990000}"/>
    <cellStyle name="SAPBEXHLevel2 8 2 4" xfId="39207" xr:uid="{00000000-0005-0000-0000-00001D990000}"/>
    <cellStyle name="SAPBEXHLevel2 8 2 4 2" xfId="39208" xr:uid="{00000000-0005-0000-0000-00001E990000}"/>
    <cellStyle name="SAPBEXHLevel2 8 2 5" xfId="39209" xr:uid="{00000000-0005-0000-0000-00001F990000}"/>
    <cellStyle name="SAPBEXHLevel2 8 2 5 2" xfId="39210" xr:uid="{00000000-0005-0000-0000-000020990000}"/>
    <cellStyle name="SAPBEXHLevel2 8 2 6" xfId="39211" xr:uid="{00000000-0005-0000-0000-000021990000}"/>
    <cellStyle name="SAPBEXHLevel2 8 2 6 2" xfId="39212" xr:uid="{00000000-0005-0000-0000-000022990000}"/>
    <cellStyle name="SAPBEXHLevel2 8 2 7" xfId="39213" xr:uid="{00000000-0005-0000-0000-000023990000}"/>
    <cellStyle name="SAPBEXHLevel2 8 2 7 2" xfId="39214" xr:uid="{00000000-0005-0000-0000-000024990000}"/>
    <cellStyle name="SAPBEXHLevel2 8 2 8" xfId="39215" xr:uid="{00000000-0005-0000-0000-000025990000}"/>
    <cellStyle name="SAPBEXHLevel2 8 3" xfId="39216" xr:uid="{00000000-0005-0000-0000-000026990000}"/>
    <cellStyle name="SAPBEXHLevel2 8 3 2" xfId="39217" xr:uid="{00000000-0005-0000-0000-000027990000}"/>
    <cellStyle name="SAPBEXHLevel2 8 3 2 2" xfId="39218" xr:uid="{00000000-0005-0000-0000-000028990000}"/>
    <cellStyle name="SAPBEXHLevel2 8 3 3" xfId="39219" xr:uid="{00000000-0005-0000-0000-000029990000}"/>
    <cellStyle name="SAPBEXHLevel2 8 3 3 2" xfId="39220" xr:uid="{00000000-0005-0000-0000-00002A990000}"/>
    <cellStyle name="SAPBEXHLevel2 8 3 4" xfId="39221" xr:uid="{00000000-0005-0000-0000-00002B990000}"/>
    <cellStyle name="SAPBEXHLevel2 8 3 4 2" xfId="39222" xr:uid="{00000000-0005-0000-0000-00002C990000}"/>
    <cellStyle name="SAPBEXHLevel2 8 3 5" xfId="39223" xr:uid="{00000000-0005-0000-0000-00002D990000}"/>
    <cellStyle name="SAPBEXHLevel2 8 3 5 2" xfId="39224" xr:uid="{00000000-0005-0000-0000-00002E990000}"/>
    <cellStyle name="SAPBEXHLevel2 8 3 6" xfId="39225" xr:uid="{00000000-0005-0000-0000-00002F990000}"/>
    <cellStyle name="SAPBEXHLevel2 8 3 6 2" xfId="39226" xr:uid="{00000000-0005-0000-0000-000030990000}"/>
    <cellStyle name="SAPBEXHLevel2 8 3 7" xfId="39227" xr:uid="{00000000-0005-0000-0000-000031990000}"/>
    <cellStyle name="SAPBEXHLevel2 8 4" xfId="39228" xr:uid="{00000000-0005-0000-0000-000032990000}"/>
    <cellStyle name="SAPBEXHLevel2 8 4 2" xfId="39229" xr:uid="{00000000-0005-0000-0000-000033990000}"/>
    <cellStyle name="SAPBEXHLevel2 8 5" xfId="39230" xr:uid="{00000000-0005-0000-0000-000034990000}"/>
    <cellStyle name="SAPBEXHLevel2 8 5 2" xfId="39231" xr:uid="{00000000-0005-0000-0000-000035990000}"/>
    <cellStyle name="SAPBEXHLevel2 8 6" xfId="39232" xr:uid="{00000000-0005-0000-0000-000036990000}"/>
    <cellStyle name="SAPBEXHLevel2 8 6 2" xfId="39233" xr:uid="{00000000-0005-0000-0000-000037990000}"/>
    <cellStyle name="SAPBEXHLevel2 8 7" xfId="39234" xr:uid="{00000000-0005-0000-0000-000038990000}"/>
    <cellStyle name="SAPBEXHLevel2 8 7 2" xfId="39235" xr:uid="{00000000-0005-0000-0000-000039990000}"/>
    <cellStyle name="SAPBEXHLevel2 8 8" xfId="39236" xr:uid="{00000000-0005-0000-0000-00003A990000}"/>
    <cellStyle name="SAPBEXHLevel2 8 8 2" xfId="39237" xr:uid="{00000000-0005-0000-0000-00003B990000}"/>
    <cellStyle name="SAPBEXHLevel2 8 9" xfId="39238" xr:uid="{00000000-0005-0000-0000-00003C990000}"/>
    <cellStyle name="SAPBEXHLevel2 9" xfId="39239" xr:uid="{00000000-0005-0000-0000-00003D990000}"/>
    <cellStyle name="SAPBEXHLevel2 9 2" xfId="39240" xr:uid="{00000000-0005-0000-0000-00003E990000}"/>
    <cellStyle name="SAPBEXHLevel2 9 2 2" xfId="39241" xr:uid="{00000000-0005-0000-0000-00003F990000}"/>
    <cellStyle name="SAPBEXHLevel2 9 2 2 2" xfId="39242" xr:uid="{00000000-0005-0000-0000-000040990000}"/>
    <cellStyle name="SAPBEXHLevel2 9 2 3" xfId="39243" xr:uid="{00000000-0005-0000-0000-000041990000}"/>
    <cellStyle name="SAPBEXHLevel2 9 2 3 2" xfId="39244" xr:uid="{00000000-0005-0000-0000-000042990000}"/>
    <cellStyle name="SAPBEXHLevel2 9 2 4" xfId="39245" xr:uid="{00000000-0005-0000-0000-000043990000}"/>
    <cellStyle name="SAPBEXHLevel2 9 2 4 2" xfId="39246" xr:uid="{00000000-0005-0000-0000-000044990000}"/>
    <cellStyle name="SAPBEXHLevel2 9 2 5" xfId="39247" xr:uid="{00000000-0005-0000-0000-000045990000}"/>
    <cellStyle name="SAPBEXHLevel2 9 2 5 2" xfId="39248" xr:uid="{00000000-0005-0000-0000-000046990000}"/>
    <cellStyle name="SAPBEXHLevel2 9 2 6" xfId="39249" xr:uid="{00000000-0005-0000-0000-000047990000}"/>
    <cellStyle name="SAPBEXHLevel2 9 2 6 2" xfId="39250" xr:uid="{00000000-0005-0000-0000-000048990000}"/>
    <cellStyle name="SAPBEXHLevel2 9 2 7" xfId="39251" xr:uid="{00000000-0005-0000-0000-000049990000}"/>
    <cellStyle name="SAPBEXHLevel2 9 3" xfId="39252" xr:uid="{00000000-0005-0000-0000-00004A990000}"/>
    <cellStyle name="SAPBEXHLevel2 9 3 2" xfId="39253" xr:uid="{00000000-0005-0000-0000-00004B990000}"/>
    <cellStyle name="SAPBEXHLevel2 9 4" xfId="39254" xr:uid="{00000000-0005-0000-0000-00004C990000}"/>
    <cellStyle name="SAPBEXHLevel2 9 4 2" xfId="39255" xr:uid="{00000000-0005-0000-0000-00004D990000}"/>
    <cellStyle name="SAPBEXHLevel2 9 5" xfId="39256" xr:uid="{00000000-0005-0000-0000-00004E990000}"/>
    <cellStyle name="SAPBEXHLevel2 9 5 2" xfId="39257" xr:uid="{00000000-0005-0000-0000-00004F990000}"/>
    <cellStyle name="SAPBEXHLevel2 9 6" xfId="39258" xr:uid="{00000000-0005-0000-0000-000050990000}"/>
    <cellStyle name="SAPBEXHLevel2 9 6 2" xfId="39259" xr:uid="{00000000-0005-0000-0000-000051990000}"/>
    <cellStyle name="SAPBEXHLevel2 9 7" xfId="39260" xr:uid="{00000000-0005-0000-0000-000052990000}"/>
    <cellStyle name="SAPBEXHLevel2 9 7 2" xfId="39261" xr:uid="{00000000-0005-0000-0000-000053990000}"/>
    <cellStyle name="SAPBEXHLevel2 9 8" xfId="39262" xr:uid="{00000000-0005-0000-0000-000054990000}"/>
    <cellStyle name="SAPBEXHLevel2X" xfId="39263" xr:uid="{00000000-0005-0000-0000-000055990000}"/>
    <cellStyle name="SAPBEXHLevel2X 10" xfId="39264" xr:uid="{00000000-0005-0000-0000-000056990000}"/>
    <cellStyle name="SAPBEXHLevel2X 10 2" xfId="39265" xr:uid="{00000000-0005-0000-0000-000057990000}"/>
    <cellStyle name="SAPBEXHLevel2X 11" xfId="39266" xr:uid="{00000000-0005-0000-0000-000058990000}"/>
    <cellStyle name="SAPBEXHLevel2X 11 2" xfId="39267" xr:uid="{00000000-0005-0000-0000-000059990000}"/>
    <cellStyle name="SAPBEXHLevel2X 12" xfId="39268" xr:uid="{00000000-0005-0000-0000-00005A990000}"/>
    <cellStyle name="SAPBEXHLevel2X 12 2" xfId="39269" xr:uid="{00000000-0005-0000-0000-00005B990000}"/>
    <cellStyle name="SAPBEXHLevel2X 13" xfId="39270" xr:uid="{00000000-0005-0000-0000-00005C990000}"/>
    <cellStyle name="SAPBEXHLevel2X 2" xfId="39271" xr:uid="{00000000-0005-0000-0000-00005D990000}"/>
    <cellStyle name="SAPBEXHLevel2X 2 10" xfId="39272" xr:uid="{00000000-0005-0000-0000-00005E990000}"/>
    <cellStyle name="SAPBEXHLevel2X 2 10 2" xfId="39273" xr:uid="{00000000-0005-0000-0000-00005F990000}"/>
    <cellStyle name="SAPBEXHLevel2X 2 11" xfId="39274" xr:uid="{00000000-0005-0000-0000-000060990000}"/>
    <cellStyle name="SAPBEXHLevel2X 2 2" xfId="39275" xr:uid="{00000000-0005-0000-0000-000061990000}"/>
    <cellStyle name="SAPBEXHLevel2X 2 2 10" xfId="39276" xr:uid="{00000000-0005-0000-0000-000062990000}"/>
    <cellStyle name="SAPBEXHLevel2X 2 2 2" xfId="39277" xr:uid="{00000000-0005-0000-0000-000063990000}"/>
    <cellStyle name="SAPBEXHLevel2X 2 2 2 2" xfId="39278" xr:uid="{00000000-0005-0000-0000-000064990000}"/>
    <cellStyle name="SAPBEXHLevel2X 2 2 2 2 2" xfId="39279" xr:uid="{00000000-0005-0000-0000-000065990000}"/>
    <cellStyle name="SAPBEXHLevel2X 2 2 2 2 2 2" xfId="39280" xr:uid="{00000000-0005-0000-0000-000066990000}"/>
    <cellStyle name="SAPBEXHLevel2X 2 2 2 2 2 2 2" xfId="39281" xr:uid="{00000000-0005-0000-0000-000067990000}"/>
    <cellStyle name="SAPBEXHLevel2X 2 2 2 2 2 3" xfId="39282" xr:uid="{00000000-0005-0000-0000-000068990000}"/>
    <cellStyle name="SAPBEXHLevel2X 2 2 2 2 2 3 2" xfId="39283" xr:uid="{00000000-0005-0000-0000-000069990000}"/>
    <cellStyle name="SAPBEXHLevel2X 2 2 2 2 2 4" xfId="39284" xr:uid="{00000000-0005-0000-0000-00006A990000}"/>
    <cellStyle name="SAPBEXHLevel2X 2 2 2 2 2 4 2" xfId="39285" xr:uid="{00000000-0005-0000-0000-00006B990000}"/>
    <cellStyle name="SAPBEXHLevel2X 2 2 2 2 2 5" xfId="39286" xr:uid="{00000000-0005-0000-0000-00006C990000}"/>
    <cellStyle name="SAPBEXHLevel2X 2 2 2 2 2 5 2" xfId="39287" xr:uid="{00000000-0005-0000-0000-00006D990000}"/>
    <cellStyle name="SAPBEXHLevel2X 2 2 2 2 2 6" xfId="39288" xr:uid="{00000000-0005-0000-0000-00006E990000}"/>
    <cellStyle name="SAPBEXHLevel2X 2 2 2 2 2 6 2" xfId="39289" xr:uid="{00000000-0005-0000-0000-00006F990000}"/>
    <cellStyle name="SAPBEXHLevel2X 2 2 2 2 2 7" xfId="39290" xr:uid="{00000000-0005-0000-0000-000070990000}"/>
    <cellStyle name="SAPBEXHLevel2X 2 2 2 2 3" xfId="39291" xr:uid="{00000000-0005-0000-0000-000071990000}"/>
    <cellStyle name="SAPBEXHLevel2X 2 2 2 2 3 2" xfId="39292" xr:uid="{00000000-0005-0000-0000-000072990000}"/>
    <cellStyle name="SAPBEXHLevel2X 2 2 2 2 4" xfId="39293" xr:uid="{00000000-0005-0000-0000-000073990000}"/>
    <cellStyle name="SAPBEXHLevel2X 2 2 2 2 4 2" xfId="39294" xr:uid="{00000000-0005-0000-0000-000074990000}"/>
    <cellStyle name="SAPBEXHLevel2X 2 2 2 2 5" xfId="39295" xr:uid="{00000000-0005-0000-0000-000075990000}"/>
    <cellStyle name="SAPBEXHLevel2X 2 2 2 2 5 2" xfId="39296" xr:uid="{00000000-0005-0000-0000-000076990000}"/>
    <cellStyle name="SAPBEXHLevel2X 2 2 2 2 6" xfId="39297" xr:uid="{00000000-0005-0000-0000-000077990000}"/>
    <cellStyle name="SAPBEXHLevel2X 2 2 2 2 6 2" xfId="39298" xr:uid="{00000000-0005-0000-0000-000078990000}"/>
    <cellStyle name="SAPBEXHLevel2X 2 2 2 2 7" xfId="39299" xr:uid="{00000000-0005-0000-0000-000079990000}"/>
    <cellStyle name="SAPBEXHLevel2X 2 2 2 2 7 2" xfId="39300" xr:uid="{00000000-0005-0000-0000-00007A990000}"/>
    <cellStyle name="SAPBEXHLevel2X 2 2 2 2 8" xfId="39301" xr:uid="{00000000-0005-0000-0000-00007B990000}"/>
    <cellStyle name="SAPBEXHLevel2X 2 2 2 3" xfId="39302" xr:uid="{00000000-0005-0000-0000-00007C990000}"/>
    <cellStyle name="SAPBEXHLevel2X 2 2 2 3 2" xfId="39303" xr:uid="{00000000-0005-0000-0000-00007D990000}"/>
    <cellStyle name="SAPBEXHLevel2X 2 2 2 3 2 2" xfId="39304" xr:uid="{00000000-0005-0000-0000-00007E990000}"/>
    <cellStyle name="SAPBEXHLevel2X 2 2 2 3 3" xfId="39305" xr:uid="{00000000-0005-0000-0000-00007F990000}"/>
    <cellStyle name="SAPBEXHLevel2X 2 2 2 3 3 2" xfId="39306" xr:uid="{00000000-0005-0000-0000-000080990000}"/>
    <cellStyle name="SAPBEXHLevel2X 2 2 2 3 4" xfId="39307" xr:uid="{00000000-0005-0000-0000-000081990000}"/>
    <cellStyle name="SAPBEXHLevel2X 2 2 2 3 4 2" xfId="39308" xr:uid="{00000000-0005-0000-0000-000082990000}"/>
    <cellStyle name="SAPBEXHLevel2X 2 2 2 3 5" xfId="39309" xr:uid="{00000000-0005-0000-0000-000083990000}"/>
    <cellStyle name="SAPBEXHLevel2X 2 2 2 3 5 2" xfId="39310" xr:uid="{00000000-0005-0000-0000-000084990000}"/>
    <cellStyle name="SAPBEXHLevel2X 2 2 2 3 6" xfId="39311" xr:uid="{00000000-0005-0000-0000-000085990000}"/>
    <cellStyle name="SAPBEXHLevel2X 2 2 2 3 6 2" xfId="39312" xr:uid="{00000000-0005-0000-0000-000086990000}"/>
    <cellStyle name="SAPBEXHLevel2X 2 2 2 3 7" xfId="39313" xr:uid="{00000000-0005-0000-0000-000087990000}"/>
    <cellStyle name="SAPBEXHLevel2X 2 2 2 4" xfId="39314" xr:uid="{00000000-0005-0000-0000-000088990000}"/>
    <cellStyle name="SAPBEXHLevel2X 2 2 2 4 2" xfId="39315" xr:uid="{00000000-0005-0000-0000-000089990000}"/>
    <cellStyle name="SAPBEXHLevel2X 2 2 2 5" xfId="39316" xr:uid="{00000000-0005-0000-0000-00008A990000}"/>
    <cellStyle name="SAPBEXHLevel2X 2 2 2 5 2" xfId="39317" xr:uid="{00000000-0005-0000-0000-00008B990000}"/>
    <cellStyle name="SAPBEXHLevel2X 2 2 2 6" xfId="39318" xr:uid="{00000000-0005-0000-0000-00008C990000}"/>
    <cellStyle name="SAPBEXHLevel2X 2 2 2 6 2" xfId="39319" xr:uid="{00000000-0005-0000-0000-00008D990000}"/>
    <cellStyle name="SAPBEXHLevel2X 2 2 2 7" xfId="39320" xr:uid="{00000000-0005-0000-0000-00008E990000}"/>
    <cellStyle name="SAPBEXHLevel2X 2 2 2 7 2" xfId="39321" xr:uid="{00000000-0005-0000-0000-00008F990000}"/>
    <cellStyle name="SAPBEXHLevel2X 2 2 2 8" xfId="39322" xr:uid="{00000000-0005-0000-0000-000090990000}"/>
    <cellStyle name="SAPBEXHLevel2X 2 2 2 8 2" xfId="39323" xr:uid="{00000000-0005-0000-0000-000091990000}"/>
    <cellStyle name="SAPBEXHLevel2X 2 2 2 9" xfId="39324" xr:uid="{00000000-0005-0000-0000-000092990000}"/>
    <cellStyle name="SAPBEXHLevel2X 2 2 3" xfId="39325" xr:uid="{00000000-0005-0000-0000-000093990000}"/>
    <cellStyle name="SAPBEXHLevel2X 2 2 3 2" xfId="39326" xr:uid="{00000000-0005-0000-0000-000094990000}"/>
    <cellStyle name="SAPBEXHLevel2X 2 2 3 2 2" xfId="39327" xr:uid="{00000000-0005-0000-0000-000095990000}"/>
    <cellStyle name="SAPBEXHLevel2X 2 2 3 2 2 2" xfId="39328" xr:uid="{00000000-0005-0000-0000-000096990000}"/>
    <cellStyle name="SAPBEXHLevel2X 2 2 3 2 3" xfId="39329" xr:uid="{00000000-0005-0000-0000-000097990000}"/>
    <cellStyle name="SAPBEXHLevel2X 2 2 3 2 3 2" xfId="39330" xr:uid="{00000000-0005-0000-0000-000098990000}"/>
    <cellStyle name="SAPBEXHLevel2X 2 2 3 2 4" xfId="39331" xr:uid="{00000000-0005-0000-0000-000099990000}"/>
    <cellStyle name="SAPBEXHLevel2X 2 2 3 2 4 2" xfId="39332" xr:uid="{00000000-0005-0000-0000-00009A990000}"/>
    <cellStyle name="SAPBEXHLevel2X 2 2 3 2 5" xfId="39333" xr:uid="{00000000-0005-0000-0000-00009B990000}"/>
    <cellStyle name="SAPBEXHLevel2X 2 2 3 2 5 2" xfId="39334" xr:uid="{00000000-0005-0000-0000-00009C990000}"/>
    <cellStyle name="SAPBEXHLevel2X 2 2 3 2 6" xfId="39335" xr:uid="{00000000-0005-0000-0000-00009D990000}"/>
    <cellStyle name="SAPBEXHLevel2X 2 2 3 2 6 2" xfId="39336" xr:uid="{00000000-0005-0000-0000-00009E990000}"/>
    <cellStyle name="SAPBEXHLevel2X 2 2 3 2 7" xfId="39337" xr:uid="{00000000-0005-0000-0000-00009F990000}"/>
    <cellStyle name="SAPBEXHLevel2X 2 2 3 3" xfId="39338" xr:uid="{00000000-0005-0000-0000-0000A0990000}"/>
    <cellStyle name="SAPBEXHLevel2X 2 2 3 3 2" xfId="39339" xr:uid="{00000000-0005-0000-0000-0000A1990000}"/>
    <cellStyle name="SAPBEXHLevel2X 2 2 3 4" xfId="39340" xr:uid="{00000000-0005-0000-0000-0000A2990000}"/>
    <cellStyle name="SAPBEXHLevel2X 2 2 3 4 2" xfId="39341" xr:uid="{00000000-0005-0000-0000-0000A3990000}"/>
    <cellStyle name="SAPBEXHLevel2X 2 2 3 5" xfId="39342" xr:uid="{00000000-0005-0000-0000-0000A4990000}"/>
    <cellStyle name="SAPBEXHLevel2X 2 2 3 5 2" xfId="39343" xr:uid="{00000000-0005-0000-0000-0000A5990000}"/>
    <cellStyle name="SAPBEXHLevel2X 2 2 3 6" xfId="39344" xr:uid="{00000000-0005-0000-0000-0000A6990000}"/>
    <cellStyle name="SAPBEXHLevel2X 2 2 3 6 2" xfId="39345" xr:uid="{00000000-0005-0000-0000-0000A7990000}"/>
    <cellStyle name="SAPBEXHLevel2X 2 2 3 7" xfId="39346" xr:uid="{00000000-0005-0000-0000-0000A8990000}"/>
    <cellStyle name="SAPBEXHLevel2X 2 2 3 7 2" xfId="39347" xr:uid="{00000000-0005-0000-0000-0000A9990000}"/>
    <cellStyle name="SAPBEXHLevel2X 2 2 3 8" xfId="39348" xr:uid="{00000000-0005-0000-0000-0000AA990000}"/>
    <cellStyle name="SAPBEXHLevel2X 2 2 4" xfId="39349" xr:uid="{00000000-0005-0000-0000-0000AB990000}"/>
    <cellStyle name="SAPBEXHLevel2X 2 2 4 2" xfId="39350" xr:uid="{00000000-0005-0000-0000-0000AC990000}"/>
    <cellStyle name="SAPBEXHLevel2X 2 2 4 2 2" xfId="39351" xr:uid="{00000000-0005-0000-0000-0000AD990000}"/>
    <cellStyle name="SAPBEXHLevel2X 2 2 4 3" xfId="39352" xr:uid="{00000000-0005-0000-0000-0000AE990000}"/>
    <cellStyle name="SAPBEXHLevel2X 2 2 4 3 2" xfId="39353" xr:uid="{00000000-0005-0000-0000-0000AF990000}"/>
    <cellStyle name="SAPBEXHLevel2X 2 2 4 4" xfId="39354" xr:uid="{00000000-0005-0000-0000-0000B0990000}"/>
    <cellStyle name="SAPBEXHLevel2X 2 2 4 4 2" xfId="39355" xr:uid="{00000000-0005-0000-0000-0000B1990000}"/>
    <cellStyle name="SAPBEXHLevel2X 2 2 4 5" xfId="39356" xr:uid="{00000000-0005-0000-0000-0000B2990000}"/>
    <cellStyle name="SAPBEXHLevel2X 2 2 4 5 2" xfId="39357" xr:uid="{00000000-0005-0000-0000-0000B3990000}"/>
    <cellStyle name="SAPBEXHLevel2X 2 2 4 6" xfId="39358" xr:uid="{00000000-0005-0000-0000-0000B4990000}"/>
    <cellStyle name="SAPBEXHLevel2X 2 2 4 6 2" xfId="39359" xr:uid="{00000000-0005-0000-0000-0000B5990000}"/>
    <cellStyle name="SAPBEXHLevel2X 2 2 4 7" xfId="39360" xr:uid="{00000000-0005-0000-0000-0000B6990000}"/>
    <cellStyle name="SAPBEXHLevel2X 2 2 5" xfId="39361" xr:uid="{00000000-0005-0000-0000-0000B7990000}"/>
    <cellStyle name="SAPBEXHLevel2X 2 2 5 2" xfId="39362" xr:uid="{00000000-0005-0000-0000-0000B8990000}"/>
    <cellStyle name="SAPBEXHLevel2X 2 2 6" xfId="39363" xr:uid="{00000000-0005-0000-0000-0000B9990000}"/>
    <cellStyle name="SAPBEXHLevel2X 2 2 6 2" xfId="39364" xr:uid="{00000000-0005-0000-0000-0000BA990000}"/>
    <cellStyle name="SAPBEXHLevel2X 2 2 7" xfId="39365" xr:uid="{00000000-0005-0000-0000-0000BB990000}"/>
    <cellStyle name="SAPBEXHLevel2X 2 2 7 2" xfId="39366" xr:uid="{00000000-0005-0000-0000-0000BC990000}"/>
    <cellStyle name="SAPBEXHLevel2X 2 2 8" xfId="39367" xr:uid="{00000000-0005-0000-0000-0000BD990000}"/>
    <cellStyle name="SAPBEXHLevel2X 2 2 8 2" xfId="39368" xr:uid="{00000000-0005-0000-0000-0000BE990000}"/>
    <cellStyle name="SAPBEXHLevel2X 2 2 9" xfId="39369" xr:uid="{00000000-0005-0000-0000-0000BF990000}"/>
    <cellStyle name="SAPBEXHLevel2X 2 2 9 2" xfId="39370" xr:uid="{00000000-0005-0000-0000-0000C0990000}"/>
    <cellStyle name="SAPBEXHLevel2X 2 3" xfId="39371" xr:uid="{00000000-0005-0000-0000-0000C1990000}"/>
    <cellStyle name="SAPBEXHLevel2X 2 3 2" xfId="39372" xr:uid="{00000000-0005-0000-0000-0000C2990000}"/>
    <cellStyle name="SAPBEXHLevel2X 2 3 2 2" xfId="39373" xr:uid="{00000000-0005-0000-0000-0000C3990000}"/>
    <cellStyle name="SAPBEXHLevel2X 2 3 2 2 2" xfId="39374" xr:uid="{00000000-0005-0000-0000-0000C4990000}"/>
    <cellStyle name="SAPBEXHLevel2X 2 3 2 2 2 2" xfId="39375" xr:uid="{00000000-0005-0000-0000-0000C5990000}"/>
    <cellStyle name="SAPBEXHLevel2X 2 3 2 2 3" xfId="39376" xr:uid="{00000000-0005-0000-0000-0000C6990000}"/>
    <cellStyle name="SAPBEXHLevel2X 2 3 2 2 3 2" xfId="39377" xr:uid="{00000000-0005-0000-0000-0000C7990000}"/>
    <cellStyle name="SAPBEXHLevel2X 2 3 2 2 4" xfId="39378" xr:uid="{00000000-0005-0000-0000-0000C8990000}"/>
    <cellStyle name="SAPBEXHLevel2X 2 3 2 2 4 2" xfId="39379" xr:uid="{00000000-0005-0000-0000-0000C9990000}"/>
    <cellStyle name="SAPBEXHLevel2X 2 3 2 2 5" xfId="39380" xr:uid="{00000000-0005-0000-0000-0000CA990000}"/>
    <cellStyle name="SAPBEXHLevel2X 2 3 2 2 5 2" xfId="39381" xr:uid="{00000000-0005-0000-0000-0000CB990000}"/>
    <cellStyle name="SAPBEXHLevel2X 2 3 2 2 6" xfId="39382" xr:uid="{00000000-0005-0000-0000-0000CC990000}"/>
    <cellStyle name="SAPBEXHLevel2X 2 3 2 2 6 2" xfId="39383" xr:uid="{00000000-0005-0000-0000-0000CD990000}"/>
    <cellStyle name="SAPBEXHLevel2X 2 3 2 2 7" xfId="39384" xr:uid="{00000000-0005-0000-0000-0000CE990000}"/>
    <cellStyle name="SAPBEXHLevel2X 2 3 2 3" xfId="39385" xr:uid="{00000000-0005-0000-0000-0000CF990000}"/>
    <cellStyle name="SAPBEXHLevel2X 2 3 2 3 2" xfId="39386" xr:uid="{00000000-0005-0000-0000-0000D0990000}"/>
    <cellStyle name="SAPBEXHLevel2X 2 3 2 4" xfId="39387" xr:uid="{00000000-0005-0000-0000-0000D1990000}"/>
    <cellStyle name="SAPBEXHLevel2X 2 3 2 4 2" xfId="39388" xr:uid="{00000000-0005-0000-0000-0000D2990000}"/>
    <cellStyle name="SAPBEXHLevel2X 2 3 2 5" xfId="39389" xr:uid="{00000000-0005-0000-0000-0000D3990000}"/>
    <cellStyle name="SAPBEXHLevel2X 2 3 2 5 2" xfId="39390" xr:uid="{00000000-0005-0000-0000-0000D4990000}"/>
    <cellStyle name="SAPBEXHLevel2X 2 3 2 6" xfId="39391" xr:uid="{00000000-0005-0000-0000-0000D5990000}"/>
    <cellStyle name="SAPBEXHLevel2X 2 3 2 6 2" xfId="39392" xr:uid="{00000000-0005-0000-0000-0000D6990000}"/>
    <cellStyle name="SAPBEXHLevel2X 2 3 2 7" xfId="39393" xr:uid="{00000000-0005-0000-0000-0000D7990000}"/>
    <cellStyle name="SAPBEXHLevel2X 2 3 2 7 2" xfId="39394" xr:uid="{00000000-0005-0000-0000-0000D8990000}"/>
    <cellStyle name="SAPBEXHLevel2X 2 3 2 8" xfId="39395" xr:uid="{00000000-0005-0000-0000-0000D9990000}"/>
    <cellStyle name="SAPBEXHLevel2X 2 3 3" xfId="39396" xr:uid="{00000000-0005-0000-0000-0000DA990000}"/>
    <cellStyle name="SAPBEXHLevel2X 2 3 3 2" xfId="39397" xr:uid="{00000000-0005-0000-0000-0000DB990000}"/>
    <cellStyle name="SAPBEXHLevel2X 2 3 3 2 2" xfId="39398" xr:uid="{00000000-0005-0000-0000-0000DC990000}"/>
    <cellStyle name="SAPBEXHLevel2X 2 3 3 3" xfId="39399" xr:uid="{00000000-0005-0000-0000-0000DD990000}"/>
    <cellStyle name="SAPBEXHLevel2X 2 3 3 3 2" xfId="39400" xr:uid="{00000000-0005-0000-0000-0000DE990000}"/>
    <cellStyle name="SAPBEXHLevel2X 2 3 3 4" xfId="39401" xr:uid="{00000000-0005-0000-0000-0000DF990000}"/>
    <cellStyle name="SAPBEXHLevel2X 2 3 3 4 2" xfId="39402" xr:uid="{00000000-0005-0000-0000-0000E0990000}"/>
    <cellStyle name="SAPBEXHLevel2X 2 3 3 5" xfId="39403" xr:uid="{00000000-0005-0000-0000-0000E1990000}"/>
    <cellStyle name="SAPBEXHLevel2X 2 3 3 5 2" xfId="39404" xr:uid="{00000000-0005-0000-0000-0000E2990000}"/>
    <cellStyle name="SAPBEXHLevel2X 2 3 3 6" xfId="39405" xr:uid="{00000000-0005-0000-0000-0000E3990000}"/>
    <cellStyle name="SAPBEXHLevel2X 2 3 3 6 2" xfId="39406" xr:uid="{00000000-0005-0000-0000-0000E4990000}"/>
    <cellStyle name="SAPBEXHLevel2X 2 3 3 7" xfId="39407" xr:uid="{00000000-0005-0000-0000-0000E5990000}"/>
    <cellStyle name="SAPBEXHLevel2X 2 3 4" xfId="39408" xr:uid="{00000000-0005-0000-0000-0000E6990000}"/>
    <cellStyle name="SAPBEXHLevel2X 2 3 4 2" xfId="39409" xr:uid="{00000000-0005-0000-0000-0000E7990000}"/>
    <cellStyle name="SAPBEXHLevel2X 2 3 5" xfId="39410" xr:uid="{00000000-0005-0000-0000-0000E8990000}"/>
    <cellStyle name="SAPBEXHLevel2X 2 3 5 2" xfId="39411" xr:uid="{00000000-0005-0000-0000-0000E9990000}"/>
    <cellStyle name="SAPBEXHLevel2X 2 3 6" xfId="39412" xr:uid="{00000000-0005-0000-0000-0000EA990000}"/>
    <cellStyle name="SAPBEXHLevel2X 2 3 6 2" xfId="39413" xr:uid="{00000000-0005-0000-0000-0000EB990000}"/>
    <cellStyle name="SAPBEXHLevel2X 2 3 7" xfId="39414" xr:uid="{00000000-0005-0000-0000-0000EC990000}"/>
    <cellStyle name="SAPBEXHLevel2X 2 3 7 2" xfId="39415" xr:uid="{00000000-0005-0000-0000-0000ED990000}"/>
    <cellStyle name="SAPBEXHLevel2X 2 3 8" xfId="39416" xr:uid="{00000000-0005-0000-0000-0000EE990000}"/>
    <cellStyle name="SAPBEXHLevel2X 2 3 8 2" xfId="39417" xr:uid="{00000000-0005-0000-0000-0000EF990000}"/>
    <cellStyle name="SAPBEXHLevel2X 2 3 9" xfId="39418" xr:uid="{00000000-0005-0000-0000-0000F0990000}"/>
    <cellStyle name="SAPBEXHLevel2X 2 4" xfId="39419" xr:uid="{00000000-0005-0000-0000-0000F1990000}"/>
    <cellStyle name="SAPBEXHLevel2X 2 4 2" xfId="39420" xr:uid="{00000000-0005-0000-0000-0000F2990000}"/>
    <cellStyle name="SAPBEXHLevel2X 2 4 2 2" xfId="39421" xr:uid="{00000000-0005-0000-0000-0000F3990000}"/>
    <cellStyle name="SAPBEXHLevel2X 2 4 2 2 2" xfId="39422" xr:uid="{00000000-0005-0000-0000-0000F4990000}"/>
    <cellStyle name="SAPBEXHLevel2X 2 4 2 3" xfId="39423" xr:uid="{00000000-0005-0000-0000-0000F5990000}"/>
    <cellStyle name="SAPBEXHLevel2X 2 4 2 3 2" xfId="39424" xr:uid="{00000000-0005-0000-0000-0000F6990000}"/>
    <cellStyle name="SAPBEXHLevel2X 2 4 2 4" xfId="39425" xr:uid="{00000000-0005-0000-0000-0000F7990000}"/>
    <cellStyle name="SAPBEXHLevel2X 2 4 2 4 2" xfId="39426" xr:uid="{00000000-0005-0000-0000-0000F8990000}"/>
    <cellStyle name="SAPBEXHLevel2X 2 4 2 5" xfId="39427" xr:uid="{00000000-0005-0000-0000-0000F9990000}"/>
    <cellStyle name="SAPBEXHLevel2X 2 4 2 5 2" xfId="39428" xr:uid="{00000000-0005-0000-0000-0000FA990000}"/>
    <cellStyle name="SAPBEXHLevel2X 2 4 2 6" xfId="39429" xr:uid="{00000000-0005-0000-0000-0000FB990000}"/>
    <cellStyle name="SAPBEXHLevel2X 2 4 2 6 2" xfId="39430" xr:uid="{00000000-0005-0000-0000-0000FC990000}"/>
    <cellStyle name="SAPBEXHLevel2X 2 4 2 7" xfId="39431" xr:uid="{00000000-0005-0000-0000-0000FD990000}"/>
    <cellStyle name="SAPBEXHLevel2X 2 4 3" xfId="39432" xr:uid="{00000000-0005-0000-0000-0000FE990000}"/>
    <cellStyle name="SAPBEXHLevel2X 2 4 3 2" xfId="39433" xr:uid="{00000000-0005-0000-0000-0000FF990000}"/>
    <cellStyle name="SAPBEXHLevel2X 2 4 4" xfId="39434" xr:uid="{00000000-0005-0000-0000-0000009A0000}"/>
    <cellStyle name="SAPBEXHLevel2X 2 4 4 2" xfId="39435" xr:uid="{00000000-0005-0000-0000-0000019A0000}"/>
    <cellStyle name="SAPBEXHLevel2X 2 4 5" xfId="39436" xr:uid="{00000000-0005-0000-0000-0000029A0000}"/>
    <cellStyle name="SAPBEXHLevel2X 2 4 5 2" xfId="39437" xr:uid="{00000000-0005-0000-0000-0000039A0000}"/>
    <cellStyle name="SAPBEXHLevel2X 2 4 6" xfId="39438" xr:uid="{00000000-0005-0000-0000-0000049A0000}"/>
    <cellStyle name="SAPBEXHLevel2X 2 4 6 2" xfId="39439" xr:uid="{00000000-0005-0000-0000-0000059A0000}"/>
    <cellStyle name="SAPBEXHLevel2X 2 4 7" xfId="39440" xr:uid="{00000000-0005-0000-0000-0000069A0000}"/>
    <cellStyle name="SAPBEXHLevel2X 2 4 7 2" xfId="39441" xr:uid="{00000000-0005-0000-0000-0000079A0000}"/>
    <cellStyle name="SAPBEXHLevel2X 2 4 8" xfId="39442" xr:uid="{00000000-0005-0000-0000-0000089A0000}"/>
    <cellStyle name="SAPBEXHLevel2X 2 5" xfId="39443" xr:uid="{00000000-0005-0000-0000-0000099A0000}"/>
    <cellStyle name="SAPBEXHLevel2X 2 5 2" xfId="39444" xr:uid="{00000000-0005-0000-0000-00000A9A0000}"/>
    <cellStyle name="SAPBEXHLevel2X 2 5 2 2" xfId="39445" xr:uid="{00000000-0005-0000-0000-00000B9A0000}"/>
    <cellStyle name="SAPBEXHLevel2X 2 5 3" xfId="39446" xr:uid="{00000000-0005-0000-0000-00000C9A0000}"/>
    <cellStyle name="SAPBEXHLevel2X 2 5 3 2" xfId="39447" xr:uid="{00000000-0005-0000-0000-00000D9A0000}"/>
    <cellStyle name="SAPBEXHLevel2X 2 5 4" xfId="39448" xr:uid="{00000000-0005-0000-0000-00000E9A0000}"/>
    <cellStyle name="SAPBEXHLevel2X 2 5 4 2" xfId="39449" xr:uid="{00000000-0005-0000-0000-00000F9A0000}"/>
    <cellStyle name="SAPBEXHLevel2X 2 5 5" xfId="39450" xr:uid="{00000000-0005-0000-0000-0000109A0000}"/>
    <cellStyle name="SAPBEXHLevel2X 2 5 5 2" xfId="39451" xr:uid="{00000000-0005-0000-0000-0000119A0000}"/>
    <cellStyle name="SAPBEXHLevel2X 2 5 6" xfId="39452" xr:uid="{00000000-0005-0000-0000-0000129A0000}"/>
    <cellStyle name="SAPBEXHLevel2X 2 5 6 2" xfId="39453" xr:uid="{00000000-0005-0000-0000-0000139A0000}"/>
    <cellStyle name="SAPBEXHLevel2X 2 5 7" xfId="39454" xr:uid="{00000000-0005-0000-0000-0000149A0000}"/>
    <cellStyle name="SAPBEXHLevel2X 2 6" xfId="39455" xr:uid="{00000000-0005-0000-0000-0000159A0000}"/>
    <cellStyle name="SAPBEXHLevel2X 2 6 2" xfId="39456" xr:uid="{00000000-0005-0000-0000-0000169A0000}"/>
    <cellStyle name="SAPBEXHLevel2X 2 7" xfId="39457" xr:uid="{00000000-0005-0000-0000-0000179A0000}"/>
    <cellStyle name="SAPBEXHLevel2X 2 7 2" xfId="39458" xr:uid="{00000000-0005-0000-0000-0000189A0000}"/>
    <cellStyle name="SAPBEXHLevel2X 2 8" xfId="39459" xr:uid="{00000000-0005-0000-0000-0000199A0000}"/>
    <cellStyle name="SAPBEXHLevel2X 2 8 2" xfId="39460" xr:uid="{00000000-0005-0000-0000-00001A9A0000}"/>
    <cellStyle name="SAPBEXHLevel2X 2 9" xfId="39461" xr:uid="{00000000-0005-0000-0000-00001B9A0000}"/>
    <cellStyle name="SAPBEXHLevel2X 2 9 2" xfId="39462" xr:uid="{00000000-0005-0000-0000-00001C9A0000}"/>
    <cellStyle name="SAPBEXHLevel2X 3" xfId="39463" xr:uid="{00000000-0005-0000-0000-00001D9A0000}"/>
    <cellStyle name="SAPBEXHLevel2X 3 10" xfId="39464" xr:uid="{00000000-0005-0000-0000-00001E9A0000}"/>
    <cellStyle name="SAPBEXHLevel2X 3 2" xfId="39465" xr:uid="{00000000-0005-0000-0000-00001F9A0000}"/>
    <cellStyle name="SAPBEXHLevel2X 3 2 2" xfId="39466" xr:uid="{00000000-0005-0000-0000-0000209A0000}"/>
    <cellStyle name="SAPBEXHLevel2X 3 2 2 2" xfId="39467" xr:uid="{00000000-0005-0000-0000-0000219A0000}"/>
    <cellStyle name="SAPBEXHLevel2X 3 2 2 2 2" xfId="39468" xr:uid="{00000000-0005-0000-0000-0000229A0000}"/>
    <cellStyle name="SAPBEXHLevel2X 3 2 2 2 2 2" xfId="39469" xr:uid="{00000000-0005-0000-0000-0000239A0000}"/>
    <cellStyle name="SAPBEXHLevel2X 3 2 2 2 3" xfId="39470" xr:uid="{00000000-0005-0000-0000-0000249A0000}"/>
    <cellStyle name="SAPBEXHLevel2X 3 2 2 2 3 2" xfId="39471" xr:uid="{00000000-0005-0000-0000-0000259A0000}"/>
    <cellStyle name="SAPBEXHLevel2X 3 2 2 2 4" xfId="39472" xr:uid="{00000000-0005-0000-0000-0000269A0000}"/>
    <cellStyle name="SAPBEXHLevel2X 3 2 2 2 4 2" xfId="39473" xr:uid="{00000000-0005-0000-0000-0000279A0000}"/>
    <cellStyle name="SAPBEXHLevel2X 3 2 2 2 5" xfId="39474" xr:uid="{00000000-0005-0000-0000-0000289A0000}"/>
    <cellStyle name="SAPBEXHLevel2X 3 2 2 2 5 2" xfId="39475" xr:uid="{00000000-0005-0000-0000-0000299A0000}"/>
    <cellStyle name="SAPBEXHLevel2X 3 2 2 2 6" xfId="39476" xr:uid="{00000000-0005-0000-0000-00002A9A0000}"/>
    <cellStyle name="SAPBEXHLevel2X 3 2 2 2 6 2" xfId="39477" xr:uid="{00000000-0005-0000-0000-00002B9A0000}"/>
    <cellStyle name="SAPBEXHLevel2X 3 2 2 2 7" xfId="39478" xr:uid="{00000000-0005-0000-0000-00002C9A0000}"/>
    <cellStyle name="SAPBEXHLevel2X 3 2 2 3" xfId="39479" xr:uid="{00000000-0005-0000-0000-00002D9A0000}"/>
    <cellStyle name="SAPBEXHLevel2X 3 2 2 3 2" xfId="39480" xr:uid="{00000000-0005-0000-0000-00002E9A0000}"/>
    <cellStyle name="SAPBEXHLevel2X 3 2 2 4" xfId="39481" xr:uid="{00000000-0005-0000-0000-00002F9A0000}"/>
    <cellStyle name="SAPBEXHLevel2X 3 2 2 4 2" xfId="39482" xr:uid="{00000000-0005-0000-0000-0000309A0000}"/>
    <cellStyle name="SAPBEXHLevel2X 3 2 2 5" xfId="39483" xr:uid="{00000000-0005-0000-0000-0000319A0000}"/>
    <cellStyle name="SAPBEXHLevel2X 3 2 2 5 2" xfId="39484" xr:uid="{00000000-0005-0000-0000-0000329A0000}"/>
    <cellStyle name="SAPBEXHLevel2X 3 2 2 6" xfId="39485" xr:uid="{00000000-0005-0000-0000-0000339A0000}"/>
    <cellStyle name="SAPBEXHLevel2X 3 2 2 6 2" xfId="39486" xr:uid="{00000000-0005-0000-0000-0000349A0000}"/>
    <cellStyle name="SAPBEXHLevel2X 3 2 2 7" xfId="39487" xr:uid="{00000000-0005-0000-0000-0000359A0000}"/>
    <cellStyle name="SAPBEXHLevel2X 3 2 2 7 2" xfId="39488" xr:uid="{00000000-0005-0000-0000-0000369A0000}"/>
    <cellStyle name="SAPBEXHLevel2X 3 2 2 8" xfId="39489" xr:uid="{00000000-0005-0000-0000-0000379A0000}"/>
    <cellStyle name="SAPBEXHLevel2X 3 2 3" xfId="39490" xr:uid="{00000000-0005-0000-0000-0000389A0000}"/>
    <cellStyle name="SAPBEXHLevel2X 3 2 3 2" xfId="39491" xr:uid="{00000000-0005-0000-0000-0000399A0000}"/>
    <cellStyle name="SAPBEXHLevel2X 3 2 3 2 2" xfId="39492" xr:uid="{00000000-0005-0000-0000-00003A9A0000}"/>
    <cellStyle name="SAPBEXHLevel2X 3 2 3 3" xfId="39493" xr:uid="{00000000-0005-0000-0000-00003B9A0000}"/>
    <cellStyle name="SAPBEXHLevel2X 3 2 3 3 2" xfId="39494" xr:uid="{00000000-0005-0000-0000-00003C9A0000}"/>
    <cellStyle name="SAPBEXHLevel2X 3 2 3 4" xfId="39495" xr:uid="{00000000-0005-0000-0000-00003D9A0000}"/>
    <cellStyle name="SAPBEXHLevel2X 3 2 3 4 2" xfId="39496" xr:uid="{00000000-0005-0000-0000-00003E9A0000}"/>
    <cellStyle name="SAPBEXHLevel2X 3 2 3 5" xfId="39497" xr:uid="{00000000-0005-0000-0000-00003F9A0000}"/>
    <cellStyle name="SAPBEXHLevel2X 3 2 3 5 2" xfId="39498" xr:uid="{00000000-0005-0000-0000-0000409A0000}"/>
    <cellStyle name="SAPBEXHLevel2X 3 2 3 6" xfId="39499" xr:uid="{00000000-0005-0000-0000-0000419A0000}"/>
    <cellStyle name="SAPBEXHLevel2X 3 2 3 6 2" xfId="39500" xr:uid="{00000000-0005-0000-0000-0000429A0000}"/>
    <cellStyle name="SAPBEXHLevel2X 3 2 3 7" xfId="39501" xr:uid="{00000000-0005-0000-0000-0000439A0000}"/>
    <cellStyle name="SAPBEXHLevel2X 3 2 4" xfId="39502" xr:uid="{00000000-0005-0000-0000-0000449A0000}"/>
    <cellStyle name="SAPBEXHLevel2X 3 2 4 2" xfId="39503" xr:uid="{00000000-0005-0000-0000-0000459A0000}"/>
    <cellStyle name="SAPBEXHLevel2X 3 2 5" xfId="39504" xr:uid="{00000000-0005-0000-0000-0000469A0000}"/>
    <cellStyle name="SAPBEXHLevel2X 3 2 5 2" xfId="39505" xr:uid="{00000000-0005-0000-0000-0000479A0000}"/>
    <cellStyle name="SAPBEXHLevel2X 3 2 6" xfId="39506" xr:uid="{00000000-0005-0000-0000-0000489A0000}"/>
    <cellStyle name="SAPBEXHLevel2X 3 2 6 2" xfId="39507" xr:uid="{00000000-0005-0000-0000-0000499A0000}"/>
    <cellStyle name="SAPBEXHLevel2X 3 2 7" xfId="39508" xr:uid="{00000000-0005-0000-0000-00004A9A0000}"/>
    <cellStyle name="SAPBEXHLevel2X 3 2 7 2" xfId="39509" xr:uid="{00000000-0005-0000-0000-00004B9A0000}"/>
    <cellStyle name="SAPBEXHLevel2X 3 2 8" xfId="39510" xr:uid="{00000000-0005-0000-0000-00004C9A0000}"/>
    <cellStyle name="SAPBEXHLevel2X 3 2 8 2" xfId="39511" xr:uid="{00000000-0005-0000-0000-00004D9A0000}"/>
    <cellStyle name="SAPBEXHLevel2X 3 2 9" xfId="39512" xr:uid="{00000000-0005-0000-0000-00004E9A0000}"/>
    <cellStyle name="SAPBEXHLevel2X 3 3" xfId="39513" xr:uid="{00000000-0005-0000-0000-00004F9A0000}"/>
    <cellStyle name="SAPBEXHLevel2X 3 3 2" xfId="39514" xr:uid="{00000000-0005-0000-0000-0000509A0000}"/>
    <cellStyle name="SAPBEXHLevel2X 3 3 2 2" xfId="39515" xr:uid="{00000000-0005-0000-0000-0000519A0000}"/>
    <cellStyle name="SAPBEXHLevel2X 3 3 2 2 2" xfId="39516" xr:uid="{00000000-0005-0000-0000-0000529A0000}"/>
    <cellStyle name="SAPBEXHLevel2X 3 3 2 3" xfId="39517" xr:uid="{00000000-0005-0000-0000-0000539A0000}"/>
    <cellStyle name="SAPBEXHLevel2X 3 3 2 3 2" xfId="39518" xr:uid="{00000000-0005-0000-0000-0000549A0000}"/>
    <cellStyle name="SAPBEXHLevel2X 3 3 2 4" xfId="39519" xr:uid="{00000000-0005-0000-0000-0000559A0000}"/>
    <cellStyle name="SAPBEXHLevel2X 3 3 2 4 2" xfId="39520" xr:uid="{00000000-0005-0000-0000-0000569A0000}"/>
    <cellStyle name="SAPBEXHLevel2X 3 3 2 5" xfId="39521" xr:uid="{00000000-0005-0000-0000-0000579A0000}"/>
    <cellStyle name="SAPBEXHLevel2X 3 3 2 5 2" xfId="39522" xr:uid="{00000000-0005-0000-0000-0000589A0000}"/>
    <cellStyle name="SAPBEXHLevel2X 3 3 2 6" xfId="39523" xr:uid="{00000000-0005-0000-0000-0000599A0000}"/>
    <cellStyle name="SAPBEXHLevel2X 3 3 2 6 2" xfId="39524" xr:uid="{00000000-0005-0000-0000-00005A9A0000}"/>
    <cellStyle name="SAPBEXHLevel2X 3 3 2 7" xfId="39525" xr:uid="{00000000-0005-0000-0000-00005B9A0000}"/>
    <cellStyle name="SAPBEXHLevel2X 3 3 3" xfId="39526" xr:uid="{00000000-0005-0000-0000-00005C9A0000}"/>
    <cellStyle name="SAPBEXHLevel2X 3 3 3 2" xfId="39527" xr:uid="{00000000-0005-0000-0000-00005D9A0000}"/>
    <cellStyle name="SAPBEXHLevel2X 3 3 4" xfId="39528" xr:uid="{00000000-0005-0000-0000-00005E9A0000}"/>
    <cellStyle name="SAPBEXHLevel2X 3 3 4 2" xfId="39529" xr:uid="{00000000-0005-0000-0000-00005F9A0000}"/>
    <cellStyle name="SAPBEXHLevel2X 3 3 5" xfId="39530" xr:uid="{00000000-0005-0000-0000-0000609A0000}"/>
    <cellStyle name="SAPBEXHLevel2X 3 3 5 2" xfId="39531" xr:uid="{00000000-0005-0000-0000-0000619A0000}"/>
    <cellStyle name="SAPBEXHLevel2X 3 3 6" xfId="39532" xr:uid="{00000000-0005-0000-0000-0000629A0000}"/>
    <cellStyle name="SAPBEXHLevel2X 3 3 6 2" xfId="39533" xr:uid="{00000000-0005-0000-0000-0000639A0000}"/>
    <cellStyle name="SAPBEXHLevel2X 3 3 7" xfId="39534" xr:uid="{00000000-0005-0000-0000-0000649A0000}"/>
    <cellStyle name="SAPBEXHLevel2X 3 3 7 2" xfId="39535" xr:uid="{00000000-0005-0000-0000-0000659A0000}"/>
    <cellStyle name="SAPBEXHLevel2X 3 3 8" xfId="39536" xr:uid="{00000000-0005-0000-0000-0000669A0000}"/>
    <cellStyle name="SAPBEXHLevel2X 3 4" xfId="39537" xr:uid="{00000000-0005-0000-0000-0000679A0000}"/>
    <cellStyle name="SAPBEXHLevel2X 3 4 2" xfId="39538" xr:uid="{00000000-0005-0000-0000-0000689A0000}"/>
    <cellStyle name="SAPBEXHLevel2X 3 4 2 2" xfId="39539" xr:uid="{00000000-0005-0000-0000-0000699A0000}"/>
    <cellStyle name="SAPBEXHLevel2X 3 4 3" xfId="39540" xr:uid="{00000000-0005-0000-0000-00006A9A0000}"/>
    <cellStyle name="SAPBEXHLevel2X 3 4 3 2" xfId="39541" xr:uid="{00000000-0005-0000-0000-00006B9A0000}"/>
    <cellStyle name="SAPBEXHLevel2X 3 4 4" xfId="39542" xr:uid="{00000000-0005-0000-0000-00006C9A0000}"/>
    <cellStyle name="SAPBEXHLevel2X 3 4 4 2" xfId="39543" xr:uid="{00000000-0005-0000-0000-00006D9A0000}"/>
    <cellStyle name="SAPBEXHLevel2X 3 4 5" xfId="39544" xr:uid="{00000000-0005-0000-0000-00006E9A0000}"/>
    <cellStyle name="SAPBEXHLevel2X 3 4 5 2" xfId="39545" xr:uid="{00000000-0005-0000-0000-00006F9A0000}"/>
    <cellStyle name="SAPBEXHLevel2X 3 4 6" xfId="39546" xr:uid="{00000000-0005-0000-0000-0000709A0000}"/>
    <cellStyle name="SAPBEXHLevel2X 3 4 6 2" xfId="39547" xr:uid="{00000000-0005-0000-0000-0000719A0000}"/>
    <cellStyle name="SAPBEXHLevel2X 3 4 7" xfId="39548" xr:uid="{00000000-0005-0000-0000-0000729A0000}"/>
    <cellStyle name="SAPBEXHLevel2X 3 5" xfId="39549" xr:uid="{00000000-0005-0000-0000-0000739A0000}"/>
    <cellStyle name="SAPBEXHLevel2X 3 5 2" xfId="39550" xr:uid="{00000000-0005-0000-0000-0000749A0000}"/>
    <cellStyle name="SAPBEXHLevel2X 3 6" xfId="39551" xr:uid="{00000000-0005-0000-0000-0000759A0000}"/>
    <cellStyle name="SAPBEXHLevel2X 3 6 2" xfId="39552" xr:uid="{00000000-0005-0000-0000-0000769A0000}"/>
    <cellStyle name="SAPBEXHLevel2X 3 7" xfId="39553" xr:uid="{00000000-0005-0000-0000-0000779A0000}"/>
    <cellStyle name="SAPBEXHLevel2X 3 7 2" xfId="39554" xr:uid="{00000000-0005-0000-0000-0000789A0000}"/>
    <cellStyle name="SAPBEXHLevel2X 3 8" xfId="39555" xr:uid="{00000000-0005-0000-0000-0000799A0000}"/>
    <cellStyle name="SAPBEXHLevel2X 3 8 2" xfId="39556" xr:uid="{00000000-0005-0000-0000-00007A9A0000}"/>
    <cellStyle name="SAPBEXHLevel2X 3 9" xfId="39557" xr:uid="{00000000-0005-0000-0000-00007B9A0000}"/>
    <cellStyle name="SAPBEXHLevel2X 3 9 2" xfId="39558" xr:uid="{00000000-0005-0000-0000-00007C9A0000}"/>
    <cellStyle name="SAPBEXHLevel2X 4" xfId="39559" xr:uid="{00000000-0005-0000-0000-00007D9A0000}"/>
    <cellStyle name="SAPBEXHLevel2X 4 2" xfId="39560" xr:uid="{00000000-0005-0000-0000-00007E9A0000}"/>
    <cellStyle name="SAPBEXHLevel2X 4 2 2" xfId="39561" xr:uid="{00000000-0005-0000-0000-00007F9A0000}"/>
    <cellStyle name="SAPBEXHLevel2X 4 2 2 2" xfId="39562" xr:uid="{00000000-0005-0000-0000-0000809A0000}"/>
    <cellStyle name="SAPBEXHLevel2X 4 2 2 2 2" xfId="39563" xr:uid="{00000000-0005-0000-0000-0000819A0000}"/>
    <cellStyle name="SAPBEXHLevel2X 4 2 2 3" xfId="39564" xr:uid="{00000000-0005-0000-0000-0000829A0000}"/>
    <cellStyle name="SAPBEXHLevel2X 4 2 2 3 2" xfId="39565" xr:uid="{00000000-0005-0000-0000-0000839A0000}"/>
    <cellStyle name="SAPBEXHLevel2X 4 2 2 4" xfId="39566" xr:uid="{00000000-0005-0000-0000-0000849A0000}"/>
    <cellStyle name="SAPBEXHLevel2X 4 2 2 4 2" xfId="39567" xr:uid="{00000000-0005-0000-0000-0000859A0000}"/>
    <cellStyle name="SAPBEXHLevel2X 4 2 2 5" xfId="39568" xr:uid="{00000000-0005-0000-0000-0000869A0000}"/>
    <cellStyle name="SAPBEXHLevel2X 4 2 2 5 2" xfId="39569" xr:uid="{00000000-0005-0000-0000-0000879A0000}"/>
    <cellStyle name="SAPBEXHLevel2X 4 2 2 6" xfId="39570" xr:uid="{00000000-0005-0000-0000-0000889A0000}"/>
    <cellStyle name="SAPBEXHLevel2X 4 2 2 6 2" xfId="39571" xr:uid="{00000000-0005-0000-0000-0000899A0000}"/>
    <cellStyle name="SAPBEXHLevel2X 4 2 2 7" xfId="39572" xr:uid="{00000000-0005-0000-0000-00008A9A0000}"/>
    <cellStyle name="SAPBEXHLevel2X 4 2 3" xfId="39573" xr:uid="{00000000-0005-0000-0000-00008B9A0000}"/>
    <cellStyle name="SAPBEXHLevel2X 4 2 3 2" xfId="39574" xr:uid="{00000000-0005-0000-0000-00008C9A0000}"/>
    <cellStyle name="SAPBEXHLevel2X 4 2 4" xfId="39575" xr:uid="{00000000-0005-0000-0000-00008D9A0000}"/>
    <cellStyle name="SAPBEXHLevel2X 4 2 4 2" xfId="39576" xr:uid="{00000000-0005-0000-0000-00008E9A0000}"/>
    <cellStyle name="SAPBEXHLevel2X 4 2 5" xfId="39577" xr:uid="{00000000-0005-0000-0000-00008F9A0000}"/>
    <cellStyle name="SAPBEXHLevel2X 4 2 5 2" xfId="39578" xr:uid="{00000000-0005-0000-0000-0000909A0000}"/>
    <cellStyle name="SAPBEXHLevel2X 4 2 6" xfId="39579" xr:uid="{00000000-0005-0000-0000-0000919A0000}"/>
    <cellStyle name="SAPBEXHLevel2X 4 2 6 2" xfId="39580" xr:uid="{00000000-0005-0000-0000-0000929A0000}"/>
    <cellStyle name="SAPBEXHLevel2X 4 2 7" xfId="39581" xr:uid="{00000000-0005-0000-0000-0000939A0000}"/>
    <cellStyle name="SAPBEXHLevel2X 4 2 7 2" xfId="39582" xr:uid="{00000000-0005-0000-0000-0000949A0000}"/>
    <cellStyle name="SAPBEXHLevel2X 4 2 8" xfId="39583" xr:uid="{00000000-0005-0000-0000-0000959A0000}"/>
    <cellStyle name="SAPBEXHLevel2X 4 3" xfId="39584" xr:uid="{00000000-0005-0000-0000-0000969A0000}"/>
    <cellStyle name="SAPBEXHLevel2X 4 3 2" xfId="39585" xr:uid="{00000000-0005-0000-0000-0000979A0000}"/>
    <cellStyle name="SAPBEXHLevel2X 4 3 2 2" xfId="39586" xr:uid="{00000000-0005-0000-0000-0000989A0000}"/>
    <cellStyle name="SAPBEXHLevel2X 4 3 3" xfId="39587" xr:uid="{00000000-0005-0000-0000-0000999A0000}"/>
    <cellStyle name="SAPBEXHLevel2X 4 3 3 2" xfId="39588" xr:uid="{00000000-0005-0000-0000-00009A9A0000}"/>
    <cellStyle name="SAPBEXHLevel2X 4 3 4" xfId="39589" xr:uid="{00000000-0005-0000-0000-00009B9A0000}"/>
    <cellStyle name="SAPBEXHLevel2X 4 3 4 2" xfId="39590" xr:uid="{00000000-0005-0000-0000-00009C9A0000}"/>
    <cellStyle name="SAPBEXHLevel2X 4 3 5" xfId="39591" xr:uid="{00000000-0005-0000-0000-00009D9A0000}"/>
    <cellStyle name="SAPBEXHLevel2X 4 3 5 2" xfId="39592" xr:uid="{00000000-0005-0000-0000-00009E9A0000}"/>
    <cellStyle name="SAPBEXHLevel2X 4 3 6" xfId="39593" xr:uid="{00000000-0005-0000-0000-00009F9A0000}"/>
    <cellStyle name="SAPBEXHLevel2X 4 3 6 2" xfId="39594" xr:uid="{00000000-0005-0000-0000-0000A09A0000}"/>
    <cellStyle name="SAPBEXHLevel2X 4 3 7" xfId="39595" xr:uid="{00000000-0005-0000-0000-0000A19A0000}"/>
    <cellStyle name="SAPBEXHLevel2X 4 4" xfId="39596" xr:uid="{00000000-0005-0000-0000-0000A29A0000}"/>
    <cellStyle name="SAPBEXHLevel2X 4 4 2" xfId="39597" xr:uid="{00000000-0005-0000-0000-0000A39A0000}"/>
    <cellStyle name="SAPBEXHLevel2X 4 5" xfId="39598" xr:uid="{00000000-0005-0000-0000-0000A49A0000}"/>
    <cellStyle name="SAPBEXHLevel2X 4 5 2" xfId="39599" xr:uid="{00000000-0005-0000-0000-0000A59A0000}"/>
    <cellStyle name="SAPBEXHLevel2X 4 6" xfId="39600" xr:uid="{00000000-0005-0000-0000-0000A69A0000}"/>
    <cellStyle name="SAPBEXHLevel2X 4 6 2" xfId="39601" xr:uid="{00000000-0005-0000-0000-0000A79A0000}"/>
    <cellStyle name="SAPBEXHLevel2X 4 7" xfId="39602" xr:uid="{00000000-0005-0000-0000-0000A89A0000}"/>
    <cellStyle name="SAPBEXHLevel2X 4 7 2" xfId="39603" xr:uid="{00000000-0005-0000-0000-0000A99A0000}"/>
    <cellStyle name="SAPBEXHLevel2X 4 8" xfId="39604" xr:uid="{00000000-0005-0000-0000-0000AA9A0000}"/>
    <cellStyle name="SAPBEXHLevel2X 4 8 2" xfId="39605" xr:uid="{00000000-0005-0000-0000-0000AB9A0000}"/>
    <cellStyle name="SAPBEXHLevel2X 4 9" xfId="39606" xr:uid="{00000000-0005-0000-0000-0000AC9A0000}"/>
    <cellStyle name="SAPBEXHLevel2X 5" xfId="39607" xr:uid="{00000000-0005-0000-0000-0000AD9A0000}"/>
    <cellStyle name="SAPBEXHLevel2X 5 2" xfId="39608" xr:uid="{00000000-0005-0000-0000-0000AE9A0000}"/>
    <cellStyle name="SAPBEXHLevel2X 5 2 2" xfId="39609" xr:uid="{00000000-0005-0000-0000-0000AF9A0000}"/>
    <cellStyle name="SAPBEXHLevel2X 5 2 2 2" xfId="39610" xr:uid="{00000000-0005-0000-0000-0000B09A0000}"/>
    <cellStyle name="SAPBEXHLevel2X 5 2 2 2 2" xfId="39611" xr:uid="{00000000-0005-0000-0000-0000B19A0000}"/>
    <cellStyle name="SAPBEXHLevel2X 5 2 2 3" xfId="39612" xr:uid="{00000000-0005-0000-0000-0000B29A0000}"/>
    <cellStyle name="SAPBEXHLevel2X 5 2 2 3 2" xfId="39613" xr:uid="{00000000-0005-0000-0000-0000B39A0000}"/>
    <cellStyle name="SAPBEXHLevel2X 5 2 2 4" xfId="39614" xr:uid="{00000000-0005-0000-0000-0000B49A0000}"/>
    <cellStyle name="SAPBEXHLevel2X 5 2 2 4 2" xfId="39615" xr:uid="{00000000-0005-0000-0000-0000B59A0000}"/>
    <cellStyle name="SAPBEXHLevel2X 5 2 2 5" xfId="39616" xr:uid="{00000000-0005-0000-0000-0000B69A0000}"/>
    <cellStyle name="SAPBEXHLevel2X 5 2 2 5 2" xfId="39617" xr:uid="{00000000-0005-0000-0000-0000B79A0000}"/>
    <cellStyle name="SAPBEXHLevel2X 5 2 2 6" xfId="39618" xr:uid="{00000000-0005-0000-0000-0000B89A0000}"/>
    <cellStyle name="SAPBEXHLevel2X 5 2 2 6 2" xfId="39619" xr:uid="{00000000-0005-0000-0000-0000B99A0000}"/>
    <cellStyle name="SAPBEXHLevel2X 5 2 2 7" xfId="39620" xr:uid="{00000000-0005-0000-0000-0000BA9A0000}"/>
    <cellStyle name="SAPBEXHLevel2X 5 2 3" xfId="39621" xr:uid="{00000000-0005-0000-0000-0000BB9A0000}"/>
    <cellStyle name="SAPBEXHLevel2X 5 2 3 2" xfId="39622" xr:uid="{00000000-0005-0000-0000-0000BC9A0000}"/>
    <cellStyle name="SAPBEXHLevel2X 5 2 4" xfId="39623" xr:uid="{00000000-0005-0000-0000-0000BD9A0000}"/>
    <cellStyle name="SAPBEXHLevel2X 5 2 4 2" xfId="39624" xr:uid="{00000000-0005-0000-0000-0000BE9A0000}"/>
    <cellStyle name="SAPBEXHLevel2X 5 2 5" xfId="39625" xr:uid="{00000000-0005-0000-0000-0000BF9A0000}"/>
    <cellStyle name="SAPBEXHLevel2X 5 2 5 2" xfId="39626" xr:uid="{00000000-0005-0000-0000-0000C09A0000}"/>
    <cellStyle name="SAPBEXHLevel2X 5 2 6" xfId="39627" xr:uid="{00000000-0005-0000-0000-0000C19A0000}"/>
    <cellStyle name="SAPBEXHLevel2X 5 2 6 2" xfId="39628" xr:uid="{00000000-0005-0000-0000-0000C29A0000}"/>
    <cellStyle name="SAPBEXHLevel2X 5 2 7" xfId="39629" xr:uid="{00000000-0005-0000-0000-0000C39A0000}"/>
    <cellStyle name="SAPBEXHLevel2X 5 2 7 2" xfId="39630" xr:uid="{00000000-0005-0000-0000-0000C49A0000}"/>
    <cellStyle name="SAPBEXHLevel2X 5 2 8" xfId="39631" xr:uid="{00000000-0005-0000-0000-0000C59A0000}"/>
    <cellStyle name="SAPBEXHLevel2X 5 3" xfId="39632" xr:uid="{00000000-0005-0000-0000-0000C69A0000}"/>
    <cellStyle name="SAPBEXHLevel2X 5 3 2" xfId="39633" xr:uid="{00000000-0005-0000-0000-0000C79A0000}"/>
    <cellStyle name="SAPBEXHLevel2X 5 3 2 2" xfId="39634" xr:uid="{00000000-0005-0000-0000-0000C89A0000}"/>
    <cellStyle name="SAPBEXHLevel2X 5 3 3" xfId="39635" xr:uid="{00000000-0005-0000-0000-0000C99A0000}"/>
    <cellStyle name="SAPBEXHLevel2X 5 3 3 2" xfId="39636" xr:uid="{00000000-0005-0000-0000-0000CA9A0000}"/>
    <cellStyle name="SAPBEXHLevel2X 5 3 4" xfId="39637" xr:uid="{00000000-0005-0000-0000-0000CB9A0000}"/>
    <cellStyle name="SAPBEXHLevel2X 5 3 4 2" xfId="39638" xr:uid="{00000000-0005-0000-0000-0000CC9A0000}"/>
    <cellStyle name="SAPBEXHLevel2X 5 3 5" xfId="39639" xr:uid="{00000000-0005-0000-0000-0000CD9A0000}"/>
    <cellStyle name="SAPBEXHLevel2X 5 3 5 2" xfId="39640" xr:uid="{00000000-0005-0000-0000-0000CE9A0000}"/>
    <cellStyle name="SAPBEXHLevel2X 5 3 6" xfId="39641" xr:uid="{00000000-0005-0000-0000-0000CF9A0000}"/>
    <cellStyle name="SAPBEXHLevel2X 5 3 6 2" xfId="39642" xr:uid="{00000000-0005-0000-0000-0000D09A0000}"/>
    <cellStyle name="SAPBEXHLevel2X 5 3 7" xfId="39643" xr:uid="{00000000-0005-0000-0000-0000D19A0000}"/>
    <cellStyle name="SAPBEXHLevel2X 5 4" xfId="39644" xr:uid="{00000000-0005-0000-0000-0000D29A0000}"/>
    <cellStyle name="SAPBEXHLevel2X 5 4 2" xfId="39645" xr:uid="{00000000-0005-0000-0000-0000D39A0000}"/>
    <cellStyle name="SAPBEXHLevel2X 5 5" xfId="39646" xr:uid="{00000000-0005-0000-0000-0000D49A0000}"/>
    <cellStyle name="SAPBEXHLevel2X 5 5 2" xfId="39647" xr:uid="{00000000-0005-0000-0000-0000D59A0000}"/>
    <cellStyle name="SAPBEXHLevel2X 5 6" xfId="39648" xr:uid="{00000000-0005-0000-0000-0000D69A0000}"/>
    <cellStyle name="SAPBEXHLevel2X 5 6 2" xfId="39649" xr:uid="{00000000-0005-0000-0000-0000D79A0000}"/>
    <cellStyle name="SAPBEXHLevel2X 5 7" xfId="39650" xr:uid="{00000000-0005-0000-0000-0000D89A0000}"/>
    <cellStyle name="SAPBEXHLevel2X 5 7 2" xfId="39651" xr:uid="{00000000-0005-0000-0000-0000D99A0000}"/>
    <cellStyle name="SAPBEXHLevel2X 5 8" xfId="39652" xr:uid="{00000000-0005-0000-0000-0000DA9A0000}"/>
    <cellStyle name="SAPBEXHLevel2X 5 8 2" xfId="39653" xr:uid="{00000000-0005-0000-0000-0000DB9A0000}"/>
    <cellStyle name="SAPBEXHLevel2X 5 9" xfId="39654" xr:uid="{00000000-0005-0000-0000-0000DC9A0000}"/>
    <cellStyle name="SAPBEXHLevel2X 6" xfId="39655" xr:uid="{00000000-0005-0000-0000-0000DD9A0000}"/>
    <cellStyle name="SAPBEXHLevel2X 6 2" xfId="39656" xr:uid="{00000000-0005-0000-0000-0000DE9A0000}"/>
    <cellStyle name="SAPBEXHLevel2X 6 2 2" xfId="39657" xr:uid="{00000000-0005-0000-0000-0000DF9A0000}"/>
    <cellStyle name="SAPBEXHLevel2X 6 2 2 2" xfId="39658" xr:uid="{00000000-0005-0000-0000-0000E09A0000}"/>
    <cellStyle name="SAPBEXHLevel2X 6 2 3" xfId="39659" xr:uid="{00000000-0005-0000-0000-0000E19A0000}"/>
    <cellStyle name="SAPBEXHLevel2X 6 2 3 2" xfId="39660" xr:uid="{00000000-0005-0000-0000-0000E29A0000}"/>
    <cellStyle name="SAPBEXHLevel2X 6 2 4" xfId="39661" xr:uid="{00000000-0005-0000-0000-0000E39A0000}"/>
    <cellStyle name="SAPBEXHLevel2X 6 2 4 2" xfId="39662" xr:uid="{00000000-0005-0000-0000-0000E49A0000}"/>
    <cellStyle name="SAPBEXHLevel2X 6 2 5" xfId="39663" xr:uid="{00000000-0005-0000-0000-0000E59A0000}"/>
    <cellStyle name="SAPBEXHLevel2X 6 2 5 2" xfId="39664" xr:uid="{00000000-0005-0000-0000-0000E69A0000}"/>
    <cellStyle name="SAPBEXHLevel2X 6 2 6" xfId="39665" xr:uid="{00000000-0005-0000-0000-0000E79A0000}"/>
    <cellStyle name="SAPBEXHLevel2X 6 2 6 2" xfId="39666" xr:uid="{00000000-0005-0000-0000-0000E89A0000}"/>
    <cellStyle name="SAPBEXHLevel2X 6 2 7" xfId="39667" xr:uid="{00000000-0005-0000-0000-0000E99A0000}"/>
    <cellStyle name="SAPBEXHLevel2X 6 3" xfId="39668" xr:uid="{00000000-0005-0000-0000-0000EA9A0000}"/>
    <cellStyle name="SAPBEXHLevel2X 6 3 2" xfId="39669" xr:uid="{00000000-0005-0000-0000-0000EB9A0000}"/>
    <cellStyle name="SAPBEXHLevel2X 6 4" xfId="39670" xr:uid="{00000000-0005-0000-0000-0000EC9A0000}"/>
    <cellStyle name="SAPBEXHLevel2X 6 4 2" xfId="39671" xr:uid="{00000000-0005-0000-0000-0000ED9A0000}"/>
    <cellStyle name="SAPBEXHLevel2X 6 5" xfId="39672" xr:uid="{00000000-0005-0000-0000-0000EE9A0000}"/>
    <cellStyle name="SAPBEXHLevel2X 6 5 2" xfId="39673" xr:uid="{00000000-0005-0000-0000-0000EF9A0000}"/>
    <cellStyle name="SAPBEXHLevel2X 6 6" xfId="39674" xr:uid="{00000000-0005-0000-0000-0000F09A0000}"/>
    <cellStyle name="SAPBEXHLevel2X 6 6 2" xfId="39675" xr:uid="{00000000-0005-0000-0000-0000F19A0000}"/>
    <cellStyle name="SAPBEXHLevel2X 6 7" xfId="39676" xr:uid="{00000000-0005-0000-0000-0000F29A0000}"/>
    <cellStyle name="SAPBEXHLevel2X 6 7 2" xfId="39677" xr:uid="{00000000-0005-0000-0000-0000F39A0000}"/>
    <cellStyle name="SAPBEXHLevel2X 6 8" xfId="39678" xr:uid="{00000000-0005-0000-0000-0000F49A0000}"/>
    <cellStyle name="SAPBEXHLevel2X 7" xfId="39679" xr:uid="{00000000-0005-0000-0000-0000F59A0000}"/>
    <cellStyle name="SAPBEXHLevel2X 7 2" xfId="39680" xr:uid="{00000000-0005-0000-0000-0000F69A0000}"/>
    <cellStyle name="SAPBEXHLevel2X 7 2 2" xfId="39681" xr:uid="{00000000-0005-0000-0000-0000F79A0000}"/>
    <cellStyle name="SAPBEXHLevel2X 7 3" xfId="39682" xr:uid="{00000000-0005-0000-0000-0000F89A0000}"/>
    <cellStyle name="SAPBEXHLevel2X 7 3 2" xfId="39683" xr:uid="{00000000-0005-0000-0000-0000F99A0000}"/>
    <cellStyle name="SAPBEXHLevel2X 7 4" xfId="39684" xr:uid="{00000000-0005-0000-0000-0000FA9A0000}"/>
    <cellStyle name="SAPBEXHLevel2X 7 4 2" xfId="39685" xr:uid="{00000000-0005-0000-0000-0000FB9A0000}"/>
    <cellStyle name="SAPBEXHLevel2X 7 5" xfId="39686" xr:uid="{00000000-0005-0000-0000-0000FC9A0000}"/>
    <cellStyle name="SAPBEXHLevel2X 7 5 2" xfId="39687" xr:uid="{00000000-0005-0000-0000-0000FD9A0000}"/>
    <cellStyle name="SAPBEXHLevel2X 7 6" xfId="39688" xr:uid="{00000000-0005-0000-0000-0000FE9A0000}"/>
    <cellStyle name="SAPBEXHLevel2X 7 6 2" xfId="39689" xr:uid="{00000000-0005-0000-0000-0000FF9A0000}"/>
    <cellStyle name="SAPBEXHLevel2X 7 7" xfId="39690" xr:uid="{00000000-0005-0000-0000-0000009B0000}"/>
    <cellStyle name="SAPBEXHLevel2X 8" xfId="39691" xr:uid="{00000000-0005-0000-0000-0000019B0000}"/>
    <cellStyle name="SAPBEXHLevel2X 8 2" xfId="39692" xr:uid="{00000000-0005-0000-0000-0000029B0000}"/>
    <cellStyle name="SAPBEXHLevel2X 9" xfId="39693" xr:uid="{00000000-0005-0000-0000-0000039B0000}"/>
    <cellStyle name="SAPBEXHLevel2X 9 2" xfId="39694" xr:uid="{00000000-0005-0000-0000-0000049B0000}"/>
    <cellStyle name="SAPBEXHLevel3" xfId="39695" xr:uid="{00000000-0005-0000-0000-0000059B0000}"/>
    <cellStyle name="SAPBEXHLevel3 10" xfId="39696" xr:uid="{00000000-0005-0000-0000-0000069B0000}"/>
    <cellStyle name="SAPBEXHLevel3 10 2" xfId="39697" xr:uid="{00000000-0005-0000-0000-0000079B0000}"/>
    <cellStyle name="SAPBEXHLevel3 10 2 2" xfId="39698" xr:uid="{00000000-0005-0000-0000-0000089B0000}"/>
    <cellStyle name="SAPBEXHLevel3 10 3" xfId="39699" xr:uid="{00000000-0005-0000-0000-0000099B0000}"/>
    <cellStyle name="SAPBEXHLevel3 10 3 2" xfId="39700" xr:uid="{00000000-0005-0000-0000-00000A9B0000}"/>
    <cellStyle name="SAPBEXHLevel3 10 4" xfId="39701" xr:uid="{00000000-0005-0000-0000-00000B9B0000}"/>
    <cellStyle name="SAPBEXHLevel3 10 4 2" xfId="39702" xr:uid="{00000000-0005-0000-0000-00000C9B0000}"/>
    <cellStyle name="SAPBEXHLevel3 10 5" xfId="39703" xr:uid="{00000000-0005-0000-0000-00000D9B0000}"/>
    <cellStyle name="SAPBEXHLevel3 10 5 2" xfId="39704" xr:uid="{00000000-0005-0000-0000-00000E9B0000}"/>
    <cellStyle name="SAPBEXHLevel3 10 6" xfId="39705" xr:uid="{00000000-0005-0000-0000-00000F9B0000}"/>
    <cellStyle name="SAPBEXHLevel3 10 6 2" xfId="39706" xr:uid="{00000000-0005-0000-0000-0000109B0000}"/>
    <cellStyle name="SAPBEXHLevel3 10 7" xfId="39707" xr:uid="{00000000-0005-0000-0000-0000119B0000}"/>
    <cellStyle name="SAPBEXHLevel3 11" xfId="39708" xr:uid="{00000000-0005-0000-0000-0000129B0000}"/>
    <cellStyle name="SAPBEXHLevel3 11 2" xfId="39709" xr:uid="{00000000-0005-0000-0000-0000139B0000}"/>
    <cellStyle name="SAPBEXHLevel3 12" xfId="39710" xr:uid="{00000000-0005-0000-0000-0000149B0000}"/>
    <cellStyle name="SAPBEXHLevel3 12 2" xfId="39711" xr:uid="{00000000-0005-0000-0000-0000159B0000}"/>
    <cellStyle name="SAPBEXHLevel3 13" xfId="39712" xr:uid="{00000000-0005-0000-0000-0000169B0000}"/>
    <cellStyle name="SAPBEXHLevel3 13 2" xfId="39713" xr:uid="{00000000-0005-0000-0000-0000179B0000}"/>
    <cellStyle name="SAPBEXHLevel3 14" xfId="39714" xr:uid="{00000000-0005-0000-0000-0000189B0000}"/>
    <cellStyle name="SAPBEXHLevel3 14 2" xfId="39715" xr:uid="{00000000-0005-0000-0000-0000199B0000}"/>
    <cellStyle name="SAPBEXHLevel3 15" xfId="39716" xr:uid="{00000000-0005-0000-0000-00001A9B0000}"/>
    <cellStyle name="SAPBEXHLevel3 15 2" xfId="39717" xr:uid="{00000000-0005-0000-0000-00001B9B0000}"/>
    <cellStyle name="SAPBEXHLevel3 16" xfId="39718" xr:uid="{00000000-0005-0000-0000-00001C9B0000}"/>
    <cellStyle name="SAPBEXHLevel3 2" xfId="39719" xr:uid="{00000000-0005-0000-0000-00001D9B0000}"/>
    <cellStyle name="SAPBEXHLevel3 2 10" xfId="39720" xr:uid="{00000000-0005-0000-0000-00001E9B0000}"/>
    <cellStyle name="SAPBEXHLevel3 2 10 2" xfId="39721" xr:uid="{00000000-0005-0000-0000-00001F9B0000}"/>
    <cellStyle name="SAPBEXHLevel3 2 11" xfId="39722" xr:uid="{00000000-0005-0000-0000-0000209B0000}"/>
    <cellStyle name="SAPBEXHLevel3 2 11 2" xfId="39723" xr:uid="{00000000-0005-0000-0000-0000219B0000}"/>
    <cellStyle name="SAPBEXHLevel3 2 12" xfId="39724" xr:uid="{00000000-0005-0000-0000-0000229B0000}"/>
    <cellStyle name="SAPBEXHLevel3 2 2" xfId="39725" xr:uid="{00000000-0005-0000-0000-0000239B0000}"/>
    <cellStyle name="SAPBEXHLevel3 2 2 10" xfId="39726" xr:uid="{00000000-0005-0000-0000-0000249B0000}"/>
    <cellStyle name="SAPBEXHLevel3 2 2 10 2" xfId="39727" xr:uid="{00000000-0005-0000-0000-0000259B0000}"/>
    <cellStyle name="SAPBEXHLevel3 2 2 11" xfId="39728" xr:uid="{00000000-0005-0000-0000-0000269B0000}"/>
    <cellStyle name="SAPBEXHLevel3 2 2 2" xfId="39729" xr:uid="{00000000-0005-0000-0000-0000279B0000}"/>
    <cellStyle name="SAPBEXHLevel3 2 2 2 10" xfId="39730" xr:uid="{00000000-0005-0000-0000-0000289B0000}"/>
    <cellStyle name="SAPBEXHLevel3 2 2 2 2" xfId="39731" xr:uid="{00000000-0005-0000-0000-0000299B0000}"/>
    <cellStyle name="SAPBEXHLevel3 2 2 2 2 2" xfId="39732" xr:uid="{00000000-0005-0000-0000-00002A9B0000}"/>
    <cellStyle name="SAPBEXHLevel3 2 2 2 2 2 2" xfId="39733" xr:uid="{00000000-0005-0000-0000-00002B9B0000}"/>
    <cellStyle name="SAPBEXHLevel3 2 2 2 2 2 2 2" xfId="39734" xr:uid="{00000000-0005-0000-0000-00002C9B0000}"/>
    <cellStyle name="SAPBEXHLevel3 2 2 2 2 2 2 2 2" xfId="39735" xr:uid="{00000000-0005-0000-0000-00002D9B0000}"/>
    <cellStyle name="SAPBEXHLevel3 2 2 2 2 2 2 3" xfId="39736" xr:uid="{00000000-0005-0000-0000-00002E9B0000}"/>
    <cellStyle name="SAPBEXHLevel3 2 2 2 2 2 2 3 2" xfId="39737" xr:uid="{00000000-0005-0000-0000-00002F9B0000}"/>
    <cellStyle name="SAPBEXHLevel3 2 2 2 2 2 2 4" xfId="39738" xr:uid="{00000000-0005-0000-0000-0000309B0000}"/>
    <cellStyle name="SAPBEXHLevel3 2 2 2 2 2 2 4 2" xfId="39739" xr:uid="{00000000-0005-0000-0000-0000319B0000}"/>
    <cellStyle name="SAPBEXHLevel3 2 2 2 2 2 2 5" xfId="39740" xr:uid="{00000000-0005-0000-0000-0000329B0000}"/>
    <cellStyle name="SAPBEXHLevel3 2 2 2 2 2 2 5 2" xfId="39741" xr:uid="{00000000-0005-0000-0000-0000339B0000}"/>
    <cellStyle name="SAPBEXHLevel3 2 2 2 2 2 2 6" xfId="39742" xr:uid="{00000000-0005-0000-0000-0000349B0000}"/>
    <cellStyle name="SAPBEXHLevel3 2 2 2 2 2 2 6 2" xfId="39743" xr:uid="{00000000-0005-0000-0000-0000359B0000}"/>
    <cellStyle name="SAPBEXHLevel3 2 2 2 2 2 2 7" xfId="39744" xr:uid="{00000000-0005-0000-0000-0000369B0000}"/>
    <cellStyle name="SAPBEXHLevel3 2 2 2 2 2 3" xfId="39745" xr:uid="{00000000-0005-0000-0000-0000379B0000}"/>
    <cellStyle name="SAPBEXHLevel3 2 2 2 2 2 3 2" xfId="39746" xr:uid="{00000000-0005-0000-0000-0000389B0000}"/>
    <cellStyle name="SAPBEXHLevel3 2 2 2 2 2 4" xfId="39747" xr:uid="{00000000-0005-0000-0000-0000399B0000}"/>
    <cellStyle name="SAPBEXHLevel3 2 2 2 2 2 4 2" xfId="39748" xr:uid="{00000000-0005-0000-0000-00003A9B0000}"/>
    <cellStyle name="SAPBEXHLevel3 2 2 2 2 2 5" xfId="39749" xr:uid="{00000000-0005-0000-0000-00003B9B0000}"/>
    <cellStyle name="SAPBEXHLevel3 2 2 2 2 2 5 2" xfId="39750" xr:uid="{00000000-0005-0000-0000-00003C9B0000}"/>
    <cellStyle name="SAPBEXHLevel3 2 2 2 2 2 6" xfId="39751" xr:uid="{00000000-0005-0000-0000-00003D9B0000}"/>
    <cellStyle name="SAPBEXHLevel3 2 2 2 2 2 6 2" xfId="39752" xr:uid="{00000000-0005-0000-0000-00003E9B0000}"/>
    <cellStyle name="SAPBEXHLevel3 2 2 2 2 2 7" xfId="39753" xr:uid="{00000000-0005-0000-0000-00003F9B0000}"/>
    <cellStyle name="SAPBEXHLevel3 2 2 2 2 2 7 2" xfId="39754" xr:uid="{00000000-0005-0000-0000-0000409B0000}"/>
    <cellStyle name="SAPBEXHLevel3 2 2 2 2 2 8" xfId="39755" xr:uid="{00000000-0005-0000-0000-0000419B0000}"/>
    <cellStyle name="SAPBEXHLevel3 2 2 2 2 3" xfId="39756" xr:uid="{00000000-0005-0000-0000-0000429B0000}"/>
    <cellStyle name="SAPBEXHLevel3 2 2 2 2 3 2" xfId="39757" xr:uid="{00000000-0005-0000-0000-0000439B0000}"/>
    <cellStyle name="SAPBEXHLevel3 2 2 2 2 3 2 2" xfId="39758" xr:uid="{00000000-0005-0000-0000-0000449B0000}"/>
    <cellStyle name="SAPBEXHLevel3 2 2 2 2 3 3" xfId="39759" xr:uid="{00000000-0005-0000-0000-0000459B0000}"/>
    <cellStyle name="SAPBEXHLevel3 2 2 2 2 3 3 2" xfId="39760" xr:uid="{00000000-0005-0000-0000-0000469B0000}"/>
    <cellStyle name="SAPBEXHLevel3 2 2 2 2 3 4" xfId="39761" xr:uid="{00000000-0005-0000-0000-0000479B0000}"/>
    <cellStyle name="SAPBEXHLevel3 2 2 2 2 3 4 2" xfId="39762" xr:uid="{00000000-0005-0000-0000-0000489B0000}"/>
    <cellStyle name="SAPBEXHLevel3 2 2 2 2 3 5" xfId="39763" xr:uid="{00000000-0005-0000-0000-0000499B0000}"/>
    <cellStyle name="SAPBEXHLevel3 2 2 2 2 3 5 2" xfId="39764" xr:uid="{00000000-0005-0000-0000-00004A9B0000}"/>
    <cellStyle name="SAPBEXHLevel3 2 2 2 2 3 6" xfId="39765" xr:uid="{00000000-0005-0000-0000-00004B9B0000}"/>
    <cellStyle name="SAPBEXHLevel3 2 2 2 2 3 6 2" xfId="39766" xr:uid="{00000000-0005-0000-0000-00004C9B0000}"/>
    <cellStyle name="SAPBEXHLevel3 2 2 2 2 3 7" xfId="39767" xr:uid="{00000000-0005-0000-0000-00004D9B0000}"/>
    <cellStyle name="SAPBEXHLevel3 2 2 2 2 4" xfId="39768" xr:uid="{00000000-0005-0000-0000-00004E9B0000}"/>
    <cellStyle name="SAPBEXHLevel3 2 2 2 2 4 2" xfId="39769" xr:uid="{00000000-0005-0000-0000-00004F9B0000}"/>
    <cellStyle name="SAPBEXHLevel3 2 2 2 2 5" xfId="39770" xr:uid="{00000000-0005-0000-0000-0000509B0000}"/>
    <cellStyle name="SAPBEXHLevel3 2 2 2 2 5 2" xfId="39771" xr:uid="{00000000-0005-0000-0000-0000519B0000}"/>
    <cellStyle name="SAPBEXHLevel3 2 2 2 2 6" xfId="39772" xr:uid="{00000000-0005-0000-0000-0000529B0000}"/>
    <cellStyle name="SAPBEXHLevel3 2 2 2 2 6 2" xfId="39773" xr:uid="{00000000-0005-0000-0000-0000539B0000}"/>
    <cellStyle name="SAPBEXHLevel3 2 2 2 2 7" xfId="39774" xr:uid="{00000000-0005-0000-0000-0000549B0000}"/>
    <cellStyle name="SAPBEXHLevel3 2 2 2 2 7 2" xfId="39775" xr:uid="{00000000-0005-0000-0000-0000559B0000}"/>
    <cellStyle name="SAPBEXHLevel3 2 2 2 2 8" xfId="39776" xr:uid="{00000000-0005-0000-0000-0000569B0000}"/>
    <cellStyle name="SAPBEXHLevel3 2 2 2 2 8 2" xfId="39777" xr:uid="{00000000-0005-0000-0000-0000579B0000}"/>
    <cellStyle name="SAPBEXHLevel3 2 2 2 2 9" xfId="39778" xr:uid="{00000000-0005-0000-0000-0000589B0000}"/>
    <cellStyle name="SAPBEXHLevel3 2 2 2 3" xfId="39779" xr:uid="{00000000-0005-0000-0000-0000599B0000}"/>
    <cellStyle name="SAPBEXHLevel3 2 2 2 3 2" xfId="39780" xr:uid="{00000000-0005-0000-0000-00005A9B0000}"/>
    <cellStyle name="SAPBEXHLevel3 2 2 2 3 2 2" xfId="39781" xr:uid="{00000000-0005-0000-0000-00005B9B0000}"/>
    <cellStyle name="SAPBEXHLevel3 2 2 2 3 2 2 2" xfId="39782" xr:uid="{00000000-0005-0000-0000-00005C9B0000}"/>
    <cellStyle name="SAPBEXHLevel3 2 2 2 3 2 3" xfId="39783" xr:uid="{00000000-0005-0000-0000-00005D9B0000}"/>
    <cellStyle name="SAPBEXHLevel3 2 2 2 3 2 3 2" xfId="39784" xr:uid="{00000000-0005-0000-0000-00005E9B0000}"/>
    <cellStyle name="SAPBEXHLevel3 2 2 2 3 2 4" xfId="39785" xr:uid="{00000000-0005-0000-0000-00005F9B0000}"/>
    <cellStyle name="SAPBEXHLevel3 2 2 2 3 2 4 2" xfId="39786" xr:uid="{00000000-0005-0000-0000-0000609B0000}"/>
    <cellStyle name="SAPBEXHLevel3 2 2 2 3 2 5" xfId="39787" xr:uid="{00000000-0005-0000-0000-0000619B0000}"/>
    <cellStyle name="SAPBEXHLevel3 2 2 2 3 2 5 2" xfId="39788" xr:uid="{00000000-0005-0000-0000-0000629B0000}"/>
    <cellStyle name="SAPBEXHLevel3 2 2 2 3 2 6" xfId="39789" xr:uid="{00000000-0005-0000-0000-0000639B0000}"/>
    <cellStyle name="SAPBEXHLevel3 2 2 2 3 2 6 2" xfId="39790" xr:uid="{00000000-0005-0000-0000-0000649B0000}"/>
    <cellStyle name="SAPBEXHLevel3 2 2 2 3 2 7" xfId="39791" xr:uid="{00000000-0005-0000-0000-0000659B0000}"/>
    <cellStyle name="SAPBEXHLevel3 2 2 2 3 3" xfId="39792" xr:uid="{00000000-0005-0000-0000-0000669B0000}"/>
    <cellStyle name="SAPBEXHLevel3 2 2 2 3 3 2" xfId="39793" xr:uid="{00000000-0005-0000-0000-0000679B0000}"/>
    <cellStyle name="SAPBEXHLevel3 2 2 2 3 4" xfId="39794" xr:uid="{00000000-0005-0000-0000-0000689B0000}"/>
    <cellStyle name="SAPBEXHLevel3 2 2 2 3 4 2" xfId="39795" xr:uid="{00000000-0005-0000-0000-0000699B0000}"/>
    <cellStyle name="SAPBEXHLevel3 2 2 2 3 5" xfId="39796" xr:uid="{00000000-0005-0000-0000-00006A9B0000}"/>
    <cellStyle name="SAPBEXHLevel3 2 2 2 3 5 2" xfId="39797" xr:uid="{00000000-0005-0000-0000-00006B9B0000}"/>
    <cellStyle name="SAPBEXHLevel3 2 2 2 3 6" xfId="39798" xr:uid="{00000000-0005-0000-0000-00006C9B0000}"/>
    <cellStyle name="SAPBEXHLevel3 2 2 2 3 6 2" xfId="39799" xr:uid="{00000000-0005-0000-0000-00006D9B0000}"/>
    <cellStyle name="SAPBEXHLevel3 2 2 2 3 7" xfId="39800" xr:uid="{00000000-0005-0000-0000-00006E9B0000}"/>
    <cellStyle name="SAPBEXHLevel3 2 2 2 3 7 2" xfId="39801" xr:uid="{00000000-0005-0000-0000-00006F9B0000}"/>
    <cellStyle name="SAPBEXHLevel3 2 2 2 3 8" xfId="39802" xr:uid="{00000000-0005-0000-0000-0000709B0000}"/>
    <cellStyle name="SAPBEXHLevel3 2 2 2 4" xfId="39803" xr:uid="{00000000-0005-0000-0000-0000719B0000}"/>
    <cellStyle name="SAPBEXHLevel3 2 2 2 4 2" xfId="39804" xr:uid="{00000000-0005-0000-0000-0000729B0000}"/>
    <cellStyle name="SAPBEXHLevel3 2 2 2 4 2 2" xfId="39805" xr:uid="{00000000-0005-0000-0000-0000739B0000}"/>
    <cellStyle name="SAPBEXHLevel3 2 2 2 4 3" xfId="39806" xr:uid="{00000000-0005-0000-0000-0000749B0000}"/>
    <cellStyle name="SAPBEXHLevel3 2 2 2 4 3 2" xfId="39807" xr:uid="{00000000-0005-0000-0000-0000759B0000}"/>
    <cellStyle name="SAPBEXHLevel3 2 2 2 4 4" xfId="39808" xr:uid="{00000000-0005-0000-0000-0000769B0000}"/>
    <cellStyle name="SAPBEXHLevel3 2 2 2 4 4 2" xfId="39809" xr:uid="{00000000-0005-0000-0000-0000779B0000}"/>
    <cellStyle name="SAPBEXHLevel3 2 2 2 4 5" xfId="39810" xr:uid="{00000000-0005-0000-0000-0000789B0000}"/>
    <cellStyle name="SAPBEXHLevel3 2 2 2 4 5 2" xfId="39811" xr:uid="{00000000-0005-0000-0000-0000799B0000}"/>
    <cellStyle name="SAPBEXHLevel3 2 2 2 4 6" xfId="39812" xr:uid="{00000000-0005-0000-0000-00007A9B0000}"/>
    <cellStyle name="SAPBEXHLevel3 2 2 2 4 6 2" xfId="39813" xr:uid="{00000000-0005-0000-0000-00007B9B0000}"/>
    <cellStyle name="SAPBEXHLevel3 2 2 2 4 7" xfId="39814" xr:uid="{00000000-0005-0000-0000-00007C9B0000}"/>
    <cellStyle name="SAPBEXHLevel3 2 2 2 5" xfId="39815" xr:uid="{00000000-0005-0000-0000-00007D9B0000}"/>
    <cellStyle name="SAPBEXHLevel3 2 2 2 5 2" xfId="39816" xr:uid="{00000000-0005-0000-0000-00007E9B0000}"/>
    <cellStyle name="SAPBEXHLevel3 2 2 2 6" xfId="39817" xr:uid="{00000000-0005-0000-0000-00007F9B0000}"/>
    <cellStyle name="SAPBEXHLevel3 2 2 2 6 2" xfId="39818" xr:uid="{00000000-0005-0000-0000-0000809B0000}"/>
    <cellStyle name="SAPBEXHLevel3 2 2 2 7" xfId="39819" xr:uid="{00000000-0005-0000-0000-0000819B0000}"/>
    <cellStyle name="SAPBEXHLevel3 2 2 2 7 2" xfId="39820" xr:uid="{00000000-0005-0000-0000-0000829B0000}"/>
    <cellStyle name="SAPBEXHLevel3 2 2 2 8" xfId="39821" xr:uid="{00000000-0005-0000-0000-0000839B0000}"/>
    <cellStyle name="SAPBEXHLevel3 2 2 2 8 2" xfId="39822" xr:uid="{00000000-0005-0000-0000-0000849B0000}"/>
    <cellStyle name="SAPBEXHLevel3 2 2 2 9" xfId="39823" xr:uid="{00000000-0005-0000-0000-0000859B0000}"/>
    <cellStyle name="SAPBEXHLevel3 2 2 2 9 2" xfId="39824" xr:uid="{00000000-0005-0000-0000-0000869B0000}"/>
    <cellStyle name="SAPBEXHLevel3 2 2 3" xfId="39825" xr:uid="{00000000-0005-0000-0000-0000879B0000}"/>
    <cellStyle name="SAPBEXHLevel3 2 2 3 2" xfId="39826" xr:uid="{00000000-0005-0000-0000-0000889B0000}"/>
    <cellStyle name="SAPBEXHLevel3 2 2 3 2 2" xfId="39827" xr:uid="{00000000-0005-0000-0000-0000899B0000}"/>
    <cellStyle name="SAPBEXHLevel3 2 2 3 2 2 2" xfId="39828" xr:uid="{00000000-0005-0000-0000-00008A9B0000}"/>
    <cellStyle name="SAPBEXHLevel3 2 2 3 2 2 2 2" xfId="39829" xr:uid="{00000000-0005-0000-0000-00008B9B0000}"/>
    <cellStyle name="SAPBEXHLevel3 2 2 3 2 2 3" xfId="39830" xr:uid="{00000000-0005-0000-0000-00008C9B0000}"/>
    <cellStyle name="SAPBEXHLevel3 2 2 3 2 2 3 2" xfId="39831" xr:uid="{00000000-0005-0000-0000-00008D9B0000}"/>
    <cellStyle name="SAPBEXHLevel3 2 2 3 2 2 4" xfId="39832" xr:uid="{00000000-0005-0000-0000-00008E9B0000}"/>
    <cellStyle name="SAPBEXHLevel3 2 2 3 2 2 4 2" xfId="39833" xr:uid="{00000000-0005-0000-0000-00008F9B0000}"/>
    <cellStyle name="SAPBEXHLevel3 2 2 3 2 2 5" xfId="39834" xr:uid="{00000000-0005-0000-0000-0000909B0000}"/>
    <cellStyle name="SAPBEXHLevel3 2 2 3 2 2 5 2" xfId="39835" xr:uid="{00000000-0005-0000-0000-0000919B0000}"/>
    <cellStyle name="SAPBEXHLevel3 2 2 3 2 2 6" xfId="39836" xr:uid="{00000000-0005-0000-0000-0000929B0000}"/>
    <cellStyle name="SAPBEXHLevel3 2 2 3 2 2 6 2" xfId="39837" xr:uid="{00000000-0005-0000-0000-0000939B0000}"/>
    <cellStyle name="SAPBEXHLevel3 2 2 3 2 2 7" xfId="39838" xr:uid="{00000000-0005-0000-0000-0000949B0000}"/>
    <cellStyle name="SAPBEXHLevel3 2 2 3 2 3" xfId="39839" xr:uid="{00000000-0005-0000-0000-0000959B0000}"/>
    <cellStyle name="SAPBEXHLevel3 2 2 3 2 3 2" xfId="39840" xr:uid="{00000000-0005-0000-0000-0000969B0000}"/>
    <cellStyle name="SAPBEXHLevel3 2 2 3 2 4" xfId="39841" xr:uid="{00000000-0005-0000-0000-0000979B0000}"/>
    <cellStyle name="SAPBEXHLevel3 2 2 3 2 4 2" xfId="39842" xr:uid="{00000000-0005-0000-0000-0000989B0000}"/>
    <cellStyle name="SAPBEXHLevel3 2 2 3 2 5" xfId="39843" xr:uid="{00000000-0005-0000-0000-0000999B0000}"/>
    <cellStyle name="SAPBEXHLevel3 2 2 3 2 5 2" xfId="39844" xr:uid="{00000000-0005-0000-0000-00009A9B0000}"/>
    <cellStyle name="SAPBEXHLevel3 2 2 3 2 6" xfId="39845" xr:uid="{00000000-0005-0000-0000-00009B9B0000}"/>
    <cellStyle name="SAPBEXHLevel3 2 2 3 2 6 2" xfId="39846" xr:uid="{00000000-0005-0000-0000-00009C9B0000}"/>
    <cellStyle name="SAPBEXHLevel3 2 2 3 2 7" xfId="39847" xr:uid="{00000000-0005-0000-0000-00009D9B0000}"/>
    <cellStyle name="SAPBEXHLevel3 2 2 3 2 7 2" xfId="39848" xr:uid="{00000000-0005-0000-0000-00009E9B0000}"/>
    <cellStyle name="SAPBEXHLevel3 2 2 3 2 8" xfId="39849" xr:uid="{00000000-0005-0000-0000-00009F9B0000}"/>
    <cellStyle name="SAPBEXHLevel3 2 2 3 3" xfId="39850" xr:uid="{00000000-0005-0000-0000-0000A09B0000}"/>
    <cellStyle name="SAPBEXHLevel3 2 2 3 3 2" xfId="39851" xr:uid="{00000000-0005-0000-0000-0000A19B0000}"/>
    <cellStyle name="SAPBEXHLevel3 2 2 3 3 2 2" xfId="39852" xr:uid="{00000000-0005-0000-0000-0000A29B0000}"/>
    <cellStyle name="SAPBEXHLevel3 2 2 3 3 3" xfId="39853" xr:uid="{00000000-0005-0000-0000-0000A39B0000}"/>
    <cellStyle name="SAPBEXHLevel3 2 2 3 3 3 2" xfId="39854" xr:uid="{00000000-0005-0000-0000-0000A49B0000}"/>
    <cellStyle name="SAPBEXHLevel3 2 2 3 3 4" xfId="39855" xr:uid="{00000000-0005-0000-0000-0000A59B0000}"/>
    <cellStyle name="SAPBEXHLevel3 2 2 3 3 4 2" xfId="39856" xr:uid="{00000000-0005-0000-0000-0000A69B0000}"/>
    <cellStyle name="SAPBEXHLevel3 2 2 3 3 5" xfId="39857" xr:uid="{00000000-0005-0000-0000-0000A79B0000}"/>
    <cellStyle name="SAPBEXHLevel3 2 2 3 3 5 2" xfId="39858" xr:uid="{00000000-0005-0000-0000-0000A89B0000}"/>
    <cellStyle name="SAPBEXHLevel3 2 2 3 3 6" xfId="39859" xr:uid="{00000000-0005-0000-0000-0000A99B0000}"/>
    <cellStyle name="SAPBEXHLevel3 2 2 3 3 6 2" xfId="39860" xr:uid="{00000000-0005-0000-0000-0000AA9B0000}"/>
    <cellStyle name="SAPBEXHLevel3 2 2 3 3 7" xfId="39861" xr:uid="{00000000-0005-0000-0000-0000AB9B0000}"/>
    <cellStyle name="SAPBEXHLevel3 2 2 3 4" xfId="39862" xr:uid="{00000000-0005-0000-0000-0000AC9B0000}"/>
    <cellStyle name="SAPBEXHLevel3 2 2 3 4 2" xfId="39863" xr:uid="{00000000-0005-0000-0000-0000AD9B0000}"/>
    <cellStyle name="SAPBEXHLevel3 2 2 3 5" xfId="39864" xr:uid="{00000000-0005-0000-0000-0000AE9B0000}"/>
    <cellStyle name="SAPBEXHLevel3 2 2 3 5 2" xfId="39865" xr:uid="{00000000-0005-0000-0000-0000AF9B0000}"/>
    <cellStyle name="SAPBEXHLevel3 2 2 3 6" xfId="39866" xr:uid="{00000000-0005-0000-0000-0000B09B0000}"/>
    <cellStyle name="SAPBEXHLevel3 2 2 3 6 2" xfId="39867" xr:uid="{00000000-0005-0000-0000-0000B19B0000}"/>
    <cellStyle name="SAPBEXHLevel3 2 2 3 7" xfId="39868" xr:uid="{00000000-0005-0000-0000-0000B29B0000}"/>
    <cellStyle name="SAPBEXHLevel3 2 2 3 7 2" xfId="39869" xr:uid="{00000000-0005-0000-0000-0000B39B0000}"/>
    <cellStyle name="SAPBEXHLevel3 2 2 3 8" xfId="39870" xr:uid="{00000000-0005-0000-0000-0000B49B0000}"/>
    <cellStyle name="SAPBEXHLevel3 2 2 3 8 2" xfId="39871" xr:uid="{00000000-0005-0000-0000-0000B59B0000}"/>
    <cellStyle name="SAPBEXHLevel3 2 2 3 9" xfId="39872" xr:uid="{00000000-0005-0000-0000-0000B69B0000}"/>
    <cellStyle name="SAPBEXHLevel3 2 2 4" xfId="39873" xr:uid="{00000000-0005-0000-0000-0000B79B0000}"/>
    <cellStyle name="SAPBEXHLevel3 2 2 4 2" xfId="39874" xr:uid="{00000000-0005-0000-0000-0000B89B0000}"/>
    <cellStyle name="SAPBEXHLevel3 2 2 4 2 2" xfId="39875" xr:uid="{00000000-0005-0000-0000-0000B99B0000}"/>
    <cellStyle name="SAPBEXHLevel3 2 2 4 2 2 2" xfId="39876" xr:uid="{00000000-0005-0000-0000-0000BA9B0000}"/>
    <cellStyle name="SAPBEXHLevel3 2 2 4 2 3" xfId="39877" xr:uid="{00000000-0005-0000-0000-0000BB9B0000}"/>
    <cellStyle name="SAPBEXHLevel3 2 2 4 2 3 2" xfId="39878" xr:uid="{00000000-0005-0000-0000-0000BC9B0000}"/>
    <cellStyle name="SAPBEXHLevel3 2 2 4 2 4" xfId="39879" xr:uid="{00000000-0005-0000-0000-0000BD9B0000}"/>
    <cellStyle name="SAPBEXHLevel3 2 2 4 2 4 2" xfId="39880" xr:uid="{00000000-0005-0000-0000-0000BE9B0000}"/>
    <cellStyle name="SAPBEXHLevel3 2 2 4 2 5" xfId="39881" xr:uid="{00000000-0005-0000-0000-0000BF9B0000}"/>
    <cellStyle name="SAPBEXHLevel3 2 2 4 2 5 2" xfId="39882" xr:uid="{00000000-0005-0000-0000-0000C09B0000}"/>
    <cellStyle name="SAPBEXHLevel3 2 2 4 2 6" xfId="39883" xr:uid="{00000000-0005-0000-0000-0000C19B0000}"/>
    <cellStyle name="SAPBEXHLevel3 2 2 4 2 6 2" xfId="39884" xr:uid="{00000000-0005-0000-0000-0000C29B0000}"/>
    <cellStyle name="SAPBEXHLevel3 2 2 4 2 7" xfId="39885" xr:uid="{00000000-0005-0000-0000-0000C39B0000}"/>
    <cellStyle name="SAPBEXHLevel3 2 2 4 3" xfId="39886" xr:uid="{00000000-0005-0000-0000-0000C49B0000}"/>
    <cellStyle name="SAPBEXHLevel3 2 2 4 3 2" xfId="39887" xr:uid="{00000000-0005-0000-0000-0000C59B0000}"/>
    <cellStyle name="SAPBEXHLevel3 2 2 4 4" xfId="39888" xr:uid="{00000000-0005-0000-0000-0000C69B0000}"/>
    <cellStyle name="SAPBEXHLevel3 2 2 4 4 2" xfId="39889" xr:uid="{00000000-0005-0000-0000-0000C79B0000}"/>
    <cellStyle name="SAPBEXHLevel3 2 2 4 5" xfId="39890" xr:uid="{00000000-0005-0000-0000-0000C89B0000}"/>
    <cellStyle name="SAPBEXHLevel3 2 2 4 5 2" xfId="39891" xr:uid="{00000000-0005-0000-0000-0000C99B0000}"/>
    <cellStyle name="SAPBEXHLevel3 2 2 4 6" xfId="39892" xr:uid="{00000000-0005-0000-0000-0000CA9B0000}"/>
    <cellStyle name="SAPBEXHLevel3 2 2 4 6 2" xfId="39893" xr:uid="{00000000-0005-0000-0000-0000CB9B0000}"/>
    <cellStyle name="SAPBEXHLevel3 2 2 4 7" xfId="39894" xr:uid="{00000000-0005-0000-0000-0000CC9B0000}"/>
    <cellStyle name="SAPBEXHLevel3 2 2 4 7 2" xfId="39895" xr:uid="{00000000-0005-0000-0000-0000CD9B0000}"/>
    <cellStyle name="SAPBEXHLevel3 2 2 4 8" xfId="39896" xr:uid="{00000000-0005-0000-0000-0000CE9B0000}"/>
    <cellStyle name="SAPBEXHLevel3 2 2 5" xfId="39897" xr:uid="{00000000-0005-0000-0000-0000CF9B0000}"/>
    <cellStyle name="SAPBEXHLevel3 2 2 5 2" xfId="39898" xr:uid="{00000000-0005-0000-0000-0000D09B0000}"/>
    <cellStyle name="SAPBEXHLevel3 2 2 5 2 2" xfId="39899" xr:uid="{00000000-0005-0000-0000-0000D19B0000}"/>
    <cellStyle name="SAPBEXHLevel3 2 2 5 3" xfId="39900" xr:uid="{00000000-0005-0000-0000-0000D29B0000}"/>
    <cellStyle name="SAPBEXHLevel3 2 2 5 3 2" xfId="39901" xr:uid="{00000000-0005-0000-0000-0000D39B0000}"/>
    <cellStyle name="SAPBEXHLevel3 2 2 5 4" xfId="39902" xr:uid="{00000000-0005-0000-0000-0000D49B0000}"/>
    <cellStyle name="SAPBEXHLevel3 2 2 5 4 2" xfId="39903" xr:uid="{00000000-0005-0000-0000-0000D59B0000}"/>
    <cellStyle name="SAPBEXHLevel3 2 2 5 5" xfId="39904" xr:uid="{00000000-0005-0000-0000-0000D69B0000}"/>
    <cellStyle name="SAPBEXHLevel3 2 2 5 5 2" xfId="39905" xr:uid="{00000000-0005-0000-0000-0000D79B0000}"/>
    <cellStyle name="SAPBEXHLevel3 2 2 5 6" xfId="39906" xr:uid="{00000000-0005-0000-0000-0000D89B0000}"/>
    <cellStyle name="SAPBEXHLevel3 2 2 5 6 2" xfId="39907" xr:uid="{00000000-0005-0000-0000-0000D99B0000}"/>
    <cellStyle name="SAPBEXHLevel3 2 2 5 7" xfId="39908" xr:uid="{00000000-0005-0000-0000-0000DA9B0000}"/>
    <cellStyle name="SAPBEXHLevel3 2 2 6" xfId="39909" xr:uid="{00000000-0005-0000-0000-0000DB9B0000}"/>
    <cellStyle name="SAPBEXHLevel3 2 2 6 2" xfId="39910" xr:uid="{00000000-0005-0000-0000-0000DC9B0000}"/>
    <cellStyle name="SAPBEXHLevel3 2 2 7" xfId="39911" xr:uid="{00000000-0005-0000-0000-0000DD9B0000}"/>
    <cellStyle name="SAPBEXHLevel3 2 2 7 2" xfId="39912" xr:uid="{00000000-0005-0000-0000-0000DE9B0000}"/>
    <cellStyle name="SAPBEXHLevel3 2 2 8" xfId="39913" xr:uid="{00000000-0005-0000-0000-0000DF9B0000}"/>
    <cellStyle name="SAPBEXHLevel3 2 2 8 2" xfId="39914" xr:uid="{00000000-0005-0000-0000-0000E09B0000}"/>
    <cellStyle name="SAPBEXHLevel3 2 2 9" xfId="39915" xr:uid="{00000000-0005-0000-0000-0000E19B0000}"/>
    <cellStyle name="SAPBEXHLevel3 2 2 9 2" xfId="39916" xr:uid="{00000000-0005-0000-0000-0000E29B0000}"/>
    <cellStyle name="SAPBEXHLevel3 2 3" xfId="39917" xr:uid="{00000000-0005-0000-0000-0000E39B0000}"/>
    <cellStyle name="SAPBEXHLevel3 2 3 10" xfId="39918" xr:uid="{00000000-0005-0000-0000-0000E49B0000}"/>
    <cellStyle name="SAPBEXHLevel3 2 3 2" xfId="39919" xr:uid="{00000000-0005-0000-0000-0000E59B0000}"/>
    <cellStyle name="SAPBEXHLevel3 2 3 2 2" xfId="39920" xr:uid="{00000000-0005-0000-0000-0000E69B0000}"/>
    <cellStyle name="SAPBEXHLevel3 2 3 2 2 2" xfId="39921" xr:uid="{00000000-0005-0000-0000-0000E79B0000}"/>
    <cellStyle name="SAPBEXHLevel3 2 3 2 2 2 2" xfId="39922" xr:uid="{00000000-0005-0000-0000-0000E89B0000}"/>
    <cellStyle name="SAPBEXHLevel3 2 3 2 2 2 2 2" xfId="39923" xr:uid="{00000000-0005-0000-0000-0000E99B0000}"/>
    <cellStyle name="SAPBEXHLevel3 2 3 2 2 2 3" xfId="39924" xr:uid="{00000000-0005-0000-0000-0000EA9B0000}"/>
    <cellStyle name="SAPBEXHLevel3 2 3 2 2 2 3 2" xfId="39925" xr:uid="{00000000-0005-0000-0000-0000EB9B0000}"/>
    <cellStyle name="SAPBEXHLevel3 2 3 2 2 2 4" xfId="39926" xr:uid="{00000000-0005-0000-0000-0000EC9B0000}"/>
    <cellStyle name="SAPBEXHLevel3 2 3 2 2 2 4 2" xfId="39927" xr:uid="{00000000-0005-0000-0000-0000ED9B0000}"/>
    <cellStyle name="SAPBEXHLevel3 2 3 2 2 2 5" xfId="39928" xr:uid="{00000000-0005-0000-0000-0000EE9B0000}"/>
    <cellStyle name="SAPBEXHLevel3 2 3 2 2 2 5 2" xfId="39929" xr:uid="{00000000-0005-0000-0000-0000EF9B0000}"/>
    <cellStyle name="SAPBEXHLevel3 2 3 2 2 2 6" xfId="39930" xr:uid="{00000000-0005-0000-0000-0000F09B0000}"/>
    <cellStyle name="SAPBEXHLevel3 2 3 2 2 2 6 2" xfId="39931" xr:uid="{00000000-0005-0000-0000-0000F19B0000}"/>
    <cellStyle name="SAPBEXHLevel3 2 3 2 2 2 7" xfId="39932" xr:uid="{00000000-0005-0000-0000-0000F29B0000}"/>
    <cellStyle name="SAPBEXHLevel3 2 3 2 2 3" xfId="39933" xr:uid="{00000000-0005-0000-0000-0000F39B0000}"/>
    <cellStyle name="SAPBEXHLevel3 2 3 2 2 3 2" xfId="39934" xr:uid="{00000000-0005-0000-0000-0000F49B0000}"/>
    <cellStyle name="SAPBEXHLevel3 2 3 2 2 4" xfId="39935" xr:uid="{00000000-0005-0000-0000-0000F59B0000}"/>
    <cellStyle name="SAPBEXHLevel3 2 3 2 2 4 2" xfId="39936" xr:uid="{00000000-0005-0000-0000-0000F69B0000}"/>
    <cellStyle name="SAPBEXHLevel3 2 3 2 2 5" xfId="39937" xr:uid="{00000000-0005-0000-0000-0000F79B0000}"/>
    <cellStyle name="SAPBEXHLevel3 2 3 2 2 5 2" xfId="39938" xr:uid="{00000000-0005-0000-0000-0000F89B0000}"/>
    <cellStyle name="SAPBEXHLevel3 2 3 2 2 6" xfId="39939" xr:uid="{00000000-0005-0000-0000-0000F99B0000}"/>
    <cellStyle name="SAPBEXHLevel3 2 3 2 2 6 2" xfId="39940" xr:uid="{00000000-0005-0000-0000-0000FA9B0000}"/>
    <cellStyle name="SAPBEXHLevel3 2 3 2 2 7" xfId="39941" xr:uid="{00000000-0005-0000-0000-0000FB9B0000}"/>
    <cellStyle name="SAPBEXHLevel3 2 3 2 2 7 2" xfId="39942" xr:uid="{00000000-0005-0000-0000-0000FC9B0000}"/>
    <cellStyle name="SAPBEXHLevel3 2 3 2 2 8" xfId="39943" xr:uid="{00000000-0005-0000-0000-0000FD9B0000}"/>
    <cellStyle name="SAPBEXHLevel3 2 3 2 3" xfId="39944" xr:uid="{00000000-0005-0000-0000-0000FE9B0000}"/>
    <cellStyle name="SAPBEXHLevel3 2 3 2 3 2" xfId="39945" xr:uid="{00000000-0005-0000-0000-0000FF9B0000}"/>
    <cellStyle name="SAPBEXHLevel3 2 3 2 3 2 2" xfId="39946" xr:uid="{00000000-0005-0000-0000-0000009C0000}"/>
    <cellStyle name="SAPBEXHLevel3 2 3 2 3 3" xfId="39947" xr:uid="{00000000-0005-0000-0000-0000019C0000}"/>
    <cellStyle name="SAPBEXHLevel3 2 3 2 3 3 2" xfId="39948" xr:uid="{00000000-0005-0000-0000-0000029C0000}"/>
    <cellStyle name="SAPBEXHLevel3 2 3 2 3 4" xfId="39949" xr:uid="{00000000-0005-0000-0000-0000039C0000}"/>
    <cellStyle name="SAPBEXHLevel3 2 3 2 3 4 2" xfId="39950" xr:uid="{00000000-0005-0000-0000-0000049C0000}"/>
    <cellStyle name="SAPBEXHLevel3 2 3 2 3 5" xfId="39951" xr:uid="{00000000-0005-0000-0000-0000059C0000}"/>
    <cellStyle name="SAPBEXHLevel3 2 3 2 3 5 2" xfId="39952" xr:uid="{00000000-0005-0000-0000-0000069C0000}"/>
    <cellStyle name="SAPBEXHLevel3 2 3 2 3 6" xfId="39953" xr:uid="{00000000-0005-0000-0000-0000079C0000}"/>
    <cellStyle name="SAPBEXHLevel3 2 3 2 3 6 2" xfId="39954" xr:uid="{00000000-0005-0000-0000-0000089C0000}"/>
    <cellStyle name="SAPBEXHLevel3 2 3 2 3 7" xfId="39955" xr:uid="{00000000-0005-0000-0000-0000099C0000}"/>
    <cellStyle name="SAPBEXHLevel3 2 3 2 4" xfId="39956" xr:uid="{00000000-0005-0000-0000-00000A9C0000}"/>
    <cellStyle name="SAPBEXHLevel3 2 3 2 4 2" xfId="39957" xr:uid="{00000000-0005-0000-0000-00000B9C0000}"/>
    <cellStyle name="SAPBEXHLevel3 2 3 2 5" xfId="39958" xr:uid="{00000000-0005-0000-0000-00000C9C0000}"/>
    <cellStyle name="SAPBEXHLevel3 2 3 2 5 2" xfId="39959" xr:uid="{00000000-0005-0000-0000-00000D9C0000}"/>
    <cellStyle name="SAPBEXHLevel3 2 3 2 6" xfId="39960" xr:uid="{00000000-0005-0000-0000-00000E9C0000}"/>
    <cellStyle name="SAPBEXHLevel3 2 3 2 6 2" xfId="39961" xr:uid="{00000000-0005-0000-0000-00000F9C0000}"/>
    <cellStyle name="SAPBEXHLevel3 2 3 2 7" xfId="39962" xr:uid="{00000000-0005-0000-0000-0000109C0000}"/>
    <cellStyle name="SAPBEXHLevel3 2 3 2 7 2" xfId="39963" xr:uid="{00000000-0005-0000-0000-0000119C0000}"/>
    <cellStyle name="SAPBEXHLevel3 2 3 2 8" xfId="39964" xr:uid="{00000000-0005-0000-0000-0000129C0000}"/>
    <cellStyle name="SAPBEXHLevel3 2 3 2 8 2" xfId="39965" xr:uid="{00000000-0005-0000-0000-0000139C0000}"/>
    <cellStyle name="SAPBEXHLevel3 2 3 2 9" xfId="39966" xr:uid="{00000000-0005-0000-0000-0000149C0000}"/>
    <cellStyle name="SAPBEXHLevel3 2 3 3" xfId="39967" xr:uid="{00000000-0005-0000-0000-0000159C0000}"/>
    <cellStyle name="SAPBEXHLevel3 2 3 3 2" xfId="39968" xr:uid="{00000000-0005-0000-0000-0000169C0000}"/>
    <cellStyle name="SAPBEXHLevel3 2 3 3 2 2" xfId="39969" xr:uid="{00000000-0005-0000-0000-0000179C0000}"/>
    <cellStyle name="SAPBEXHLevel3 2 3 3 2 2 2" xfId="39970" xr:uid="{00000000-0005-0000-0000-0000189C0000}"/>
    <cellStyle name="SAPBEXHLevel3 2 3 3 2 3" xfId="39971" xr:uid="{00000000-0005-0000-0000-0000199C0000}"/>
    <cellStyle name="SAPBEXHLevel3 2 3 3 2 3 2" xfId="39972" xr:uid="{00000000-0005-0000-0000-00001A9C0000}"/>
    <cellStyle name="SAPBEXHLevel3 2 3 3 2 4" xfId="39973" xr:uid="{00000000-0005-0000-0000-00001B9C0000}"/>
    <cellStyle name="SAPBEXHLevel3 2 3 3 2 4 2" xfId="39974" xr:uid="{00000000-0005-0000-0000-00001C9C0000}"/>
    <cellStyle name="SAPBEXHLevel3 2 3 3 2 5" xfId="39975" xr:uid="{00000000-0005-0000-0000-00001D9C0000}"/>
    <cellStyle name="SAPBEXHLevel3 2 3 3 2 5 2" xfId="39976" xr:uid="{00000000-0005-0000-0000-00001E9C0000}"/>
    <cellStyle name="SAPBEXHLevel3 2 3 3 2 6" xfId="39977" xr:uid="{00000000-0005-0000-0000-00001F9C0000}"/>
    <cellStyle name="SAPBEXHLevel3 2 3 3 2 6 2" xfId="39978" xr:uid="{00000000-0005-0000-0000-0000209C0000}"/>
    <cellStyle name="SAPBEXHLevel3 2 3 3 2 7" xfId="39979" xr:uid="{00000000-0005-0000-0000-0000219C0000}"/>
    <cellStyle name="SAPBEXHLevel3 2 3 3 3" xfId="39980" xr:uid="{00000000-0005-0000-0000-0000229C0000}"/>
    <cellStyle name="SAPBEXHLevel3 2 3 3 3 2" xfId="39981" xr:uid="{00000000-0005-0000-0000-0000239C0000}"/>
    <cellStyle name="SAPBEXHLevel3 2 3 3 4" xfId="39982" xr:uid="{00000000-0005-0000-0000-0000249C0000}"/>
    <cellStyle name="SAPBEXHLevel3 2 3 3 4 2" xfId="39983" xr:uid="{00000000-0005-0000-0000-0000259C0000}"/>
    <cellStyle name="SAPBEXHLevel3 2 3 3 5" xfId="39984" xr:uid="{00000000-0005-0000-0000-0000269C0000}"/>
    <cellStyle name="SAPBEXHLevel3 2 3 3 5 2" xfId="39985" xr:uid="{00000000-0005-0000-0000-0000279C0000}"/>
    <cellStyle name="SAPBEXHLevel3 2 3 3 6" xfId="39986" xr:uid="{00000000-0005-0000-0000-0000289C0000}"/>
    <cellStyle name="SAPBEXHLevel3 2 3 3 6 2" xfId="39987" xr:uid="{00000000-0005-0000-0000-0000299C0000}"/>
    <cellStyle name="SAPBEXHLevel3 2 3 3 7" xfId="39988" xr:uid="{00000000-0005-0000-0000-00002A9C0000}"/>
    <cellStyle name="SAPBEXHLevel3 2 3 3 7 2" xfId="39989" xr:uid="{00000000-0005-0000-0000-00002B9C0000}"/>
    <cellStyle name="SAPBEXHLevel3 2 3 3 8" xfId="39990" xr:uid="{00000000-0005-0000-0000-00002C9C0000}"/>
    <cellStyle name="SAPBEXHLevel3 2 3 4" xfId="39991" xr:uid="{00000000-0005-0000-0000-00002D9C0000}"/>
    <cellStyle name="SAPBEXHLevel3 2 3 4 2" xfId="39992" xr:uid="{00000000-0005-0000-0000-00002E9C0000}"/>
    <cellStyle name="SAPBEXHLevel3 2 3 4 2 2" xfId="39993" xr:uid="{00000000-0005-0000-0000-00002F9C0000}"/>
    <cellStyle name="SAPBEXHLevel3 2 3 4 3" xfId="39994" xr:uid="{00000000-0005-0000-0000-0000309C0000}"/>
    <cellStyle name="SAPBEXHLevel3 2 3 4 3 2" xfId="39995" xr:uid="{00000000-0005-0000-0000-0000319C0000}"/>
    <cellStyle name="SAPBEXHLevel3 2 3 4 4" xfId="39996" xr:uid="{00000000-0005-0000-0000-0000329C0000}"/>
    <cellStyle name="SAPBEXHLevel3 2 3 4 4 2" xfId="39997" xr:uid="{00000000-0005-0000-0000-0000339C0000}"/>
    <cellStyle name="SAPBEXHLevel3 2 3 4 5" xfId="39998" xr:uid="{00000000-0005-0000-0000-0000349C0000}"/>
    <cellStyle name="SAPBEXHLevel3 2 3 4 5 2" xfId="39999" xr:uid="{00000000-0005-0000-0000-0000359C0000}"/>
    <cellStyle name="SAPBEXHLevel3 2 3 4 6" xfId="40000" xr:uid="{00000000-0005-0000-0000-0000369C0000}"/>
    <cellStyle name="SAPBEXHLevel3 2 3 4 6 2" xfId="40001" xr:uid="{00000000-0005-0000-0000-0000379C0000}"/>
    <cellStyle name="SAPBEXHLevel3 2 3 4 7" xfId="40002" xr:uid="{00000000-0005-0000-0000-0000389C0000}"/>
    <cellStyle name="SAPBEXHLevel3 2 3 5" xfId="40003" xr:uid="{00000000-0005-0000-0000-0000399C0000}"/>
    <cellStyle name="SAPBEXHLevel3 2 3 5 2" xfId="40004" xr:uid="{00000000-0005-0000-0000-00003A9C0000}"/>
    <cellStyle name="SAPBEXHLevel3 2 3 6" xfId="40005" xr:uid="{00000000-0005-0000-0000-00003B9C0000}"/>
    <cellStyle name="SAPBEXHLevel3 2 3 6 2" xfId="40006" xr:uid="{00000000-0005-0000-0000-00003C9C0000}"/>
    <cellStyle name="SAPBEXHLevel3 2 3 7" xfId="40007" xr:uid="{00000000-0005-0000-0000-00003D9C0000}"/>
    <cellStyle name="SAPBEXHLevel3 2 3 7 2" xfId="40008" xr:uid="{00000000-0005-0000-0000-00003E9C0000}"/>
    <cellStyle name="SAPBEXHLevel3 2 3 8" xfId="40009" xr:uid="{00000000-0005-0000-0000-00003F9C0000}"/>
    <cellStyle name="SAPBEXHLevel3 2 3 8 2" xfId="40010" xr:uid="{00000000-0005-0000-0000-0000409C0000}"/>
    <cellStyle name="SAPBEXHLevel3 2 3 9" xfId="40011" xr:uid="{00000000-0005-0000-0000-0000419C0000}"/>
    <cellStyle name="SAPBEXHLevel3 2 3 9 2" xfId="40012" xr:uid="{00000000-0005-0000-0000-0000429C0000}"/>
    <cellStyle name="SAPBEXHLevel3 2 4" xfId="40013" xr:uid="{00000000-0005-0000-0000-0000439C0000}"/>
    <cellStyle name="SAPBEXHLevel3 2 4 2" xfId="40014" xr:uid="{00000000-0005-0000-0000-0000449C0000}"/>
    <cellStyle name="SAPBEXHLevel3 2 4 2 2" xfId="40015" xr:uid="{00000000-0005-0000-0000-0000459C0000}"/>
    <cellStyle name="SAPBEXHLevel3 2 4 2 2 2" xfId="40016" xr:uid="{00000000-0005-0000-0000-0000469C0000}"/>
    <cellStyle name="SAPBEXHLevel3 2 4 2 2 2 2" xfId="40017" xr:uid="{00000000-0005-0000-0000-0000479C0000}"/>
    <cellStyle name="SAPBEXHLevel3 2 4 2 2 3" xfId="40018" xr:uid="{00000000-0005-0000-0000-0000489C0000}"/>
    <cellStyle name="SAPBEXHLevel3 2 4 2 2 3 2" xfId="40019" xr:uid="{00000000-0005-0000-0000-0000499C0000}"/>
    <cellStyle name="SAPBEXHLevel3 2 4 2 2 4" xfId="40020" xr:uid="{00000000-0005-0000-0000-00004A9C0000}"/>
    <cellStyle name="SAPBEXHLevel3 2 4 2 2 4 2" xfId="40021" xr:uid="{00000000-0005-0000-0000-00004B9C0000}"/>
    <cellStyle name="SAPBEXHLevel3 2 4 2 2 5" xfId="40022" xr:uid="{00000000-0005-0000-0000-00004C9C0000}"/>
    <cellStyle name="SAPBEXHLevel3 2 4 2 2 5 2" xfId="40023" xr:uid="{00000000-0005-0000-0000-00004D9C0000}"/>
    <cellStyle name="SAPBEXHLevel3 2 4 2 2 6" xfId="40024" xr:uid="{00000000-0005-0000-0000-00004E9C0000}"/>
    <cellStyle name="SAPBEXHLevel3 2 4 2 2 6 2" xfId="40025" xr:uid="{00000000-0005-0000-0000-00004F9C0000}"/>
    <cellStyle name="SAPBEXHLevel3 2 4 2 2 7" xfId="40026" xr:uid="{00000000-0005-0000-0000-0000509C0000}"/>
    <cellStyle name="SAPBEXHLevel3 2 4 2 3" xfId="40027" xr:uid="{00000000-0005-0000-0000-0000519C0000}"/>
    <cellStyle name="SAPBEXHLevel3 2 4 2 3 2" xfId="40028" xr:uid="{00000000-0005-0000-0000-0000529C0000}"/>
    <cellStyle name="SAPBEXHLevel3 2 4 2 4" xfId="40029" xr:uid="{00000000-0005-0000-0000-0000539C0000}"/>
    <cellStyle name="SAPBEXHLevel3 2 4 2 4 2" xfId="40030" xr:uid="{00000000-0005-0000-0000-0000549C0000}"/>
    <cellStyle name="SAPBEXHLevel3 2 4 2 5" xfId="40031" xr:uid="{00000000-0005-0000-0000-0000559C0000}"/>
    <cellStyle name="SAPBEXHLevel3 2 4 2 5 2" xfId="40032" xr:uid="{00000000-0005-0000-0000-0000569C0000}"/>
    <cellStyle name="SAPBEXHLevel3 2 4 2 6" xfId="40033" xr:uid="{00000000-0005-0000-0000-0000579C0000}"/>
    <cellStyle name="SAPBEXHLevel3 2 4 2 6 2" xfId="40034" xr:uid="{00000000-0005-0000-0000-0000589C0000}"/>
    <cellStyle name="SAPBEXHLevel3 2 4 2 7" xfId="40035" xr:uid="{00000000-0005-0000-0000-0000599C0000}"/>
    <cellStyle name="SAPBEXHLevel3 2 4 2 7 2" xfId="40036" xr:uid="{00000000-0005-0000-0000-00005A9C0000}"/>
    <cellStyle name="SAPBEXHLevel3 2 4 2 8" xfId="40037" xr:uid="{00000000-0005-0000-0000-00005B9C0000}"/>
    <cellStyle name="SAPBEXHLevel3 2 4 3" xfId="40038" xr:uid="{00000000-0005-0000-0000-00005C9C0000}"/>
    <cellStyle name="SAPBEXHLevel3 2 4 3 2" xfId="40039" xr:uid="{00000000-0005-0000-0000-00005D9C0000}"/>
    <cellStyle name="SAPBEXHLevel3 2 4 3 2 2" xfId="40040" xr:uid="{00000000-0005-0000-0000-00005E9C0000}"/>
    <cellStyle name="SAPBEXHLevel3 2 4 3 3" xfId="40041" xr:uid="{00000000-0005-0000-0000-00005F9C0000}"/>
    <cellStyle name="SAPBEXHLevel3 2 4 3 3 2" xfId="40042" xr:uid="{00000000-0005-0000-0000-0000609C0000}"/>
    <cellStyle name="SAPBEXHLevel3 2 4 3 4" xfId="40043" xr:uid="{00000000-0005-0000-0000-0000619C0000}"/>
    <cellStyle name="SAPBEXHLevel3 2 4 3 4 2" xfId="40044" xr:uid="{00000000-0005-0000-0000-0000629C0000}"/>
    <cellStyle name="SAPBEXHLevel3 2 4 3 5" xfId="40045" xr:uid="{00000000-0005-0000-0000-0000639C0000}"/>
    <cellStyle name="SAPBEXHLevel3 2 4 3 5 2" xfId="40046" xr:uid="{00000000-0005-0000-0000-0000649C0000}"/>
    <cellStyle name="SAPBEXHLevel3 2 4 3 6" xfId="40047" xr:uid="{00000000-0005-0000-0000-0000659C0000}"/>
    <cellStyle name="SAPBEXHLevel3 2 4 3 6 2" xfId="40048" xr:uid="{00000000-0005-0000-0000-0000669C0000}"/>
    <cellStyle name="SAPBEXHLevel3 2 4 3 7" xfId="40049" xr:uid="{00000000-0005-0000-0000-0000679C0000}"/>
    <cellStyle name="SAPBEXHLevel3 2 4 4" xfId="40050" xr:uid="{00000000-0005-0000-0000-0000689C0000}"/>
    <cellStyle name="SAPBEXHLevel3 2 4 4 2" xfId="40051" xr:uid="{00000000-0005-0000-0000-0000699C0000}"/>
    <cellStyle name="SAPBEXHLevel3 2 4 5" xfId="40052" xr:uid="{00000000-0005-0000-0000-00006A9C0000}"/>
    <cellStyle name="SAPBEXHLevel3 2 4 5 2" xfId="40053" xr:uid="{00000000-0005-0000-0000-00006B9C0000}"/>
    <cellStyle name="SAPBEXHLevel3 2 4 6" xfId="40054" xr:uid="{00000000-0005-0000-0000-00006C9C0000}"/>
    <cellStyle name="SAPBEXHLevel3 2 4 6 2" xfId="40055" xr:uid="{00000000-0005-0000-0000-00006D9C0000}"/>
    <cellStyle name="SAPBEXHLevel3 2 4 7" xfId="40056" xr:uid="{00000000-0005-0000-0000-00006E9C0000}"/>
    <cellStyle name="SAPBEXHLevel3 2 4 7 2" xfId="40057" xr:uid="{00000000-0005-0000-0000-00006F9C0000}"/>
    <cellStyle name="SAPBEXHLevel3 2 4 8" xfId="40058" xr:uid="{00000000-0005-0000-0000-0000709C0000}"/>
    <cellStyle name="SAPBEXHLevel3 2 4 8 2" xfId="40059" xr:uid="{00000000-0005-0000-0000-0000719C0000}"/>
    <cellStyle name="SAPBEXHLevel3 2 4 9" xfId="40060" xr:uid="{00000000-0005-0000-0000-0000729C0000}"/>
    <cellStyle name="SAPBEXHLevel3 2 5" xfId="40061" xr:uid="{00000000-0005-0000-0000-0000739C0000}"/>
    <cellStyle name="SAPBEXHLevel3 2 5 2" xfId="40062" xr:uid="{00000000-0005-0000-0000-0000749C0000}"/>
    <cellStyle name="SAPBEXHLevel3 2 5 2 2" xfId="40063" xr:uid="{00000000-0005-0000-0000-0000759C0000}"/>
    <cellStyle name="SAPBEXHLevel3 2 5 2 2 2" xfId="40064" xr:uid="{00000000-0005-0000-0000-0000769C0000}"/>
    <cellStyle name="SAPBEXHLevel3 2 5 2 3" xfId="40065" xr:uid="{00000000-0005-0000-0000-0000779C0000}"/>
    <cellStyle name="SAPBEXHLevel3 2 5 2 3 2" xfId="40066" xr:uid="{00000000-0005-0000-0000-0000789C0000}"/>
    <cellStyle name="SAPBEXHLevel3 2 5 2 4" xfId="40067" xr:uid="{00000000-0005-0000-0000-0000799C0000}"/>
    <cellStyle name="SAPBEXHLevel3 2 5 2 4 2" xfId="40068" xr:uid="{00000000-0005-0000-0000-00007A9C0000}"/>
    <cellStyle name="SAPBEXHLevel3 2 5 2 5" xfId="40069" xr:uid="{00000000-0005-0000-0000-00007B9C0000}"/>
    <cellStyle name="SAPBEXHLevel3 2 5 2 5 2" xfId="40070" xr:uid="{00000000-0005-0000-0000-00007C9C0000}"/>
    <cellStyle name="SAPBEXHLevel3 2 5 2 6" xfId="40071" xr:uid="{00000000-0005-0000-0000-00007D9C0000}"/>
    <cellStyle name="SAPBEXHLevel3 2 5 2 6 2" xfId="40072" xr:uid="{00000000-0005-0000-0000-00007E9C0000}"/>
    <cellStyle name="SAPBEXHLevel3 2 5 2 7" xfId="40073" xr:uid="{00000000-0005-0000-0000-00007F9C0000}"/>
    <cellStyle name="SAPBEXHLevel3 2 5 3" xfId="40074" xr:uid="{00000000-0005-0000-0000-0000809C0000}"/>
    <cellStyle name="SAPBEXHLevel3 2 5 3 2" xfId="40075" xr:uid="{00000000-0005-0000-0000-0000819C0000}"/>
    <cellStyle name="SAPBEXHLevel3 2 5 4" xfId="40076" xr:uid="{00000000-0005-0000-0000-0000829C0000}"/>
    <cellStyle name="SAPBEXHLevel3 2 5 4 2" xfId="40077" xr:uid="{00000000-0005-0000-0000-0000839C0000}"/>
    <cellStyle name="SAPBEXHLevel3 2 5 5" xfId="40078" xr:uid="{00000000-0005-0000-0000-0000849C0000}"/>
    <cellStyle name="SAPBEXHLevel3 2 5 5 2" xfId="40079" xr:uid="{00000000-0005-0000-0000-0000859C0000}"/>
    <cellStyle name="SAPBEXHLevel3 2 5 6" xfId="40080" xr:uid="{00000000-0005-0000-0000-0000869C0000}"/>
    <cellStyle name="SAPBEXHLevel3 2 5 6 2" xfId="40081" xr:uid="{00000000-0005-0000-0000-0000879C0000}"/>
    <cellStyle name="SAPBEXHLevel3 2 5 7" xfId="40082" xr:uid="{00000000-0005-0000-0000-0000889C0000}"/>
    <cellStyle name="SAPBEXHLevel3 2 5 7 2" xfId="40083" xr:uid="{00000000-0005-0000-0000-0000899C0000}"/>
    <cellStyle name="SAPBEXHLevel3 2 5 8" xfId="40084" xr:uid="{00000000-0005-0000-0000-00008A9C0000}"/>
    <cellStyle name="SAPBEXHLevel3 2 6" xfId="40085" xr:uid="{00000000-0005-0000-0000-00008B9C0000}"/>
    <cellStyle name="SAPBEXHLevel3 2 6 2" xfId="40086" xr:uid="{00000000-0005-0000-0000-00008C9C0000}"/>
    <cellStyle name="SAPBEXHLevel3 2 6 2 2" xfId="40087" xr:uid="{00000000-0005-0000-0000-00008D9C0000}"/>
    <cellStyle name="SAPBEXHLevel3 2 6 3" xfId="40088" xr:uid="{00000000-0005-0000-0000-00008E9C0000}"/>
    <cellStyle name="SAPBEXHLevel3 2 6 3 2" xfId="40089" xr:uid="{00000000-0005-0000-0000-00008F9C0000}"/>
    <cellStyle name="SAPBEXHLevel3 2 6 4" xfId="40090" xr:uid="{00000000-0005-0000-0000-0000909C0000}"/>
    <cellStyle name="SAPBEXHLevel3 2 6 4 2" xfId="40091" xr:uid="{00000000-0005-0000-0000-0000919C0000}"/>
    <cellStyle name="SAPBEXHLevel3 2 6 5" xfId="40092" xr:uid="{00000000-0005-0000-0000-0000929C0000}"/>
    <cellStyle name="SAPBEXHLevel3 2 6 5 2" xfId="40093" xr:uid="{00000000-0005-0000-0000-0000939C0000}"/>
    <cellStyle name="SAPBEXHLevel3 2 6 6" xfId="40094" xr:uid="{00000000-0005-0000-0000-0000949C0000}"/>
    <cellStyle name="SAPBEXHLevel3 2 6 6 2" xfId="40095" xr:uid="{00000000-0005-0000-0000-0000959C0000}"/>
    <cellStyle name="SAPBEXHLevel3 2 6 7" xfId="40096" xr:uid="{00000000-0005-0000-0000-0000969C0000}"/>
    <cellStyle name="SAPBEXHLevel3 2 7" xfId="40097" xr:uid="{00000000-0005-0000-0000-0000979C0000}"/>
    <cellStyle name="SAPBEXHLevel3 2 7 2" xfId="40098" xr:uid="{00000000-0005-0000-0000-0000989C0000}"/>
    <cellStyle name="SAPBEXHLevel3 2 8" xfId="40099" xr:uid="{00000000-0005-0000-0000-0000999C0000}"/>
    <cellStyle name="SAPBEXHLevel3 2 8 2" xfId="40100" xr:uid="{00000000-0005-0000-0000-00009A9C0000}"/>
    <cellStyle name="SAPBEXHLevel3 2 9" xfId="40101" xr:uid="{00000000-0005-0000-0000-00009B9C0000}"/>
    <cellStyle name="SAPBEXHLevel3 2 9 2" xfId="40102" xr:uid="{00000000-0005-0000-0000-00009C9C0000}"/>
    <cellStyle name="SAPBEXHLevel3 3" xfId="40103" xr:uid="{00000000-0005-0000-0000-00009D9C0000}"/>
    <cellStyle name="SAPBEXHLevel3 3 10" xfId="40104" xr:uid="{00000000-0005-0000-0000-00009E9C0000}"/>
    <cellStyle name="SAPBEXHLevel3 3 10 2" xfId="40105" xr:uid="{00000000-0005-0000-0000-00009F9C0000}"/>
    <cellStyle name="SAPBEXHLevel3 3 11" xfId="40106" xr:uid="{00000000-0005-0000-0000-0000A09C0000}"/>
    <cellStyle name="SAPBEXHLevel3 3 11 2" xfId="40107" xr:uid="{00000000-0005-0000-0000-0000A19C0000}"/>
    <cellStyle name="SAPBEXHLevel3 3 12" xfId="40108" xr:uid="{00000000-0005-0000-0000-0000A29C0000}"/>
    <cellStyle name="SAPBEXHLevel3 3 2" xfId="40109" xr:uid="{00000000-0005-0000-0000-0000A39C0000}"/>
    <cellStyle name="SAPBEXHLevel3 3 2 10" xfId="40110" xr:uid="{00000000-0005-0000-0000-0000A49C0000}"/>
    <cellStyle name="SAPBEXHLevel3 3 2 10 2" xfId="40111" xr:uid="{00000000-0005-0000-0000-0000A59C0000}"/>
    <cellStyle name="SAPBEXHLevel3 3 2 11" xfId="40112" xr:uid="{00000000-0005-0000-0000-0000A69C0000}"/>
    <cellStyle name="SAPBEXHLevel3 3 2 2" xfId="40113" xr:uid="{00000000-0005-0000-0000-0000A79C0000}"/>
    <cellStyle name="SAPBEXHLevel3 3 2 2 10" xfId="40114" xr:uid="{00000000-0005-0000-0000-0000A89C0000}"/>
    <cellStyle name="SAPBEXHLevel3 3 2 2 2" xfId="40115" xr:uid="{00000000-0005-0000-0000-0000A99C0000}"/>
    <cellStyle name="SAPBEXHLevel3 3 2 2 2 2" xfId="40116" xr:uid="{00000000-0005-0000-0000-0000AA9C0000}"/>
    <cellStyle name="SAPBEXHLevel3 3 2 2 2 2 2" xfId="40117" xr:uid="{00000000-0005-0000-0000-0000AB9C0000}"/>
    <cellStyle name="SAPBEXHLevel3 3 2 2 2 2 2 2" xfId="40118" xr:uid="{00000000-0005-0000-0000-0000AC9C0000}"/>
    <cellStyle name="SAPBEXHLevel3 3 2 2 2 2 2 2 2" xfId="40119" xr:uid="{00000000-0005-0000-0000-0000AD9C0000}"/>
    <cellStyle name="SAPBEXHLevel3 3 2 2 2 2 2 3" xfId="40120" xr:uid="{00000000-0005-0000-0000-0000AE9C0000}"/>
    <cellStyle name="SAPBEXHLevel3 3 2 2 2 2 2 3 2" xfId="40121" xr:uid="{00000000-0005-0000-0000-0000AF9C0000}"/>
    <cellStyle name="SAPBEXHLevel3 3 2 2 2 2 2 4" xfId="40122" xr:uid="{00000000-0005-0000-0000-0000B09C0000}"/>
    <cellStyle name="SAPBEXHLevel3 3 2 2 2 2 2 4 2" xfId="40123" xr:uid="{00000000-0005-0000-0000-0000B19C0000}"/>
    <cellStyle name="SAPBEXHLevel3 3 2 2 2 2 2 5" xfId="40124" xr:uid="{00000000-0005-0000-0000-0000B29C0000}"/>
    <cellStyle name="SAPBEXHLevel3 3 2 2 2 2 2 5 2" xfId="40125" xr:uid="{00000000-0005-0000-0000-0000B39C0000}"/>
    <cellStyle name="SAPBEXHLevel3 3 2 2 2 2 2 6" xfId="40126" xr:uid="{00000000-0005-0000-0000-0000B49C0000}"/>
    <cellStyle name="SAPBEXHLevel3 3 2 2 2 2 2 6 2" xfId="40127" xr:uid="{00000000-0005-0000-0000-0000B59C0000}"/>
    <cellStyle name="SAPBEXHLevel3 3 2 2 2 2 2 7" xfId="40128" xr:uid="{00000000-0005-0000-0000-0000B69C0000}"/>
    <cellStyle name="SAPBEXHLevel3 3 2 2 2 2 3" xfId="40129" xr:uid="{00000000-0005-0000-0000-0000B79C0000}"/>
    <cellStyle name="SAPBEXHLevel3 3 2 2 2 2 3 2" xfId="40130" xr:uid="{00000000-0005-0000-0000-0000B89C0000}"/>
    <cellStyle name="SAPBEXHLevel3 3 2 2 2 2 4" xfId="40131" xr:uid="{00000000-0005-0000-0000-0000B99C0000}"/>
    <cellStyle name="SAPBEXHLevel3 3 2 2 2 2 4 2" xfId="40132" xr:uid="{00000000-0005-0000-0000-0000BA9C0000}"/>
    <cellStyle name="SAPBEXHLevel3 3 2 2 2 2 5" xfId="40133" xr:uid="{00000000-0005-0000-0000-0000BB9C0000}"/>
    <cellStyle name="SAPBEXHLevel3 3 2 2 2 2 5 2" xfId="40134" xr:uid="{00000000-0005-0000-0000-0000BC9C0000}"/>
    <cellStyle name="SAPBEXHLevel3 3 2 2 2 2 6" xfId="40135" xr:uid="{00000000-0005-0000-0000-0000BD9C0000}"/>
    <cellStyle name="SAPBEXHLevel3 3 2 2 2 2 6 2" xfId="40136" xr:uid="{00000000-0005-0000-0000-0000BE9C0000}"/>
    <cellStyle name="SAPBEXHLevel3 3 2 2 2 2 7" xfId="40137" xr:uid="{00000000-0005-0000-0000-0000BF9C0000}"/>
    <cellStyle name="SAPBEXHLevel3 3 2 2 2 2 7 2" xfId="40138" xr:uid="{00000000-0005-0000-0000-0000C09C0000}"/>
    <cellStyle name="SAPBEXHLevel3 3 2 2 2 2 8" xfId="40139" xr:uid="{00000000-0005-0000-0000-0000C19C0000}"/>
    <cellStyle name="SAPBEXHLevel3 3 2 2 2 3" xfId="40140" xr:uid="{00000000-0005-0000-0000-0000C29C0000}"/>
    <cellStyle name="SAPBEXHLevel3 3 2 2 2 3 2" xfId="40141" xr:uid="{00000000-0005-0000-0000-0000C39C0000}"/>
    <cellStyle name="SAPBEXHLevel3 3 2 2 2 3 2 2" xfId="40142" xr:uid="{00000000-0005-0000-0000-0000C49C0000}"/>
    <cellStyle name="SAPBEXHLevel3 3 2 2 2 3 3" xfId="40143" xr:uid="{00000000-0005-0000-0000-0000C59C0000}"/>
    <cellStyle name="SAPBEXHLevel3 3 2 2 2 3 3 2" xfId="40144" xr:uid="{00000000-0005-0000-0000-0000C69C0000}"/>
    <cellStyle name="SAPBEXHLevel3 3 2 2 2 3 4" xfId="40145" xr:uid="{00000000-0005-0000-0000-0000C79C0000}"/>
    <cellStyle name="SAPBEXHLevel3 3 2 2 2 3 4 2" xfId="40146" xr:uid="{00000000-0005-0000-0000-0000C89C0000}"/>
    <cellStyle name="SAPBEXHLevel3 3 2 2 2 3 5" xfId="40147" xr:uid="{00000000-0005-0000-0000-0000C99C0000}"/>
    <cellStyle name="SAPBEXHLevel3 3 2 2 2 3 5 2" xfId="40148" xr:uid="{00000000-0005-0000-0000-0000CA9C0000}"/>
    <cellStyle name="SAPBEXHLevel3 3 2 2 2 3 6" xfId="40149" xr:uid="{00000000-0005-0000-0000-0000CB9C0000}"/>
    <cellStyle name="SAPBEXHLevel3 3 2 2 2 3 6 2" xfId="40150" xr:uid="{00000000-0005-0000-0000-0000CC9C0000}"/>
    <cellStyle name="SAPBEXHLevel3 3 2 2 2 3 7" xfId="40151" xr:uid="{00000000-0005-0000-0000-0000CD9C0000}"/>
    <cellStyle name="SAPBEXHLevel3 3 2 2 2 4" xfId="40152" xr:uid="{00000000-0005-0000-0000-0000CE9C0000}"/>
    <cellStyle name="SAPBEXHLevel3 3 2 2 2 4 2" xfId="40153" xr:uid="{00000000-0005-0000-0000-0000CF9C0000}"/>
    <cellStyle name="SAPBEXHLevel3 3 2 2 2 5" xfId="40154" xr:uid="{00000000-0005-0000-0000-0000D09C0000}"/>
    <cellStyle name="SAPBEXHLevel3 3 2 2 2 5 2" xfId="40155" xr:uid="{00000000-0005-0000-0000-0000D19C0000}"/>
    <cellStyle name="SAPBEXHLevel3 3 2 2 2 6" xfId="40156" xr:uid="{00000000-0005-0000-0000-0000D29C0000}"/>
    <cellStyle name="SAPBEXHLevel3 3 2 2 2 6 2" xfId="40157" xr:uid="{00000000-0005-0000-0000-0000D39C0000}"/>
    <cellStyle name="SAPBEXHLevel3 3 2 2 2 7" xfId="40158" xr:uid="{00000000-0005-0000-0000-0000D49C0000}"/>
    <cellStyle name="SAPBEXHLevel3 3 2 2 2 7 2" xfId="40159" xr:uid="{00000000-0005-0000-0000-0000D59C0000}"/>
    <cellStyle name="SAPBEXHLevel3 3 2 2 2 8" xfId="40160" xr:uid="{00000000-0005-0000-0000-0000D69C0000}"/>
    <cellStyle name="SAPBEXHLevel3 3 2 2 2 8 2" xfId="40161" xr:uid="{00000000-0005-0000-0000-0000D79C0000}"/>
    <cellStyle name="SAPBEXHLevel3 3 2 2 2 9" xfId="40162" xr:uid="{00000000-0005-0000-0000-0000D89C0000}"/>
    <cellStyle name="SAPBEXHLevel3 3 2 2 3" xfId="40163" xr:uid="{00000000-0005-0000-0000-0000D99C0000}"/>
    <cellStyle name="SAPBEXHLevel3 3 2 2 3 2" xfId="40164" xr:uid="{00000000-0005-0000-0000-0000DA9C0000}"/>
    <cellStyle name="SAPBEXHLevel3 3 2 2 3 2 2" xfId="40165" xr:uid="{00000000-0005-0000-0000-0000DB9C0000}"/>
    <cellStyle name="SAPBEXHLevel3 3 2 2 3 2 2 2" xfId="40166" xr:uid="{00000000-0005-0000-0000-0000DC9C0000}"/>
    <cellStyle name="SAPBEXHLevel3 3 2 2 3 2 3" xfId="40167" xr:uid="{00000000-0005-0000-0000-0000DD9C0000}"/>
    <cellStyle name="SAPBEXHLevel3 3 2 2 3 2 3 2" xfId="40168" xr:uid="{00000000-0005-0000-0000-0000DE9C0000}"/>
    <cellStyle name="SAPBEXHLevel3 3 2 2 3 2 4" xfId="40169" xr:uid="{00000000-0005-0000-0000-0000DF9C0000}"/>
    <cellStyle name="SAPBEXHLevel3 3 2 2 3 2 4 2" xfId="40170" xr:uid="{00000000-0005-0000-0000-0000E09C0000}"/>
    <cellStyle name="SAPBEXHLevel3 3 2 2 3 2 5" xfId="40171" xr:uid="{00000000-0005-0000-0000-0000E19C0000}"/>
    <cellStyle name="SAPBEXHLevel3 3 2 2 3 2 5 2" xfId="40172" xr:uid="{00000000-0005-0000-0000-0000E29C0000}"/>
    <cellStyle name="SAPBEXHLevel3 3 2 2 3 2 6" xfId="40173" xr:uid="{00000000-0005-0000-0000-0000E39C0000}"/>
    <cellStyle name="SAPBEXHLevel3 3 2 2 3 2 6 2" xfId="40174" xr:uid="{00000000-0005-0000-0000-0000E49C0000}"/>
    <cellStyle name="SAPBEXHLevel3 3 2 2 3 2 7" xfId="40175" xr:uid="{00000000-0005-0000-0000-0000E59C0000}"/>
    <cellStyle name="SAPBEXHLevel3 3 2 2 3 3" xfId="40176" xr:uid="{00000000-0005-0000-0000-0000E69C0000}"/>
    <cellStyle name="SAPBEXHLevel3 3 2 2 3 3 2" xfId="40177" xr:uid="{00000000-0005-0000-0000-0000E79C0000}"/>
    <cellStyle name="SAPBEXHLevel3 3 2 2 3 4" xfId="40178" xr:uid="{00000000-0005-0000-0000-0000E89C0000}"/>
    <cellStyle name="SAPBEXHLevel3 3 2 2 3 4 2" xfId="40179" xr:uid="{00000000-0005-0000-0000-0000E99C0000}"/>
    <cellStyle name="SAPBEXHLevel3 3 2 2 3 5" xfId="40180" xr:uid="{00000000-0005-0000-0000-0000EA9C0000}"/>
    <cellStyle name="SAPBEXHLevel3 3 2 2 3 5 2" xfId="40181" xr:uid="{00000000-0005-0000-0000-0000EB9C0000}"/>
    <cellStyle name="SAPBEXHLevel3 3 2 2 3 6" xfId="40182" xr:uid="{00000000-0005-0000-0000-0000EC9C0000}"/>
    <cellStyle name="SAPBEXHLevel3 3 2 2 3 6 2" xfId="40183" xr:uid="{00000000-0005-0000-0000-0000ED9C0000}"/>
    <cellStyle name="SAPBEXHLevel3 3 2 2 3 7" xfId="40184" xr:uid="{00000000-0005-0000-0000-0000EE9C0000}"/>
    <cellStyle name="SAPBEXHLevel3 3 2 2 3 7 2" xfId="40185" xr:uid="{00000000-0005-0000-0000-0000EF9C0000}"/>
    <cellStyle name="SAPBEXHLevel3 3 2 2 3 8" xfId="40186" xr:uid="{00000000-0005-0000-0000-0000F09C0000}"/>
    <cellStyle name="SAPBEXHLevel3 3 2 2 4" xfId="40187" xr:uid="{00000000-0005-0000-0000-0000F19C0000}"/>
    <cellStyle name="SAPBEXHLevel3 3 2 2 4 2" xfId="40188" xr:uid="{00000000-0005-0000-0000-0000F29C0000}"/>
    <cellStyle name="SAPBEXHLevel3 3 2 2 4 2 2" xfId="40189" xr:uid="{00000000-0005-0000-0000-0000F39C0000}"/>
    <cellStyle name="SAPBEXHLevel3 3 2 2 4 3" xfId="40190" xr:uid="{00000000-0005-0000-0000-0000F49C0000}"/>
    <cellStyle name="SAPBEXHLevel3 3 2 2 4 3 2" xfId="40191" xr:uid="{00000000-0005-0000-0000-0000F59C0000}"/>
    <cellStyle name="SAPBEXHLevel3 3 2 2 4 4" xfId="40192" xr:uid="{00000000-0005-0000-0000-0000F69C0000}"/>
    <cellStyle name="SAPBEXHLevel3 3 2 2 4 4 2" xfId="40193" xr:uid="{00000000-0005-0000-0000-0000F79C0000}"/>
    <cellStyle name="SAPBEXHLevel3 3 2 2 4 5" xfId="40194" xr:uid="{00000000-0005-0000-0000-0000F89C0000}"/>
    <cellStyle name="SAPBEXHLevel3 3 2 2 4 5 2" xfId="40195" xr:uid="{00000000-0005-0000-0000-0000F99C0000}"/>
    <cellStyle name="SAPBEXHLevel3 3 2 2 4 6" xfId="40196" xr:uid="{00000000-0005-0000-0000-0000FA9C0000}"/>
    <cellStyle name="SAPBEXHLevel3 3 2 2 4 6 2" xfId="40197" xr:uid="{00000000-0005-0000-0000-0000FB9C0000}"/>
    <cellStyle name="SAPBEXHLevel3 3 2 2 4 7" xfId="40198" xr:uid="{00000000-0005-0000-0000-0000FC9C0000}"/>
    <cellStyle name="SAPBEXHLevel3 3 2 2 5" xfId="40199" xr:uid="{00000000-0005-0000-0000-0000FD9C0000}"/>
    <cellStyle name="SAPBEXHLevel3 3 2 2 5 2" xfId="40200" xr:uid="{00000000-0005-0000-0000-0000FE9C0000}"/>
    <cellStyle name="SAPBEXHLevel3 3 2 2 6" xfId="40201" xr:uid="{00000000-0005-0000-0000-0000FF9C0000}"/>
    <cellStyle name="SAPBEXHLevel3 3 2 2 6 2" xfId="40202" xr:uid="{00000000-0005-0000-0000-0000009D0000}"/>
    <cellStyle name="SAPBEXHLevel3 3 2 2 7" xfId="40203" xr:uid="{00000000-0005-0000-0000-0000019D0000}"/>
    <cellStyle name="SAPBEXHLevel3 3 2 2 7 2" xfId="40204" xr:uid="{00000000-0005-0000-0000-0000029D0000}"/>
    <cellStyle name="SAPBEXHLevel3 3 2 2 8" xfId="40205" xr:uid="{00000000-0005-0000-0000-0000039D0000}"/>
    <cellStyle name="SAPBEXHLevel3 3 2 2 8 2" xfId="40206" xr:uid="{00000000-0005-0000-0000-0000049D0000}"/>
    <cellStyle name="SAPBEXHLevel3 3 2 2 9" xfId="40207" xr:uid="{00000000-0005-0000-0000-0000059D0000}"/>
    <cellStyle name="SAPBEXHLevel3 3 2 2 9 2" xfId="40208" xr:uid="{00000000-0005-0000-0000-0000069D0000}"/>
    <cellStyle name="SAPBEXHLevel3 3 2 3" xfId="40209" xr:uid="{00000000-0005-0000-0000-0000079D0000}"/>
    <cellStyle name="SAPBEXHLevel3 3 2 3 2" xfId="40210" xr:uid="{00000000-0005-0000-0000-0000089D0000}"/>
    <cellStyle name="SAPBEXHLevel3 3 2 3 2 2" xfId="40211" xr:uid="{00000000-0005-0000-0000-0000099D0000}"/>
    <cellStyle name="SAPBEXHLevel3 3 2 3 2 2 2" xfId="40212" xr:uid="{00000000-0005-0000-0000-00000A9D0000}"/>
    <cellStyle name="SAPBEXHLevel3 3 2 3 2 2 2 2" xfId="40213" xr:uid="{00000000-0005-0000-0000-00000B9D0000}"/>
    <cellStyle name="SAPBEXHLevel3 3 2 3 2 2 3" xfId="40214" xr:uid="{00000000-0005-0000-0000-00000C9D0000}"/>
    <cellStyle name="SAPBEXHLevel3 3 2 3 2 2 3 2" xfId="40215" xr:uid="{00000000-0005-0000-0000-00000D9D0000}"/>
    <cellStyle name="SAPBEXHLevel3 3 2 3 2 2 4" xfId="40216" xr:uid="{00000000-0005-0000-0000-00000E9D0000}"/>
    <cellStyle name="SAPBEXHLevel3 3 2 3 2 2 4 2" xfId="40217" xr:uid="{00000000-0005-0000-0000-00000F9D0000}"/>
    <cellStyle name="SAPBEXHLevel3 3 2 3 2 2 5" xfId="40218" xr:uid="{00000000-0005-0000-0000-0000109D0000}"/>
    <cellStyle name="SAPBEXHLevel3 3 2 3 2 2 5 2" xfId="40219" xr:uid="{00000000-0005-0000-0000-0000119D0000}"/>
    <cellStyle name="SAPBEXHLevel3 3 2 3 2 2 6" xfId="40220" xr:uid="{00000000-0005-0000-0000-0000129D0000}"/>
    <cellStyle name="SAPBEXHLevel3 3 2 3 2 2 6 2" xfId="40221" xr:uid="{00000000-0005-0000-0000-0000139D0000}"/>
    <cellStyle name="SAPBEXHLevel3 3 2 3 2 2 7" xfId="40222" xr:uid="{00000000-0005-0000-0000-0000149D0000}"/>
    <cellStyle name="SAPBEXHLevel3 3 2 3 2 3" xfId="40223" xr:uid="{00000000-0005-0000-0000-0000159D0000}"/>
    <cellStyle name="SAPBEXHLevel3 3 2 3 2 3 2" xfId="40224" xr:uid="{00000000-0005-0000-0000-0000169D0000}"/>
    <cellStyle name="SAPBEXHLevel3 3 2 3 2 4" xfId="40225" xr:uid="{00000000-0005-0000-0000-0000179D0000}"/>
    <cellStyle name="SAPBEXHLevel3 3 2 3 2 4 2" xfId="40226" xr:uid="{00000000-0005-0000-0000-0000189D0000}"/>
    <cellStyle name="SAPBEXHLevel3 3 2 3 2 5" xfId="40227" xr:uid="{00000000-0005-0000-0000-0000199D0000}"/>
    <cellStyle name="SAPBEXHLevel3 3 2 3 2 5 2" xfId="40228" xr:uid="{00000000-0005-0000-0000-00001A9D0000}"/>
    <cellStyle name="SAPBEXHLevel3 3 2 3 2 6" xfId="40229" xr:uid="{00000000-0005-0000-0000-00001B9D0000}"/>
    <cellStyle name="SAPBEXHLevel3 3 2 3 2 6 2" xfId="40230" xr:uid="{00000000-0005-0000-0000-00001C9D0000}"/>
    <cellStyle name="SAPBEXHLevel3 3 2 3 2 7" xfId="40231" xr:uid="{00000000-0005-0000-0000-00001D9D0000}"/>
    <cellStyle name="SAPBEXHLevel3 3 2 3 2 7 2" xfId="40232" xr:uid="{00000000-0005-0000-0000-00001E9D0000}"/>
    <cellStyle name="SAPBEXHLevel3 3 2 3 2 8" xfId="40233" xr:uid="{00000000-0005-0000-0000-00001F9D0000}"/>
    <cellStyle name="SAPBEXHLevel3 3 2 3 3" xfId="40234" xr:uid="{00000000-0005-0000-0000-0000209D0000}"/>
    <cellStyle name="SAPBEXHLevel3 3 2 3 3 2" xfId="40235" xr:uid="{00000000-0005-0000-0000-0000219D0000}"/>
    <cellStyle name="SAPBEXHLevel3 3 2 3 3 2 2" xfId="40236" xr:uid="{00000000-0005-0000-0000-0000229D0000}"/>
    <cellStyle name="SAPBEXHLevel3 3 2 3 3 3" xfId="40237" xr:uid="{00000000-0005-0000-0000-0000239D0000}"/>
    <cellStyle name="SAPBEXHLevel3 3 2 3 3 3 2" xfId="40238" xr:uid="{00000000-0005-0000-0000-0000249D0000}"/>
    <cellStyle name="SAPBEXHLevel3 3 2 3 3 4" xfId="40239" xr:uid="{00000000-0005-0000-0000-0000259D0000}"/>
    <cellStyle name="SAPBEXHLevel3 3 2 3 3 4 2" xfId="40240" xr:uid="{00000000-0005-0000-0000-0000269D0000}"/>
    <cellStyle name="SAPBEXHLevel3 3 2 3 3 5" xfId="40241" xr:uid="{00000000-0005-0000-0000-0000279D0000}"/>
    <cellStyle name="SAPBEXHLevel3 3 2 3 3 5 2" xfId="40242" xr:uid="{00000000-0005-0000-0000-0000289D0000}"/>
    <cellStyle name="SAPBEXHLevel3 3 2 3 3 6" xfId="40243" xr:uid="{00000000-0005-0000-0000-0000299D0000}"/>
    <cellStyle name="SAPBEXHLevel3 3 2 3 3 6 2" xfId="40244" xr:uid="{00000000-0005-0000-0000-00002A9D0000}"/>
    <cellStyle name="SAPBEXHLevel3 3 2 3 3 7" xfId="40245" xr:uid="{00000000-0005-0000-0000-00002B9D0000}"/>
    <cellStyle name="SAPBEXHLevel3 3 2 3 4" xfId="40246" xr:uid="{00000000-0005-0000-0000-00002C9D0000}"/>
    <cellStyle name="SAPBEXHLevel3 3 2 3 4 2" xfId="40247" xr:uid="{00000000-0005-0000-0000-00002D9D0000}"/>
    <cellStyle name="SAPBEXHLevel3 3 2 3 5" xfId="40248" xr:uid="{00000000-0005-0000-0000-00002E9D0000}"/>
    <cellStyle name="SAPBEXHLevel3 3 2 3 5 2" xfId="40249" xr:uid="{00000000-0005-0000-0000-00002F9D0000}"/>
    <cellStyle name="SAPBEXHLevel3 3 2 3 6" xfId="40250" xr:uid="{00000000-0005-0000-0000-0000309D0000}"/>
    <cellStyle name="SAPBEXHLevel3 3 2 3 6 2" xfId="40251" xr:uid="{00000000-0005-0000-0000-0000319D0000}"/>
    <cellStyle name="SAPBEXHLevel3 3 2 3 7" xfId="40252" xr:uid="{00000000-0005-0000-0000-0000329D0000}"/>
    <cellStyle name="SAPBEXHLevel3 3 2 3 7 2" xfId="40253" xr:uid="{00000000-0005-0000-0000-0000339D0000}"/>
    <cellStyle name="SAPBEXHLevel3 3 2 3 8" xfId="40254" xr:uid="{00000000-0005-0000-0000-0000349D0000}"/>
    <cellStyle name="SAPBEXHLevel3 3 2 3 8 2" xfId="40255" xr:uid="{00000000-0005-0000-0000-0000359D0000}"/>
    <cellStyle name="SAPBEXHLevel3 3 2 3 9" xfId="40256" xr:uid="{00000000-0005-0000-0000-0000369D0000}"/>
    <cellStyle name="SAPBEXHLevel3 3 2 4" xfId="40257" xr:uid="{00000000-0005-0000-0000-0000379D0000}"/>
    <cellStyle name="SAPBEXHLevel3 3 2 4 2" xfId="40258" xr:uid="{00000000-0005-0000-0000-0000389D0000}"/>
    <cellStyle name="SAPBEXHLevel3 3 2 4 2 2" xfId="40259" xr:uid="{00000000-0005-0000-0000-0000399D0000}"/>
    <cellStyle name="SAPBEXHLevel3 3 2 4 2 2 2" xfId="40260" xr:uid="{00000000-0005-0000-0000-00003A9D0000}"/>
    <cellStyle name="SAPBEXHLevel3 3 2 4 2 3" xfId="40261" xr:uid="{00000000-0005-0000-0000-00003B9D0000}"/>
    <cellStyle name="SAPBEXHLevel3 3 2 4 2 3 2" xfId="40262" xr:uid="{00000000-0005-0000-0000-00003C9D0000}"/>
    <cellStyle name="SAPBEXHLevel3 3 2 4 2 4" xfId="40263" xr:uid="{00000000-0005-0000-0000-00003D9D0000}"/>
    <cellStyle name="SAPBEXHLevel3 3 2 4 2 4 2" xfId="40264" xr:uid="{00000000-0005-0000-0000-00003E9D0000}"/>
    <cellStyle name="SAPBEXHLevel3 3 2 4 2 5" xfId="40265" xr:uid="{00000000-0005-0000-0000-00003F9D0000}"/>
    <cellStyle name="SAPBEXHLevel3 3 2 4 2 5 2" xfId="40266" xr:uid="{00000000-0005-0000-0000-0000409D0000}"/>
    <cellStyle name="SAPBEXHLevel3 3 2 4 2 6" xfId="40267" xr:uid="{00000000-0005-0000-0000-0000419D0000}"/>
    <cellStyle name="SAPBEXHLevel3 3 2 4 2 6 2" xfId="40268" xr:uid="{00000000-0005-0000-0000-0000429D0000}"/>
    <cellStyle name="SAPBEXHLevel3 3 2 4 2 7" xfId="40269" xr:uid="{00000000-0005-0000-0000-0000439D0000}"/>
    <cellStyle name="SAPBEXHLevel3 3 2 4 3" xfId="40270" xr:uid="{00000000-0005-0000-0000-0000449D0000}"/>
    <cellStyle name="SAPBEXHLevel3 3 2 4 3 2" xfId="40271" xr:uid="{00000000-0005-0000-0000-0000459D0000}"/>
    <cellStyle name="SAPBEXHLevel3 3 2 4 4" xfId="40272" xr:uid="{00000000-0005-0000-0000-0000469D0000}"/>
    <cellStyle name="SAPBEXHLevel3 3 2 4 4 2" xfId="40273" xr:uid="{00000000-0005-0000-0000-0000479D0000}"/>
    <cellStyle name="SAPBEXHLevel3 3 2 4 5" xfId="40274" xr:uid="{00000000-0005-0000-0000-0000489D0000}"/>
    <cellStyle name="SAPBEXHLevel3 3 2 4 5 2" xfId="40275" xr:uid="{00000000-0005-0000-0000-0000499D0000}"/>
    <cellStyle name="SAPBEXHLevel3 3 2 4 6" xfId="40276" xr:uid="{00000000-0005-0000-0000-00004A9D0000}"/>
    <cellStyle name="SAPBEXHLevel3 3 2 4 6 2" xfId="40277" xr:uid="{00000000-0005-0000-0000-00004B9D0000}"/>
    <cellStyle name="SAPBEXHLevel3 3 2 4 7" xfId="40278" xr:uid="{00000000-0005-0000-0000-00004C9D0000}"/>
    <cellStyle name="SAPBEXHLevel3 3 2 4 7 2" xfId="40279" xr:uid="{00000000-0005-0000-0000-00004D9D0000}"/>
    <cellStyle name="SAPBEXHLevel3 3 2 4 8" xfId="40280" xr:uid="{00000000-0005-0000-0000-00004E9D0000}"/>
    <cellStyle name="SAPBEXHLevel3 3 2 5" xfId="40281" xr:uid="{00000000-0005-0000-0000-00004F9D0000}"/>
    <cellStyle name="SAPBEXHLevel3 3 2 5 2" xfId="40282" xr:uid="{00000000-0005-0000-0000-0000509D0000}"/>
    <cellStyle name="SAPBEXHLevel3 3 2 5 2 2" xfId="40283" xr:uid="{00000000-0005-0000-0000-0000519D0000}"/>
    <cellStyle name="SAPBEXHLevel3 3 2 5 3" xfId="40284" xr:uid="{00000000-0005-0000-0000-0000529D0000}"/>
    <cellStyle name="SAPBEXHLevel3 3 2 5 3 2" xfId="40285" xr:uid="{00000000-0005-0000-0000-0000539D0000}"/>
    <cellStyle name="SAPBEXHLevel3 3 2 5 4" xfId="40286" xr:uid="{00000000-0005-0000-0000-0000549D0000}"/>
    <cellStyle name="SAPBEXHLevel3 3 2 5 4 2" xfId="40287" xr:uid="{00000000-0005-0000-0000-0000559D0000}"/>
    <cellStyle name="SAPBEXHLevel3 3 2 5 5" xfId="40288" xr:uid="{00000000-0005-0000-0000-0000569D0000}"/>
    <cellStyle name="SAPBEXHLevel3 3 2 5 5 2" xfId="40289" xr:uid="{00000000-0005-0000-0000-0000579D0000}"/>
    <cellStyle name="SAPBEXHLevel3 3 2 5 6" xfId="40290" xr:uid="{00000000-0005-0000-0000-0000589D0000}"/>
    <cellStyle name="SAPBEXHLevel3 3 2 5 6 2" xfId="40291" xr:uid="{00000000-0005-0000-0000-0000599D0000}"/>
    <cellStyle name="SAPBEXHLevel3 3 2 5 7" xfId="40292" xr:uid="{00000000-0005-0000-0000-00005A9D0000}"/>
    <cellStyle name="SAPBEXHLevel3 3 2 6" xfId="40293" xr:uid="{00000000-0005-0000-0000-00005B9D0000}"/>
    <cellStyle name="SAPBEXHLevel3 3 2 6 2" xfId="40294" xr:uid="{00000000-0005-0000-0000-00005C9D0000}"/>
    <cellStyle name="SAPBEXHLevel3 3 2 7" xfId="40295" xr:uid="{00000000-0005-0000-0000-00005D9D0000}"/>
    <cellStyle name="SAPBEXHLevel3 3 2 7 2" xfId="40296" xr:uid="{00000000-0005-0000-0000-00005E9D0000}"/>
    <cellStyle name="SAPBEXHLevel3 3 2 8" xfId="40297" xr:uid="{00000000-0005-0000-0000-00005F9D0000}"/>
    <cellStyle name="SAPBEXHLevel3 3 2 8 2" xfId="40298" xr:uid="{00000000-0005-0000-0000-0000609D0000}"/>
    <cellStyle name="SAPBEXHLevel3 3 2 9" xfId="40299" xr:uid="{00000000-0005-0000-0000-0000619D0000}"/>
    <cellStyle name="SAPBEXHLevel3 3 2 9 2" xfId="40300" xr:uid="{00000000-0005-0000-0000-0000629D0000}"/>
    <cellStyle name="SAPBEXHLevel3 3 3" xfId="40301" xr:uid="{00000000-0005-0000-0000-0000639D0000}"/>
    <cellStyle name="SAPBEXHLevel3 3 3 10" xfId="40302" xr:uid="{00000000-0005-0000-0000-0000649D0000}"/>
    <cellStyle name="SAPBEXHLevel3 3 3 2" xfId="40303" xr:uid="{00000000-0005-0000-0000-0000659D0000}"/>
    <cellStyle name="SAPBEXHLevel3 3 3 2 2" xfId="40304" xr:uid="{00000000-0005-0000-0000-0000669D0000}"/>
    <cellStyle name="SAPBEXHLevel3 3 3 2 2 2" xfId="40305" xr:uid="{00000000-0005-0000-0000-0000679D0000}"/>
    <cellStyle name="SAPBEXHLevel3 3 3 2 2 2 2" xfId="40306" xr:uid="{00000000-0005-0000-0000-0000689D0000}"/>
    <cellStyle name="SAPBEXHLevel3 3 3 2 2 2 2 2" xfId="40307" xr:uid="{00000000-0005-0000-0000-0000699D0000}"/>
    <cellStyle name="SAPBEXHLevel3 3 3 2 2 2 3" xfId="40308" xr:uid="{00000000-0005-0000-0000-00006A9D0000}"/>
    <cellStyle name="SAPBEXHLevel3 3 3 2 2 2 3 2" xfId="40309" xr:uid="{00000000-0005-0000-0000-00006B9D0000}"/>
    <cellStyle name="SAPBEXHLevel3 3 3 2 2 2 4" xfId="40310" xr:uid="{00000000-0005-0000-0000-00006C9D0000}"/>
    <cellStyle name="SAPBEXHLevel3 3 3 2 2 2 4 2" xfId="40311" xr:uid="{00000000-0005-0000-0000-00006D9D0000}"/>
    <cellStyle name="SAPBEXHLevel3 3 3 2 2 2 5" xfId="40312" xr:uid="{00000000-0005-0000-0000-00006E9D0000}"/>
    <cellStyle name="SAPBEXHLevel3 3 3 2 2 2 5 2" xfId="40313" xr:uid="{00000000-0005-0000-0000-00006F9D0000}"/>
    <cellStyle name="SAPBEXHLevel3 3 3 2 2 2 6" xfId="40314" xr:uid="{00000000-0005-0000-0000-0000709D0000}"/>
    <cellStyle name="SAPBEXHLevel3 3 3 2 2 2 6 2" xfId="40315" xr:uid="{00000000-0005-0000-0000-0000719D0000}"/>
    <cellStyle name="SAPBEXHLevel3 3 3 2 2 2 7" xfId="40316" xr:uid="{00000000-0005-0000-0000-0000729D0000}"/>
    <cellStyle name="SAPBEXHLevel3 3 3 2 2 3" xfId="40317" xr:uid="{00000000-0005-0000-0000-0000739D0000}"/>
    <cellStyle name="SAPBEXHLevel3 3 3 2 2 3 2" xfId="40318" xr:uid="{00000000-0005-0000-0000-0000749D0000}"/>
    <cellStyle name="SAPBEXHLevel3 3 3 2 2 4" xfId="40319" xr:uid="{00000000-0005-0000-0000-0000759D0000}"/>
    <cellStyle name="SAPBEXHLevel3 3 3 2 2 4 2" xfId="40320" xr:uid="{00000000-0005-0000-0000-0000769D0000}"/>
    <cellStyle name="SAPBEXHLevel3 3 3 2 2 5" xfId="40321" xr:uid="{00000000-0005-0000-0000-0000779D0000}"/>
    <cellStyle name="SAPBEXHLevel3 3 3 2 2 5 2" xfId="40322" xr:uid="{00000000-0005-0000-0000-0000789D0000}"/>
    <cellStyle name="SAPBEXHLevel3 3 3 2 2 6" xfId="40323" xr:uid="{00000000-0005-0000-0000-0000799D0000}"/>
    <cellStyle name="SAPBEXHLevel3 3 3 2 2 6 2" xfId="40324" xr:uid="{00000000-0005-0000-0000-00007A9D0000}"/>
    <cellStyle name="SAPBEXHLevel3 3 3 2 2 7" xfId="40325" xr:uid="{00000000-0005-0000-0000-00007B9D0000}"/>
    <cellStyle name="SAPBEXHLevel3 3 3 2 2 7 2" xfId="40326" xr:uid="{00000000-0005-0000-0000-00007C9D0000}"/>
    <cellStyle name="SAPBEXHLevel3 3 3 2 2 8" xfId="40327" xr:uid="{00000000-0005-0000-0000-00007D9D0000}"/>
    <cellStyle name="SAPBEXHLevel3 3 3 2 3" xfId="40328" xr:uid="{00000000-0005-0000-0000-00007E9D0000}"/>
    <cellStyle name="SAPBEXHLevel3 3 3 2 3 2" xfId="40329" xr:uid="{00000000-0005-0000-0000-00007F9D0000}"/>
    <cellStyle name="SAPBEXHLevel3 3 3 2 3 2 2" xfId="40330" xr:uid="{00000000-0005-0000-0000-0000809D0000}"/>
    <cellStyle name="SAPBEXHLevel3 3 3 2 3 3" xfId="40331" xr:uid="{00000000-0005-0000-0000-0000819D0000}"/>
    <cellStyle name="SAPBEXHLevel3 3 3 2 3 3 2" xfId="40332" xr:uid="{00000000-0005-0000-0000-0000829D0000}"/>
    <cellStyle name="SAPBEXHLevel3 3 3 2 3 4" xfId="40333" xr:uid="{00000000-0005-0000-0000-0000839D0000}"/>
    <cellStyle name="SAPBEXHLevel3 3 3 2 3 4 2" xfId="40334" xr:uid="{00000000-0005-0000-0000-0000849D0000}"/>
    <cellStyle name="SAPBEXHLevel3 3 3 2 3 5" xfId="40335" xr:uid="{00000000-0005-0000-0000-0000859D0000}"/>
    <cellStyle name="SAPBEXHLevel3 3 3 2 3 5 2" xfId="40336" xr:uid="{00000000-0005-0000-0000-0000869D0000}"/>
    <cellStyle name="SAPBEXHLevel3 3 3 2 3 6" xfId="40337" xr:uid="{00000000-0005-0000-0000-0000879D0000}"/>
    <cellStyle name="SAPBEXHLevel3 3 3 2 3 6 2" xfId="40338" xr:uid="{00000000-0005-0000-0000-0000889D0000}"/>
    <cellStyle name="SAPBEXHLevel3 3 3 2 3 7" xfId="40339" xr:uid="{00000000-0005-0000-0000-0000899D0000}"/>
    <cellStyle name="SAPBEXHLevel3 3 3 2 4" xfId="40340" xr:uid="{00000000-0005-0000-0000-00008A9D0000}"/>
    <cellStyle name="SAPBEXHLevel3 3 3 2 4 2" xfId="40341" xr:uid="{00000000-0005-0000-0000-00008B9D0000}"/>
    <cellStyle name="SAPBEXHLevel3 3 3 2 5" xfId="40342" xr:uid="{00000000-0005-0000-0000-00008C9D0000}"/>
    <cellStyle name="SAPBEXHLevel3 3 3 2 5 2" xfId="40343" xr:uid="{00000000-0005-0000-0000-00008D9D0000}"/>
    <cellStyle name="SAPBEXHLevel3 3 3 2 6" xfId="40344" xr:uid="{00000000-0005-0000-0000-00008E9D0000}"/>
    <cellStyle name="SAPBEXHLevel3 3 3 2 6 2" xfId="40345" xr:uid="{00000000-0005-0000-0000-00008F9D0000}"/>
    <cellStyle name="SAPBEXHLevel3 3 3 2 7" xfId="40346" xr:uid="{00000000-0005-0000-0000-0000909D0000}"/>
    <cellStyle name="SAPBEXHLevel3 3 3 2 7 2" xfId="40347" xr:uid="{00000000-0005-0000-0000-0000919D0000}"/>
    <cellStyle name="SAPBEXHLevel3 3 3 2 8" xfId="40348" xr:uid="{00000000-0005-0000-0000-0000929D0000}"/>
    <cellStyle name="SAPBEXHLevel3 3 3 2 8 2" xfId="40349" xr:uid="{00000000-0005-0000-0000-0000939D0000}"/>
    <cellStyle name="SAPBEXHLevel3 3 3 2 9" xfId="40350" xr:uid="{00000000-0005-0000-0000-0000949D0000}"/>
    <cellStyle name="SAPBEXHLevel3 3 3 3" xfId="40351" xr:uid="{00000000-0005-0000-0000-0000959D0000}"/>
    <cellStyle name="SAPBEXHLevel3 3 3 3 2" xfId="40352" xr:uid="{00000000-0005-0000-0000-0000969D0000}"/>
    <cellStyle name="SAPBEXHLevel3 3 3 3 2 2" xfId="40353" xr:uid="{00000000-0005-0000-0000-0000979D0000}"/>
    <cellStyle name="SAPBEXHLevel3 3 3 3 2 2 2" xfId="40354" xr:uid="{00000000-0005-0000-0000-0000989D0000}"/>
    <cellStyle name="SAPBEXHLevel3 3 3 3 2 3" xfId="40355" xr:uid="{00000000-0005-0000-0000-0000999D0000}"/>
    <cellStyle name="SAPBEXHLevel3 3 3 3 2 3 2" xfId="40356" xr:uid="{00000000-0005-0000-0000-00009A9D0000}"/>
    <cellStyle name="SAPBEXHLevel3 3 3 3 2 4" xfId="40357" xr:uid="{00000000-0005-0000-0000-00009B9D0000}"/>
    <cellStyle name="SAPBEXHLevel3 3 3 3 2 4 2" xfId="40358" xr:uid="{00000000-0005-0000-0000-00009C9D0000}"/>
    <cellStyle name="SAPBEXHLevel3 3 3 3 2 5" xfId="40359" xr:uid="{00000000-0005-0000-0000-00009D9D0000}"/>
    <cellStyle name="SAPBEXHLevel3 3 3 3 2 5 2" xfId="40360" xr:uid="{00000000-0005-0000-0000-00009E9D0000}"/>
    <cellStyle name="SAPBEXHLevel3 3 3 3 2 6" xfId="40361" xr:uid="{00000000-0005-0000-0000-00009F9D0000}"/>
    <cellStyle name="SAPBEXHLevel3 3 3 3 2 6 2" xfId="40362" xr:uid="{00000000-0005-0000-0000-0000A09D0000}"/>
    <cellStyle name="SAPBEXHLevel3 3 3 3 2 7" xfId="40363" xr:uid="{00000000-0005-0000-0000-0000A19D0000}"/>
    <cellStyle name="SAPBEXHLevel3 3 3 3 3" xfId="40364" xr:uid="{00000000-0005-0000-0000-0000A29D0000}"/>
    <cellStyle name="SAPBEXHLevel3 3 3 3 3 2" xfId="40365" xr:uid="{00000000-0005-0000-0000-0000A39D0000}"/>
    <cellStyle name="SAPBEXHLevel3 3 3 3 4" xfId="40366" xr:uid="{00000000-0005-0000-0000-0000A49D0000}"/>
    <cellStyle name="SAPBEXHLevel3 3 3 3 4 2" xfId="40367" xr:uid="{00000000-0005-0000-0000-0000A59D0000}"/>
    <cellStyle name="SAPBEXHLevel3 3 3 3 5" xfId="40368" xr:uid="{00000000-0005-0000-0000-0000A69D0000}"/>
    <cellStyle name="SAPBEXHLevel3 3 3 3 5 2" xfId="40369" xr:uid="{00000000-0005-0000-0000-0000A79D0000}"/>
    <cellStyle name="SAPBEXHLevel3 3 3 3 6" xfId="40370" xr:uid="{00000000-0005-0000-0000-0000A89D0000}"/>
    <cellStyle name="SAPBEXHLevel3 3 3 3 6 2" xfId="40371" xr:uid="{00000000-0005-0000-0000-0000A99D0000}"/>
    <cellStyle name="SAPBEXHLevel3 3 3 3 7" xfId="40372" xr:uid="{00000000-0005-0000-0000-0000AA9D0000}"/>
    <cellStyle name="SAPBEXHLevel3 3 3 3 7 2" xfId="40373" xr:uid="{00000000-0005-0000-0000-0000AB9D0000}"/>
    <cellStyle name="SAPBEXHLevel3 3 3 3 8" xfId="40374" xr:uid="{00000000-0005-0000-0000-0000AC9D0000}"/>
    <cellStyle name="SAPBEXHLevel3 3 3 4" xfId="40375" xr:uid="{00000000-0005-0000-0000-0000AD9D0000}"/>
    <cellStyle name="SAPBEXHLevel3 3 3 4 2" xfId="40376" xr:uid="{00000000-0005-0000-0000-0000AE9D0000}"/>
    <cellStyle name="SAPBEXHLevel3 3 3 4 2 2" xfId="40377" xr:uid="{00000000-0005-0000-0000-0000AF9D0000}"/>
    <cellStyle name="SAPBEXHLevel3 3 3 4 3" xfId="40378" xr:uid="{00000000-0005-0000-0000-0000B09D0000}"/>
    <cellStyle name="SAPBEXHLevel3 3 3 4 3 2" xfId="40379" xr:uid="{00000000-0005-0000-0000-0000B19D0000}"/>
    <cellStyle name="SAPBEXHLevel3 3 3 4 4" xfId="40380" xr:uid="{00000000-0005-0000-0000-0000B29D0000}"/>
    <cellStyle name="SAPBEXHLevel3 3 3 4 4 2" xfId="40381" xr:uid="{00000000-0005-0000-0000-0000B39D0000}"/>
    <cellStyle name="SAPBEXHLevel3 3 3 4 5" xfId="40382" xr:uid="{00000000-0005-0000-0000-0000B49D0000}"/>
    <cellStyle name="SAPBEXHLevel3 3 3 4 5 2" xfId="40383" xr:uid="{00000000-0005-0000-0000-0000B59D0000}"/>
    <cellStyle name="SAPBEXHLevel3 3 3 4 6" xfId="40384" xr:uid="{00000000-0005-0000-0000-0000B69D0000}"/>
    <cellStyle name="SAPBEXHLevel3 3 3 4 6 2" xfId="40385" xr:uid="{00000000-0005-0000-0000-0000B79D0000}"/>
    <cellStyle name="SAPBEXHLevel3 3 3 4 7" xfId="40386" xr:uid="{00000000-0005-0000-0000-0000B89D0000}"/>
    <cellStyle name="SAPBEXHLevel3 3 3 5" xfId="40387" xr:uid="{00000000-0005-0000-0000-0000B99D0000}"/>
    <cellStyle name="SAPBEXHLevel3 3 3 5 2" xfId="40388" xr:uid="{00000000-0005-0000-0000-0000BA9D0000}"/>
    <cellStyle name="SAPBEXHLevel3 3 3 6" xfId="40389" xr:uid="{00000000-0005-0000-0000-0000BB9D0000}"/>
    <cellStyle name="SAPBEXHLevel3 3 3 6 2" xfId="40390" xr:uid="{00000000-0005-0000-0000-0000BC9D0000}"/>
    <cellStyle name="SAPBEXHLevel3 3 3 7" xfId="40391" xr:uid="{00000000-0005-0000-0000-0000BD9D0000}"/>
    <cellStyle name="SAPBEXHLevel3 3 3 7 2" xfId="40392" xr:uid="{00000000-0005-0000-0000-0000BE9D0000}"/>
    <cellStyle name="SAPBEXHLevel3 3 3 8" xfId="40393" xr:uid="{00000000-0005-0000-0000-0000BF9D0000}"/>
    <cellStyle name="SAPBEXHLevel3 3 3 8 2" xfId="40394" xr:uid="{00000000-0005-0000-0000-0000C09D0000}"/>
    <cellStyle name="SAPBEXHLevel3 3 3 9" xfId="40395" xr:uid="{00000000-0005-0000-0000-0000C19D0000}"/>
    <cellStyle name="SAPBEXHLevel3 3 3 9 2" xfId="40396" xr:uid="{00000000-0005-0000-0000-0000C29D0000}"/>
    <cellStyle name="SAPBEXHLevel3 3 4" xfId="40397" xr:uid="{00000000-0005-0000-0000-0000C39D0000}"/>
    <cellStyle name="SAPBEXHLevel3 3 4 2" xfId="40398" xr:uid="{00000000-0005-0000-0000-0000C49D0000}"/>
    <cellStyle name="SAPBEXHLevel3 3 4 2 2" xfId="40399" xr:uid="{00000000-0005-0000-0000-0000C59D0000}"/>
    <cellStyle name="SAPBEXHLevel3 3 4 2 2 2" xfId="40400" xr:uid="{00000000-0005-0000-0000-0000C69D0000}"/>
    <cellStyle name="SAPBEXHLevel3 3 4 2 2 2 2" xfId="40401" xr:uid="{00000000-0005-0000-0000-0000C79D0000}"/>
    <cellStyle name="SAPBEXHLevel3 3 4 2 2 3" xfId="40402" xr:uid="{00000000-0005-0000-0000-0000C89D0000}"/>
    <cellStyle name="SAPBEXHLevel3 3 4 2 2 3 2" xfId="40403" xr:uid="{00000000-0005-0000-0000-0000C99D0000}"/>
    <cellStyle name="SAPBEXHLevel3 3 4 2 2 4" xfId="40404" xr:uid="{00000000-0005-0000-0000-0000CA9D0000}"/>
    <cellStyle name="SAPBEXHLevel3 3 4 2 2 4 2" xfId="40405" xr:uid="{00000000-0005-0000-0000-0000CB9D0000}"/>
    <cellStyle name="SAPBEXHLevel3 3 4 2 2 5" xfId="40406" xr:uid="{00000000-0005-0000-0000-0000CC9D0000}"/>
    <cellStyle name="SAPBEXHLevel3 3 4 2 2 5 2" xfId="40407" xr:uid="{00000000-0005-0000-0000-0000CD9D0000}"/>
    <cellStyle name="SAPBEXHLevel3 3 4 2 2 6" xfId="40408" xr:uid="{00000000-0005-0000-0000-0000CE9D0000}"/>
    <cellStyle name="SAPBEXHLevel3 3 4 2 2 6 2" xfId="40409" xr:uid="{00000000-0005-0000-0000-0000CF9D0000}"/>
    <cellStyle name="SAPBEXHLevel3 3 4 2 2 7" xfId="40410" xr:uid="{00000000-0005-0000-0000-0000D09D0000}"/>
    <cellStyle name="SAPBEXHLevel3 3 4 2 3" xfId="40411" xr:uid="{00000000-0005-0000-0000-0000D19D0000}"/>
    <cellStyle name="SAPBEXHLevel3 3 4 2 3 2" xfId="40412" xr:uid="{00000000-0005-0000-0000-0000D29D0000}"/>
    <cellStyle name="SAPBEXHLevel3 3 4 2 4" xfId="40413" xr:uid="{00000000-0005-0000-0000-0000D39D0000}"/>
    <cellStyle name="SAPBEXHLevel3 3 4 2 4 2" xfId="40414" xr:uid="{00000000-0005-0000-0000-0000D49D0000}"/>
    <cellStyle name="SAPBEXHLevel3 3 4 2 5" xfId="40415" xr:uid="{00000000-0005-0000-0000-0000D59D0000}"/>
    <cellStyle name="SAPBEXHLevel3 3 4 2 5 2" xfId="40416" xr:uid="{00000000-0005-0000-0000-0000D69D0000}"/>
    <cellStyle name="SAPBEXHLevel3 3 4 2 6" xfId="40417" xr:uid="{00000000-0005-0000-0000-0000D79D0000}"/>
    <cellStyle name="SAPBEXHLevel3 3 4 2 6 2" xfId="40418" xr:uid="{00000000-0005-0000-0000-0000D89D0000}"/>
    <cellStyle name="SAPBEXHLevel3 3 4 2 7" xfId="40419" xr:uid="{00000000-0005-0000-0000-0000D99D0000}"/>
    <cellStyle name="SAPBEXHLevel3 3 4 2 7 2" xfId="40420" xr:uid="{00000000-0005-0000-0000-0000DA9D0000}"/>
    <cellStyle name="SAPBEXHLevel3 3 4 2 8" xfId="40421" xr:uid="{00000000-0005-0000-0000-0000DB9D0000}"/>
    <cellStyle name="SAPBEXHLevel3 3 4 3" xfId="40422" xr:uid="{00000000-0005-0000-0000-0000DC9D0000}"/>
    <cellStyle name="SAPBEXHLevel3 3 4 3 2" xfId="40423" xr:uid="{00000000-0005-0000-0000-0000DD9D0000}"/>
    <cellStyle name="SAPBEXHLevel3 3 4 3 2 2" xfId="40424" xr:uid="{00000000-0005-0000-0000-0000DE9D0000}"/>
    <cellStyle name="SAPBEXHLevel3 3 4 3 3" xfId="40425" xr:uid="{00000000-0005-0000-0000-0000DF9D0000}"/>
    <cellStyle name="SAPBEXHLevel3 3 4 3 3 2" xfId="40426" xr:uid="{00000000-0005-0000-0000-0000E09D0000}"/>
    <cellStyle name="SAPBEXHLevel3 3 4 3 4" xfId="40427" xr:uid="{00000000-0005-0000-0000-0000E19D0000}"/>
    <cellStyle name="SAPBEXHLevel3 3 4 3 4 2" xfId="40428" xr:uid="{00000000-0005-0000-0000-0000E29D0000}"/>
    <cellStyle name="SAPBEXHLevel3 3 4 3 5" xfId="40429" xr:uid="{00000000-0005-0000-0000-0000E39D0000}"/>
    <cellStyle name="SAPBEXHLevel3 3 4 3 5 2" xfId="40430" xr:uid="{00000000-0005-0000-0000-0000E49D0000}"/>
    <cellStyle name="SAPBEXHLevel3 3 4 3 6" xfId="40431" xr:uid="{00000000-0005-0000-0000-0000E59D0000}"/>
    <cellStyle name="SAPBEXHLevel3 3 4 3 6 2" xfId="40432" xr:uid="{00000000-0005-0000-0000-0000E69D0000}"/>
    <cellStyle name="SAPBEXHLevel3 3 4 3 7" xfId="40433" xr:uid="{00000000-0005-0000-0000-0000E79D0000}"/>
    <cellStyle name="SAPBEXHLevel3 3 4 4" xfId="40434" xr:uid="{00000000-0005-0000-0000-0000E89D0000}"/>
    <cellStyle name="SAPBEXHLevel3 3 4 4 2" xfId="40435" xr:uid="{00000000-0005-0000-0000-0000E99D0000}"/>
    <cellStyle name="SAPBEXHLevel3 3 4 5" xfId="40436" xr:uid="{00000000-0005-0000-0000-0000EA9D0000}"/>
    <cellStyle name="SAPBEXHLevel3 3 4 5 2" xfId="40437" xr:uid="{00000000-0005-0000-0000-0000EB9D0000}"/>
    <cellStyle name="SAPBEXHLevel3 3 4 6" xfId="40438" xr:uid="{00000000-0005-0000-0000-0000EC9D0000}"/>
    <cellStyle name="SAPBEXHLevel3 3 4 6 2" xfId="40439" xr:uid="{00000000-0005-0000-0000-0000ED9D0000}"/>
    <cellStyle name="SAPBEXHLevel3 3 4 7" xfId="40440" xr:uid="{00000000-0005-0000-0000-0000EE9D0000}"/>
    <cellStyle name="SAPBEXHLevel3 3 4 7 2" xfId="40441" xr:uid="{00000000-0005-0000-0000-0000EF9D0000}"/>
    <cellStyle name="SAPBEXHLevel3 3 4 8" xfId="40442" xr:uid="{00000000-0005-0000-0000-0000F09D0000}"/>
    <cellStyle name="SAPBEXHLevel3 3 4 8 2" xfId="40443" xr:uid="{00000000-0005-0000-0000-0000F19D0000}"/>
    <cellStyle name="SAPBEXHLevel3 3 4 9" xfId="40444" xr:uid="{00000000-0005-0000-0000-0000F29D0000}"/>
    <cellStyle name="SAPBEXHLevel3 3 5" xfId="40445" xr:uid="{00000000-0005-0000-0000-0000F39D0000}"/>
    <cellStyle name="SAPBEXHLevel3 3 5 2" xfId="40446" xr:uid="{00000000-0005-0000-0000-0000F49D0000}"/>
    <cellStyle name="SAPBEXHLevel3 3 5 2 2" xfId="40447" xr:uid="{00000000-0005-0000-0000-0000F59D0000}"/>
    <cellStyle name="SAPBEXHLevel3 3 5 2 2 2" xfId="40448" xr:uid="{00000000-0005-0000-0000-0000F69D0000}"/>
    <cellStyle name="SAPBEXHLevel3 3 5 2 3" xfId="40449" xr:uid="{00000000-0005-0000-0000-0000F79D0000}"/>
    <cellStyle name="SAPBEXHLevel3 3 5 2 3 2" xfId="40450" xr:uid="{00000000-0005-0000-0000-0000F89D0000}"/>
    <cellStyle name="SAPBEXHLevel3 3 5 2 4" xfId="40451" xr:uid="{00000000-0005-0000-0000-0000F99D0000}"/>
    <cellStyle name="SAPBEXHLevel3 3 5 2 4 2" xfId="40452" xr:uid="{00000000-0005-0000-0000-0000FA9D0000}"/>
    <cellStyle name="SAPBEXHLevel3 3 5 2 5" xfId="40453" xr:uid="{00000000-0005-0000-0000-0000FB9D0000}"/>
    <cellStyle name="SAPBEXHLevel3 3 5 2 5 2" xfId="40454" xr:uid="{00000000-0005-0000-0000-0000FC9D0000}"/>
    <cellStyle name="SAPBEXHLevel3 3 5 2 6" xfId="40455" xr:uid="{00000000-0005-0000-0000-0000FD9D0000}"/>
    <cellStyle name="SAPBEXHLevel3 3 5 2 6 2" xfId="40456" xr:uid="{00000000-0005-0000-0000-0000FE9D0000}"/>
    <cellStyle name="SAPBEXHLevel3 3 5 2 7" xfId="40457" xr:uid="{00000000-0005-0000-0000-0000FF9D0000}"/>
    <cellStyle name="SAPBEXHLevel3 3 5 3" xfId="40458" xr:uid="{00000000-0005-0000-0000-0000009E0000}"/>
    <cellStyle name="SAPBEXHLevel3 3 5 3 2" xfId="40459" xr:uid="{00000000-0005-0000-0000-0000019E0000}"/>
    <cellStyle name="SAPBEXHLevel3 3 5 4" xfId="40460" xr:uid="{00000000-0005-0000-0000-0000029E0000}"/>
    <cellStyle name="SAPBEXHLevel3 3 5 4 2" xfId="40461" xr:uid="{00000000-0005-0000-0000-0000039E0000}"/>
    <cellStyle name="SAPBEXHLevel3 3 5 5" xfId="40462" xr:uid="{00000000-0005-0000-0000-0000049E0000}"/>
    <cellStyle name="SAPBEXHLevel3 3 5 5 2" xfId="40463" xr:uid="{00000000-0005-0000-0000-0000059E0000}"/>
    <cellStyle name="SAPBEXHLevel3 3 5 6" xfId="40464" xr:uid="{00000000-0005-0000-0000-0000069E0000}"/>
    <cellStyle name="SAPBEXHLevel3 3 5 6 2" xfId="40465" xr:uid="{00000000-0005-0000-0000-0000079E0000}"/>
    <cellStyle name="SAPBEXHLevel3 3 5 7" xfId="40466" xr:uid="{00000000-0005-0000-0000-0000089E0000}"/>
    <cellStyle name="SAPBEXHLevel3 3 5 7 2" xfId="40467" xr:uid="{00000000-0005-0000-0000-0000099E0000}"/>
    <cellStyle name="SAPBEXHLevel3 3 5 8" xfId="40468" xr:uid="{00000000-0005-0000-0000-00000A9E0000}"/>
    <cellStyle name="SAPBEXHLevel3 3 6" xfId="40469" xr:uid="{00000000-0005-0000-0000-00000B9E0000}"/>
    <cellStyle name="SAPBEXHLevel3 3 6 2" xfId="40470" xr:uid="{00000000-0005-0000-0000-00000C9E0000}"/>
    <cellStyle name="SAPBEXHLevel3 3 6 2 2" xfId="40471" xr:uid="{00000000-0005-0000-0000-00000D9E0000}"/>
    <cellStyle name="SAPBEXHLevel3 3 6 3" xfId="40472" xr:uid="{00000000-0005-0000-0000-00000E9E0000}"/>
    <cellStyle name="SAPBEXHLevel3 3 6 3 2" xfId="40473" xr:uid="{00000000-0005-0000-0000-00000F9E0000}"/>
    <cellStyle name="SAPBEXHLevel3 3 6 4" xfId="40474" xr:uid="{00000000-0005-0000-0000-0000109E0000}"/>
    <cellStyle name="SAPBEXHLevel3 3 6 4 2" xfId="40475" xr:uid="{00000000-0005-0000-0000-0000119E0000}"/>
    <cellStyle name="SAPBEXHLevel3 3 6 5" xfId="40476" xr:uid="{00000000-0005-0000-0000-0000129E0000}"/>
    <cellStyle name="SAPBEXHLevel3 3 6 5 2" xfId="40477" xr:uid="{00000000-0005-0000-0000-0000139E0000}"/>
    <cellStyle name="SAPBEXHLevel3 3 6 6" xfId="40478" xr:uid="{00000000-0005-0000-0000-0000149E0000}"/>
    <cellStyle name="SAPBEXHLevel3 3 6 6 2" xfId="40479" xr:uid="{00000000-0005-0000-0000-0000159E0000}"/>
    <cellStyle name="SAPBEXHLevel3 3 6 7" xfId="40480" xr:uid="{00000000-0005-0000-0000-0000169E0000}"/>
    <cellStyle name="SAPBEXHLevel3 3 7" xfId="40481" xr:uid="{00000000-0005-0000-0000-0000179E0000}"/>
    <cellStyle name="SAPBEXHLevel3 3 7 2" xfId="40482" xr:uid="{00000000-0005-0000-0000-0000189E0000}"/>
    <cellStyle name="SAPBEXHLevel3 3 8" xfId="40483" xr:uid="{00000000-0005-0000-0000-0000199E0000}"/>
    <cellStyle name="SAPBEXHLevel3 3 8 2" xfId="40484" xr:uid="{00000000-0005-0000-0000-00001A9E0000}"/>
    <cellStyle name="SAPBEXHLevel3 3 9" xfId="40485" xr:uid="{00000000-0005-0000-0000-00001B9E0000}"/>
    <cellStyle name="SAPBEXHLevel3 3 9 2" xfId="40486" xr:uid="{00000000-0005-0000-0000-00001C9E0000}"/>
    <cellStyle name="SAPBEXHLevel3 4" xfId="40487" xr:uid="{00000000-0005-0000-0000-00001D9E0000}"/>
    <cellStyle name="SAPBEXHLevel3 4 10" xfId="40488" xr:uid="{00000000-0005-0000-0000-00001E9E0000}"/>
    <cellStyle name="SAPBEXHLevel3 4 10 2" xfId="40489" xr:uid="{00000000-0005-0000-0000-00001F9E0000}"/>
    <cellStyle name="SAPBEXHLevel3 4 11" xfId="40490" xr:uid="{00000000-0005-0000-0000-0000209E0000}"/>
    <cellStyle name="SAPBEXHLevel3 4 2" xfId="40491" xr:uid="{00000000-0005-0000-0000-0000219E0000}"/>
    <cellStyle name="SAPBEXHLevel3 4 2 10" xfId="40492" xr:uid="{00000000-0005-0000-0000-0000229E0000}"/>
    <cellStyle name="SAPBEXHLevel3 4 2 2" xfId="40493" xr:uid="{00000000-0005-0000-0000-0000239E0000}"/>
    <cellStyle name="SAPBEXHLevel3 4 2 2 2" xfId="40494" xr:uid="{00000000-0005-0000-0000-0000249E0000}"/>
    <cellStyle name="SAPBEXHLevel3 4 2 2 2 2" xfId="40495" xr:uid="{00000000-0005-0000-0000-0000259E0000}"/>
    <cellStyle name="SAPBEXHLevel3 4 2 2 2 2 2" xfId="40496" xr:uid="{00000000-0005-0000-0000-0000269E0000}"/>
    <cellStyle name="SAPBEXHLevel3 4 2 2 2 2 2 2" xfId="40497" xr:uid="{00000000-0005-0000-0000-0000279E0000}"/>
    <cellStyle name="SAPBEXHLevel3 4 2 2 2 2 3" xfId="40498" xr:uid="{00000000-0005-0000-0000-0000289E0000}"/>
    <cellStyle name="SAPBEXHLevel3 4 2 2 2 2 3 2" xfId="40499" xr:uid="{00000000-0005-0000-0000-0000299E0000}"/>
    <cellStyle name="SAPBEXHLevel3 4 2 2 2 2 4" xfId="40500" xr:uid="{00000000-0005-0000-0000-00002A9E0000}"/>
    <cellStyle name="SAPBEXHLevel3 4 2 2 2 2 4 2" xfId="40501" xr:uid="{00000000-0005-0000-0000-00002B9E0000}"/>
    <cellStyle name="SAPBEXHLevel3 4 2 2 2 2 5" xfId="40502" xr:uid="{00000000-0005-0000-0000-00002C9E0000}"/>
    <cellStyle name="SAPBEXHLevel3 4 2 2 2 2 5 2" xfId="40503" xr:uid="{00000000-0005-0000-0000-00002D9E0000}"/>
    <cellStyle name="SAPBEXHLevel3 4 2 2 2 2 6" xfId="40504" xr:uid="{00000000-0005-0000-0000-00002E9E0000}"/>
    <cellStyle name="SAPBEXHLevel3 4 2 2 2 2 6 2" xfId="40505" xr:uid="{00000000-0005-0000-0000-00002F9E0000}"/>
    <cellStyle name="SAPBEXHLevel3 4 2 2 2 2 7" xfId="40506" xr:uid="{00000000-0005-0000-0000-0000309E0000}"/>
    <cellStyle name="SAPBEXHLevel3 4 2 2 2 3" xfId="40507" xr:uid="{00000000-0005-0000-0000-0000319E0000}"/>
    <cellStyle name="SAPBEXHLevel3 4 2 2 2 3 2" xfId="40508" xr:uid="{00000000-0005-0000-0000-0000329E0000}"/>
    <cellStyle name="SAPBEXHLevel3 4 2 2 2 4" xfId="40509" xr:uid="{00000000-0005-0000-0000-0000339E0000}"/>
    <cellStyle name="SAPBEXHLevel3 4 2 2 2 4 2" xfId="40510" xr:uid="{00000000-0005-0000-0000-0000349E0000}"/>
    <cellStyle name="SAPBEXHLevel3 4 2 2 2 5" xfId="40511" xr:uid="{00000000-0005-0000-0000-0000359E0000}"/>
    <cellStyle name="SAPBEXHLevel3 4 2 2 2 5 2" xfId="40512" xr:uid="{00000000-0005-0000-0000-0000369E0000}"/>
    <cellStyle name="SAPBEXHLevel3 4 2 2 2 6" xfId="40513" xr:uid="{00000000-0005-0000-0000-0000379E0000}"/>
    <cellStyle name="SAPBEXHLevel3 4 2 2 2 6 2" xfId="40514" xr:uid="{00000000-0005-0000-0000-0000389E0000}"/>
    <cellStyle name="SAPBEXHLevel3 4 2 2 2 7" xfId="40515" xr:uid="{00000000-0005-0000-0000-0000399E0000}"/>
    <cellStyle name="SAPBEXHLevel3 4 2 2 2 7 2" xfId="40516" xr:uid="{00000000-0005-0000-0000-00003A9E0000}"/>
    <cellStyle name="SAPBEXHLevel3 4 2 2 2 8" xfId="40517" xr:uid="{00000000-0005-0000-0000-00003B9E0000}"/>
    <cellStyle name="SAPBEXHLevel3 4 2 2 3" xfId="40518" xr:uid="{00000000-0005-0000-0000-00003C9E0000}"/>
    <cellStyle name="SAPBEXHLevel3 4 2 2 3 2" xfId="40519" xr:uid="{00000000-0005-0000-0000-00003D9E0000}"/>
    <cellStyle name="SAPBEXHLevel3 4 2 2 3 2 2" xfId="40520" xr:uid="{00000000-0005-0000-0000-00003E9E0000}"/>
    <cellStyle name="SAPBEXHLevel3 4 2 2 3 3" xfId="40521" xr:uid="{00000000-0005-0000-0000-00003F9E0000}"/>
    <cellStyle name="SAPBEXHLevel3 4 2 2 3 3 2" xfId="40522" xr:uid="{00000000-0005-0000-0000-0000409E0000}"/>
    <cellStyle name="SAPBEXHLevel3 4 2 2 3 4" xfId="40523" xr:uid="{00000000-0005-0000-0000-0000419E0000}"/>
    <cellStyle name="SAPBEXHLevel3 4 2 2 3 4 2" xfId="40524" xr:uid="{00000000-0005-0000-0000-0000429E0000}"/>
    <cellStyle name="SAPBEXHLevel3 4 2 2 3 5" xfId="40525" xr:uid="{00000000-0005-0000-0000-0000439E0000}"/>
    <cellStyle name="SAPBEXHLevel3 4 2 2 3 5 2" xfId="40526" xr:uid="{00000000-0005-0000-0000-0000449E0000}"/>
    <cellStyle name="SAPBEXHLevel3 4 2 2 3 6" xfId="40527" xr:uid="{00000000-0005-0000-0000-0000459E0000}"/>
    <cellStyle name="SAPBEXHLevel3 4 2 2 3 6 2" xfId="40528" xr:uid="{00000000-0005-0000-0000-0000469E0000}"/>
    <cellStyle name="SAPBEXHLevel3 4 2 2 3 7" xfId="40529" xr:uid="{00000000-0005-0000-0000-0000479E0000}"/>
    <cellStyle name="SAPBEXHLevel3 4 2 2 4" xfId="40530" xr:uid="{00000000-0005-0000-0000-0000489E0000}"/>
    <cellStyle name="SAPBEXHLevel3 4 2 2 4 2" xfId="40531" xr:uid="{00000000-0005-0000-0000-0000499E0000}"/>
    <cellStyle name="SAPBEXHLevel3 4 2 2 5" xfId="40532" xr:uid="{00000000-0005-0000-0000-00004A9E0000}"/>
    <cellStyle name="SAPBEXHLevel3 4 2 2 5 2" xfId="40533" xr:uid="{00000000-0005-0000-0000-00004B9E0000}"/>
    <cellStyle name="SAPBEXHLevel3 4 2 2 6" xfId="40534" xr:uid="{00000000-0005-0000-0000-00004C9E0000}"/>
    <cellStyle name="SAPBEXHLevel3 4 2 2 6 2" xfId="40535" xr:uid="{00000000-0005-0000-0000-00004D9E0000}"/>
    <cellStyle name="SAPBEXHLevel3 4 2 2 7" xfId="40536" xr:uid="{00000000-0005-0000-0000-00004E9E0000}"/>
    <cellStyle name="SAPBEXHLevel3 4 2 2 7 2" xfId="40537" xr:uid="{00000000-0005-0000-0000-00004F9E0000}"/>
    <cellStyle name="SAPBEXHLevel3 4 2 2 8" xfId="40538" xr:uid="{00000000-0005-0000-0000-0000509E0000}"/>
    <cellStyle name="SAPBEXHLevel3 4 2 2 8 2" xfId="40539" xr:uid="{00000000-0005-0000-0000-0000519E0000}"/>
    <cellStyle name="SAPBEXHLevel3 4 2 2 9" xfId="40540" xr:uid="{00000000-0005-0000-0000-0000529E0000}"/>
    <cellStyle name="SAPBEXHLevel3 4 2 3" xfId="40541" xr:uid="{00000000-0005-0000-0000-0000539E0000}"/>
    <cellStyle name="SAPBEXHLevel3 4 2 3 2" xfId="40542" xr:uid="{00000000-0005-0000-0000-0000549E0000}"/>
    <cellStyle name="SAPBEXHLevel3 4 2 3 2 2" xfId="40543" xr:uid="{00000000-0005-0000-0000-0000559E0000}"/>
    <cellStyle name="SAPBEXHLevel3 4 2 3 2 2 2" xfId="40544" xr:uid="{00000000-0005-0000-0000-0000569E0000}"/>
    <cellStyle name="SAPBEXHLevel3 4 2 3 2 3" xfId="40545" xr:uid="{00000000-0005-0000-0000-0000579E0000}"/>
    <cellStyle name="SAPBEXHLevel3 4 2 3 2 3 2" xfId="40546" xr:uid="{00000000-0005-0000-0000-0000589E0000}"/>
    <cellStyle name="SAPBEXHLevel3 4 2 3 2 4" xfId="40547" xr:uid="{00000000-0005-0000-0000-0000599E0000}"/>
    <cellStyle name="SAPBEXHLevel3 4 2 3 2 4 2" xfId="40548" xr:uid="{00000000-0005-0000-0000-00005A9E0000}"/>
    <cellStyle name="SAPBEXHLevel3 4 2 3 2 5" xfId="40549" xr:uid="{00000000-0005-0000-0000-00005B9E0000}"/>
    <cellStyle name="SAPBEXHLevel3 4 2 3 2 5 2" xfId="40550" xr:uid="{00000000-0005-0000-0000-00005C9E0000}"/>
    <cellStyle name="SAPBEXHLevel3 4 2 3 2 6" xfId="40551" xr:uid="{00000000-0005-0000-0000-00005D9E0000}"/>
    <cellStyle name="SAPBEXHLevel3 4 2 3 2 6 2" xfId="40552" xr:uid="{00000000-0005-0000-0000-00005E9E0000}"/>
    <cellStyle name="SAPBEXHLevel3 4 2 3 2 7" xfId="40553" xr:uid="{00000000-0005-0000-0000-00005F9E0000}"/>
    <cellStyle name="SAPBEXHLevel3 4 2 3 3" xfId="40554" xr:uid="{00000000-0005-0000-0000-0000609E0000}"/>
    <cellStyle name="SAPBEXHLevel3 4 2 3 3 2" xfId="40555" xr:uid="{00000000-0005-0000-0000-0000619E0000}"/>
    <cellStyle name="SAPBEXHLevel3 4 2 3 4" xfId="40556" xr:uid="{00000000-0005-0000-0000-0000629E0000}"/>
    <cellStyle name="SAPBEXHLevel3 4 2 3 4 2" xfId="40557" xr:uid="{00000000-0005-0000-0000-0000639E0000}"/>
    <cellStyle name="SAPBEXHLevel3 4 2 3 5" xfId="40558" xr:uid="{00000000-0005-0000-0000-0000649E0000}"/>
    <cellStyle name="SAPBEXHLevel3 4 2 3 5 2" xfId="40559" xr:uid="{00000000-0005-0000-0000-0000659E0000}"/>
    <cellStyle name="SAPBEXHLevel3 4 2 3 6" xfId="40560" xr:uid="{00000000-0005-0000-0000-0000669E0000}"/>
    <cellStyle name="SAPBEXHLevel3 4 2 3 6 2" xfId="40561" xr:uid="{00000000-0005-0000-0000-0000679E0000}"/>
    <cellStyle name="SAPBEXHLevel3 4 2 3 7" xfId="40562" xr:uid="{00000000-0005-0000-0000-0000689E0000}"/>
    <cellStyle name="SAPBEXHLevel3 4 2 3 7 2" xfId="40563" xr:uid="{00000000-0005-0000-0000-0000699E0000}"/>
    <cellStyle name="SAPBEXHLevel3 4 2 3 8" xfId="40564" xr:uid="{00000000-0005-0000-0000-00006A9E0000}"/>
    <cellStyle name="SAPBEXHLevel3 4 2 4" xfId="40565" xr:uid="{00000000-0005-0000-0000-00006B9E0000}"/>
    <cellStyle name="SAPBEXHLevel3 4 2 4 2" xfId="40566" xr:uid="{00000000-0005-0000-0000-00006C9E0000}"/>
    <cellStyle name="SAPBEXHLevel3 4 2 4 2 2" xfId="40567" xr:uid="{00000000-0005-0000-0000-00006D9E0000}"/>
    <cellStyle name="SAPBEXHLevel3 4 2 4 3" xfId="40568" xr:uid="{00000000-0005-0000-0000-00006E9E0000}"/>
    <cellStyle name="SAPBEXHLevel3 4 2 4 3 2" xfId="40569" xr:uid="{00000000-0005-0000-0000-00006F9E0000}"/>
    <cellStyle name="SAPBEXHLevel3 4 2 4 4" xfId="40570" xr:uid="{00000000-0005-0000-0000-0000709E0000}"/>
    <cellStyle name="SAPBEXHLevel3 4 2 4 4 2" xfId="40571" xr:uid="{00000000-0005-0000-0000-0000719E0000}"/>
    <cellStyle name="SAPBEXHLevel3 4 2 4 5" xfId="40572" xr:uid="{00000000-0005-0000-0000-0000729E0000}"/>
    <cellStyle name="SAPBEXHLevel3 4 2 4 5 2" xfId="40573" xr:uid="{00000000-0005-0000-0000-0000739E0000}"/>
    <cellStyle name="SAPBEXHLevel3 4 2 4 6" xfId="40574" xr:uid="{00000000-0005-0000-0000-0000749E0000}"/>
    <cellStyle name="SAPBEXHLevel3 4 2 4 6 2" xfId="40575" xr:uid="{00000000-0005-0000-0000-0000759E0000}"/>
    <cellStyle name="SAPBEXHLevel3 4 2 4 7" xfId="40576" xr:uid="{00000000-0005-0000-0000-0000769E0000}"/>
    <cellStyle name="SAPBEXHLevel3 4 2 5" xfId="40577" xr:uid="{00000000-0005-0000-0000-0000779E0000}"/>
    <cellStyle name="SAPBEXHLevel3 4 2 5 2" xfId="40578" xr:uid="{00000000-0005-0000-0000-0000789E0000}"/>
    <cellStyle name="SAPBEXHLevel3 4 2 6" xfId="40579" xr:uid="{00000000-0005-0000-0000-0000799E0000}"/>
    <cellStyle name="SAPBEXHLevel3 4 2 6 2" xfId="40580" xr:uid="{00000000-0005-0000-0000-00007A9E0000}"/>
    <cellStyle name="SAPBEXHLevel3 4 2 7" xfId="40581" xr:uid="{00000000-0005-0000-0000-00007B9E0000}"/>
    <cellStyle name="SAPBEXHLevel3 4 2 7 2" xfId="40582" xr:uid="{00000000-0005-0000-0000-00007C9E0000}"/>
    <cellStyle name="SAPBEXHLevel3 4 2 8" xfId="40583" xr:uid="{00000000-0005-0000-0000-00007D9E0000}"/>
    <cellStyle name="SAPBEXHLevel3 4 2 8 2" xfId="40584" xr:uid="{00000000-0005-0000-0000-00007E9E0000}"/>
    <cellStyle name="SAPBEXHLevel3 4 2 9" xfId="40585" xr:uid="{00000000-0005-0000-0000-00007F9E0000}"/>
    <cellStyle name="SAPBEXHLevel3 4 2 9 2" xfId="40586" xr:uid="{00000000-0005-0000-0000-0000809E0000}"/>
    <cellStyle name="SAPBEXHLevel3 4 3" xfId="40587" xr:uid="{00000000-0005-0000-0000-0000819E0000}"/>
    <cellStyle name="SAPBEXHLevel3 4 3 2" xfId="40588" xr:uid="{00000000-0005-0000-0000-0000829E0000}"/>
    <cellStyle name="SAPBEXHLevel3 4 3 2 2" xfId="40589" xr:uid="{00000000-0005-0000-0000-0000839E0000}"/>
    <cellStyle name="SAPBEXHLevel3 4 3 2 2 2" xfId="40590" xr:uid="{00000000-0005-0000-0000-0000849E0000}"/>
    <cellStyle name="SAPBEXHLevel3 4 3 2 2 2 2" xfId="40591" xr:uid="{00000000-0005-0000-0000-0000859E0000}"/>
    <cellStyle name="SAPBEXHLevel3 4 3 2 2 3" xfId="40592" xr:uid="{00000000-0005-0000-0000-0000869E0000}"/>
    <cellStyle name="SAPBEXHLevel3 4 3 2 2 3 2" xfId="40593" xr:uid="{00000000-0005-0000-0000-0000879E0000}"/>
    <cellStyle name="SAPBEXHLevel3 4 3 2 2 4" xfId="40594" xr:uid="{00000000-0005-0000-0000-0000889E0000}"/>
    <cellStyle name="SAPBEXHLevel3 4 3 2 2 4 2" xfId="40595" xr:uid="{00000000-0005-0000-0000-0000899E0000}"/>
    <cellStyle name="SAPBEXHLevel3 4 3 2 2 5" xfId="40596" xr:uid="{00000000-0005-0000-0000-00008A9E0000}"/>
    <cellStyle name="SAPBEXHLevel3 4 3 2 2 5 2" xfId="40597" xr:uid="{00000000-0005-0000-0000-00008B9E0000}"/>
    <cellStyle name="SAPBEXHLevel3 4 3 2 2 6" xfId="40598" xr:uid="{00000000-0005-0000-0000-00008C9E0000}"/>
    <cellStyle name="SAPBEXHLevel3 4 3 2 2 6 2" xfId="40599" xr:uid="{00000000-0005-0000-0000-00008D9E0000}"/>
    <cellStyle name="SAPBEXHLevel3 4 3 2 2 7" xfId="40600" xr:uid="{00000000-0005-0000-0000-00008E9E0000}"/>
    <cellStyle name="SAPBEXHLevel3 4 3 2 3" xfId="40601" xr:uid="{00000000-0005-0000-0000-00008F9E0000}"/>
    <cellStyle name="SAPBEXHLevel3 4 3 2 3 2" xfId="40602" xr:uid="{00000000-0005-0000-0000-0000909E0000}"/>
    <cellStyle name="SAPBEXHLevel3 4 3 2 4" xfId="40603" xr:uid="{00000000-0005-0000-0000-0000919E0000}"/>
    <cellStyle name="SAPBEXHLevel3 4 3 2 4 2" xfId="40604" xr:uid="{00000000-0005-0000-0000-0000929E0000}"/>
    <cellStyle name="SAPBEXHLevel3 4 3 2 5" xfId="40605" xr:uid="{00000000-0005-0000-0000-0000939E0000}"/>
    <cellStyle name="SAPBEXHLevel3 4 3 2 5 2" xfId="40606" xr:uid="{00000000-0005-0000-0000-0000949E0000}"/>
    <cellStyle name="SAPBEXHLevel3 4 3 2 6" xfId="40607" xr:uid="{00000000-0005-0000-0000-0000959E0000}"/>
    <cellStyle name="SAPBEXHLevel3 4 3 2 6 2" xfId="40608" xr:uid="{00000000-0005-0000-0000-0000969E0000}"/>
    <cellStyle name="SAPBEXHLevel3 4 3 2 7" xfId="40609" xr:uid="{00000000-0005-0000-0000-0000979E0000}"/>
    <cellStyle name="SAPBEXHLevel3 4 3 2 7 2" xfId="40610" xr:uid="{00000000-0005-0000-0000-0000989E0000}"/>
    <cellStyle name="SAPBEXHLevel3 4 3 2 8" xfId="40611" xr:uid="{00000000-0005-0000-0000-0000999E0000}"/>
    <cellStyle name="SAPBEXHLevel3 4 3 3" xfId="40612" xr:uid="{00000000-0005-0000-0000-00009A9E0000}"/>
    <cellStyle name="SAPBEXHLevel3 4 3 3 2" xfId="40613" xr:uid="{00000000-0005-0000-0000-00009B9E0000}"/>
    <cellStyle name="SAPBEXHLevel3 4 3 3 2 2" xfId="40614" xr:uid="{00000000-0005-0000-0000-00009C9E0000}"/>
    <cellStyle name="SAPBEXHLevel3 4 3 3 3" xfId="40615" xr:uid="{00000000-0005-0000-0000-00009D9E0000}"/>
    <cellStyle name="SAPBEXHLevel3 4 3 3 3 2" xfId="40616" xr:uid="{00000000-0005-0000-0000-00009E9E0000}"/>
    <cellStyle name="SAPBEXHLevel3 4 3 3 4" xfId="40617" xr:uid="{00000000-0005-0000-0000-00009F9E0000}"/>
    <cellStyle name="SAPBEXHLevel3 4 3 3 4 2" xfId="40618" xr:uid="{00000000-0005-0000-0000-0000A09E0000}"/>
    <cellStyle name="SAPBEXHLevel3 4 3 3 5" xfId="40619" xr:uid="{00000000-0005-0000-0000-0000A19E0000}"/>
    <cellStyle name="SAPBEXHLevel3 4 3 3 5 2" xfId="40620" xr:uid="{00000000-0005-0000-0000-0000A29E0000}"/>
    <cellStyle name="SAPBEXHLevel3 4 3 3 6" xfId="40621" xr:uid="{00000000-0005-0000-0000-0000A39E0000}"/>
    <cellStyle name="SAPBEXHLevel3 4 3 3 6 2" xfId="40622" xr:uid="{00000000-0005-0000-0000-0000A49E0000}"/>
    <cellStyle name="SAPBEXHLevel3 4 3 3 7" xfId="40623" xr:uid="{00000000-0005-0000-0000-0000A59E0000}"/>
    <cellStyle name="SAPBEXHLevel3 4 3 4" xfId="40624" xr:uid="{00000000-0005-0000-0000-0000A69E0000}"/>
    <cellStyle name="SAPBEXHLevel3 4 3 4 2" xfId="40625" xr:uid="{00000000-0005-0000-0000-0000A79E0000}"/>
    <cellStyle name="SAPBEXHLevel3 4 3 5" xfId="40626" xr:uid="{00000000-0005-0000-0000-0000A89E0000}"/>
    <cellStyle name="SAPBEXHLevel3 4 3 5 2" xfId="40627" xr:uid="{00000000-0005-0000-0000-0000A99E0000}"/>
    <cellStyle name="SAPBEXHLevel3 4 3 6" xfId="40628" xr:uid="{00000000-0005-0000-0000-0000AA9E0000}"/>
    <cellStyle name="SAPBEXHLevel3 4 3 6 2" xfId="40629" xr:uid="{00000000-0005-0000-0000-0000AB9E0000}"/>
    <cellStyle name="SAPBEXHLevel3 4 3 7" xfId="40630" xr:uid="{00000000-0005-0000-0000-0000AC9E0000}"/>
    <cellStyle name="SAPBEXHLevel3 4 3 7 2" xfId="40631" xr:uid="{00000000-0005-0000-0000-0000AD9E0000}"/>
    <cellStyle name="SAPBEXHLevel3 4 3 8" xfId="40632" xr:uid="{00000000-0005-0000-0000-0000AE9E0000}"/>
    <cellStyle name="SAPBEXHLevel3 4 3 8 2" xfId="40633" xr:uid="{00000000-0005-0000-0000-0000AF9E0000}"/>
    <cellStyle name="SAPBEXHLevel3 4 3 9" xfId="40634" xr:uid="{00000000-0005-0000-0000-0000B09E0000}"/>
    <cellStyle name="SAPBEXHLevel3 4 4" xfId="40635" xr:uid="{00000000-0005-0000-0000-0000B19E0000}"/>
    <cellStyle name="SAPBEXHLevel3 4 4 2" xfId="40636" xr:uid="{00000000-0005-0000-0000-0000B29E0000}"/>
    <cellStyle name="SAPBEXHLevel3 4 4 2 2" xfId="40637" xr:uid="{00000000-0005-0000-0000-0000B39E0000}"/>
    <cellStyle name="SAPBEXHLevel3 4 4 2 2 2" xfId="40638" xr:uid="{00000000-0005-0000-0000-0000B49E0000}"/>
    <cellStyle name="SAPBEXHLevel3 4 4 2 3" xfId="40639" xr:uid="{00000000-0005-0000-0000-0000B59E0000}"/>
    <cellStyle name="SAPBEXHLevel3 4 4 2 3 2" xfId="40640" xr:uid="{00000000-0005-0000-0000-0000B69E0000}"/>
    <cellStyle name="SAPBEXHLevel3 4 4 2 4" xfId="40641" xr:uid="{00000000-0005-0000-0000-0000B79E0000}"/>
    <cellStyle name="SAPBEXHLevel3 4 4 2 4 2" xfId="40642" xr:uid="{00000000-0005-0000-0000-0000B89E0000}"/>
    <cellStyle name="SAPBEXHLevel3 4 4 2 5" xfId="40643" xr:uid="{00000000-0005-0000-0000-0000B99E0000}"/>
    <cellStyle name="SAPBEXHLevel3 4 4 2 5 2" xfId="40644" xr:uid="{00000000-0005-0000-0000-0000BA9E0000}"/>
    <cellStyle name="SAPBEXHLevel3 4 4 2 6" xfId="40645" xr:uid="{00000000-0005-0000-0000-0000BB9E0000}"/>
    <cellStyle name="SAPBEXHLevel3 4 4 2 6 2" xfId="40646" xr:uid="{00000000-0005-0000-0000-0000BC9E0000}"/>
    <cellStyle name="SAPBEXHLevel3 4 4 2 7" xfId="40647" xr:uid="{00000000-0005-0000-0000-0000BD9E0000}"/>
    <cellStyle name="SAPBEXHLevel3 4 4 3" xfId="40648" xr:uid="{00000000-0005-0000-0000-0000BE9E0000}"/>
    <cellStyle name="SAPBEXHLevel3 4 4 3 2" xfId="40649" xr:uid="{00000000-0005-0000-0000-0000BF9E0000}"/>
    <cellStyle name="SAPBEXHLevel3 4 4 4" xfId="40650" xr:uid="{00000000-0005-0000-0000-0000C09E0000}"/>
    <cellStyle name="SAPBEXHLevel3 4 4 4 2" xfId="40651" xr:uid="{00000000-0005-0000-0000-0000C19E0000}"/>
    <cellStyle name="SAPBEXHLevel3 4 4 5" xfId="40652" xr:uid="{00000000-0005-0000-0000-0000C29E0000}"/>
    <cellStyle name="SAPBEXHLevel3 4 4 5 2" xfId="40653" xr:uid="{00000000-0005-0000-0000-0000C39E0000}"/>
    <cellStyle name="SAPBEXHLevel3 4 4 6" xfId="40654" xr:uid="{00000000-0005-0000-0000-0000C49E0000}"/>
    <cellStyle name="SAPBEXHLevel3 4 4 6 2" xfId="40655" xr:uid="{00000000-0005-0000-0000-0000C59E0000}"/>
    <cellStyle name="SAPBEXHLevel3 4 4 7" xfId="40656" xr:uid="{00000000-0005-0000-0000-0000C69E0000}"/>
    <cellStyle name="SAPBEXHLevel3 4 4 7 2" xfId="40657" xr:uid="{00000000-0005-0000-0000-0000C79E0000}"/>
    <cellStyle name="SAPBEXHLevel3 4 4 8" xfId="40658" xr:uid="{00000000-0005-0000-0000-0000C89E0000}"/>
    <cellStyle name="SAPBEXHLevel3 4 5" xfId="40659" xr:uid="{00000000-0005-0000-0000-0000C99E0000}"/>
    <cellStyle name="SAPBEXHLevel3 4 5 2" xfId="40660" xr:uid="{00000000-0005-0000-0000-0000CA9E0000}"/>
    <cellStyle name="SAPBEXHLevel3 4 5 2 2" xfId="40661" xr:uid="{00000000-0005-0000-0000-0000CB9E0000}"/>
    <cellStyle name="SAPBEXHLevel3 4 5 3" xfId="40662" xr:uid="{00000000-0005-0000-0000-0000CC9E0000}"/>
    <cellStyle name="SAPBEXHLevel3 4 5 3 2" xfId="40663" xr:uid="{00000000-0005-0000-0000-0000CD9E0000}"/>
    <cellStyle name="SAPBEXHLevel3 4 5 4" xfId="40664" xr:uid="{00000000-0005-0000-0000-0000CE9E0000}"/>
    <cellStyle name="SAPBEXHLevel3 4 5 4 2" xfId="40665" xr:uid="{00000000-0005-0000-0000-0000CF9E0000}"/>
    <cellStyle name="SAPBEXHLevel3 4 5 5" xfId="40666" xr:uid="{00000000-0005-0000-0000-0000D09E0000}"/>
    <cellStyle name="SAPBEXHLevel3 4 5 5 2" xfId="40667" xr:uid="{00000000-0005-0000-0000-0000D19E0000}"/>
    <cellStyle name="SAPBEXHLevel3 4 5 6" xfId="40668" xr:uid="{00000000-0005-0000-0000-0000D29E0000}"/>
    <cellStyle name="SAPBEXHLevel3 4 5 6 2" xfId="40669" xr:uid="{00000000-0005-0000-0000-0000D39E0000}"/>
    <cellStyle name="SAPBEXHLevel3 4 5 7" xfId="40670" xr:uid="{00000000-0005-0000-0000-0000D49E0000}"/>
    <cellStyle name="SAPBEXHLevel3 4 6" xfId="40671" xr:uid="{00000000-0005-0000-0000-0000D59E0000}"/>
    <cellStyle name="SAPBEXHLevel3 4 6 2" xfId="40672" xr:uid="{00000000-0005-0000-0000-0000D69E0000}"/>
    <cellStyle name="SAPBEXHLevel3 4 7" xfId="40673" xr:uid="{00000000-0005-0000-0000-0000D79E0000}"/>
    <cellStyle name="SAPBEXHLevel3 4 7 2" xfId="40674" xr:uid="{00000000-0005-0000-0000-0000D89E0000}"/>
    <cellStyle name="SAPBEXHLevel3 4 8" xfId="40675" xr:uid="{00000000-0005-0000-0000-0000D99E0000}"/>
    <cellStyle name="SAPBEXHLevel3 4 8 2" xfId="40676" xr:uid="{00000000-0005-0000-0000-0000DA9E0000}"/>
    <cellStyle name="SAPBEXHLevel3 4 9" xfId="40677" xr:uid="{00000000-0005-0000-0000-0000DB9E0000}"/>
    <cellStyle name="SAPBEXHLevel3 4 9 2" xfId="40678" xr:uid="{00000000-0005-0000-0000-0000DC9E0000}"/>
    <cellStyle name="SAPBEXHLevel3 5" xfId="40679" xr:uid="{00000000-0005-0000-0000-0000DD9E0000}"/>
    <cellStyle name="SAPBEXHLevel3 5 10" xfId="40680" xr:uid="{00000000-0005-0000-0000-0000DE9E0000}"/>
    <cellStyle name="SAPBEXHLevel3 5 2" xfId="40681" xr:uid="{00000000-0005-0000-0000-0000DF9E0000}"/>
    <cellStyle name="SAPBEXHLevel3 5 2 2" xfId="40682" xr:uid="{00000000-0005-0000-0000-0000E09E0000}"/>
    <cellStyle name="SAPBEXHLevel3 5 2 2 2" xfId="40683" xr:uid="{00000000-0005-0000-0000-0000E19E0000}"/>
    <cellStyle name="SAPBEXHLevel3 5 2 2 2 2" xfId="40684" xr:uid="{00000000-0005-0000-0000-0000E29E0000}"/>
    <cellStyle name="SAPBEXHLevel3 5 2 2 2 2 2" xfId="40685" xr:uid="{00000000-0005-0000-0000-0000E39E0000}"/>
    <cellStyle name="SAPBEXHLevel3 5 2 2 2 3" xfId="40686" xr:uid="{00000000-0005-0000-0000-0000E49E0000}"/>
    <cellStyle name="SAPBEXHLevel3 5 2 2 2 3 2" xfId="40687" xr:uid="{00000000-0005-0000-0000-0000E59E0000}"/>
    <cellStyle name="SAPBEXHLevel3 5 2 2 2 4" xfId="40688" xr:uid="{00000000-0005-0000-0000-0000E69E0000}"/>
    <cellStyle name="SAPBEXHLevel3 5 2 2 2 4 2" xfId="40689" xr:uid="{00000000-0005-0000-0000-0000E79E0000}"/>
    <cellStyle name="SAPBEXHLevel3 5 2 2 2 5" xfId="40690" xr:uid="{00000000-0005-0000-0000-0000E89E0000}"/>
    <cellStyle name="SAPBEXHLevel3 5 2 2 2 5 2" xfId="40691" xr:uid="{00000000-0005-0000-0000-0000E99E0000}"/>
    <cellStyle name="SAPBEXHLevel3 5 2 2 2 6" xfId="40692" xr:uid="{00000000-0005-0000-0000-0000EA9E0000}"/>
    <cellStyle name="SAPBEXHLevel3 5 2 2 2 6 2" xfId="40693" xr:uid="{00000000-0005-0000-0000-0000EB9E0000}"/>
    <cellStyle name="SAPBEXHLevel3 5 2 2 2 7" xfId="40694" xr:uid="{00000000-0005-0000-0000-0000EC9E0000}"/>
    <cellStyle name="SAPBEXHLevel3 5 2 2 3" xfId="40695" xr:uid="{00000000-0005-0000-0000-0000ED9E0000}"/>
    <cellStyle name="SAPBEXHLevel3 5 2 2 3 2" xfId="40696" xr:uid="{00000000-0005-0000-0000-0000EE9E0000}"/>
    <cellStyle name="SAPBEXHLevel3 5 2 2 4" xfId="40697" xr:uid="{00000000-0005-0000-0000-0000EF9E0000}"/>
    <cellStyle name="SAPBEXHLevel3 5 2 2 4 2" xfId="40698" xr:uid="{00000000-0005-0000-0000-0000F09E0000}"/>
    <cellStyle name="SAPBEXHLevel3 5 2 2 5" xfId="40699" xr:uid="{00000000-0005-0000-0000-0000F19E0000}"/>
    <cellStyle name="SAPBEXHLevel3 5 2 2 5 2" xfId="40700" xr:uid="{00000000-0005-0000-0000-0000F29E0000}"/>
    <cellStyle name="SAPBEXHLevel3 5 2 2 6" xfId="40701" xr:uid="{00000000-0005-0000-0000-0000F39E0000}"/>
    <cellStyle name="SAPBEXHLevel3 5 2 2 6 2" xfId="40702" xr:uid="{00000000-0005-0000-0000-0000F49E0000}"/>
    <cellStyle name="SAPBEXHLevel3 5 2 2 7" xfId="40703" xr:uid="{00000000-0005-0000-0000-0000F59E0000}"/>
    <cellStyle name="SAPBEXHLevel3 5 2 2 7 2" xfId="40704" xr:uid="{00000000-0005-0000-0000-0000F69E0000}"/>
    <cellStyle name="SAPBEXHLevel3 5 2 2 8" xfId="40705" xr:uid="{00000000-0005-0000-0000-0000F79E0000}"/>
    <cellStyle name="SAPBEXHLevel3 5 2 3" xfId="40706" xr:uid="{00000000-0005-0000-0000-0000F89E0000}"/>
    <cellStyle name="SAPBEXHLevel3 5 2 3 2" xfId="40707" xr:uid="{00000000-0005-0000-0000-0000F99E0000}"/>
    <cellStyle name="SAPBEXHLevel3 5 2 3 2 2" xfId="40708" xr:uid="{00000000-0005-0000-0000-0000FA9E0000}"/>
    <cellStyle name="SAPBEXHLevel3 5 2 3 3" xfId="40709" xr:uid="{00000000-0005-0000-0000-0000FB9E0000}"/>
    <cellStyle name="SAPBEXHLevel3 5 2 3 3 2" xfId="40710" xr:uid="{00000000-0005-0000-0000-0000FC9E0000}"/>
    <cellStyle name="SAPBEXHLevel3 5 2 3 4" xfId="40711" xr:uid="{00000000-0005-0000-0000-0000FD9E0000}"/>
    <cellStyle name="SAPBEXHLevel3 5 2 3 4 2" xfId="40712" xr:uid="{00000000-0005-0000-0000-0000FE9E0000}"/>
    <cellStyle name="SAPBEXHLevel3 5 2 3 5" xfId="40713" xr:uid="{00000000-0005-0000-0000-0000FF9E0000}"/>
    <cellStyle name="SAPBEXHLevel3 5 2 3 5 2" xfId="40714" xr:uid="{00000000-0005-0000-0000-0000009F0000}"/>
    <cellStyle name="SAPBEXHLevel3 5 2 3 6" xfId="40715" xr:uid="{00000000-0005-0000-0000-0000019F0000}"/>
    <cellStyle name="SAPBEXHLevel3 5 2 3 6 2" xfId="40716" xr:uid="{00000000-0005-0000-0000-0000029F0000}"/>
    <cellStyle name="SAPBEXHLevel3 5 2 3 7" xfId="40717" xr:uid="{00000000-0005-0000-0000-0000039F0000}"/>
    <cellStyle name="SAPBEXHLevel3 5 2 4" xfId="40718" xr:uid="{00000000-0005-0000-0000-0000049F0000}"/>
    <cellStyle name="SAPBEXHLevel3 5 2 4 2" xfId="40719" xr:uid="{00000000-0005-0000-0000-0000059F0000}"/>
    <cellStyle name="SAPBEXHLevel3 5 2 5" xfId="40720" xr:uid="{00000000-0005-0000-0000-0000069F0000}"/>
    <cellStyle name="SAPBEXHLevel3 5 2 5 2" xfId="40721" xr:uid="{00000000-0005-0000-0000-0000079F0000}"/>
    <cellStyle name="SAPBEXHLevel3 5 2 6" xfId="40722" xr:uid="{00000000-0005-0000-0000-0000089F0000}"/>
    <cellStyle name="SAPBEXHLevel3 5 2 6 2" xfId="40723" xr:uid="{00000000-0005-0000-0000-0000099F0000}"/>
    <cellStyle name="SAPBEXHLevel3 5 2 7" xfId="40724" xr:uid="{00000000-0005-0000-0000-00000A9F0000}"/>
    <cellStyle name="SAPBEXHLevel3 5 2 7 2" xfId="40725" xr:uid="{00000000-0005-0000-0000-00000B9F0000}"/>
    <cellStyle name="SAPBEXHLevel3 5 2 8" xfId="40726" xr:uid="{00000000-0005-0000-0000-00000C9F0000}"/>
    <cellStyle name="SAPBEXHLevel3 5 2 8 2" xfId="40727" xr:uid="{00000000-0005-0000-0000-00000D9F0000}"/>
    <cellStyle name="SAPBEXHLevel3 5 2 9" xfId="40728" xr:uid="{00000000-0005-0000-0000-00000E9F0000}"/>
    <cellStyle name="SAPBEXHLevel3 5 3" xfId="40729" xr:uid="{00000000-0005-0000-0000-00000F9F0000}"/>
    <cellStyle name="SAPBEXHLevel3 5 3 2" xfId="40730" xr:uid="{00000000-0005-0000-0000-0000109F0000}"/>
    <cellStyle name="SAPBEXHLevel3 5 3 2 2" xfId="40731" xr:uid="{00000000-0005-0000-0000-0000119F0000}"/>
    <cellStyle name="SAPBEXHLevel3 5 3 2 2 2" xfId="40732" xr:uid="{00000000-0005-0000-0000-0000129F0000}"/>
    <cellStyle name="SAPBEXHLevel3 5 3 2 3" xfId="40733" xr:uid="{00000000-0005-0000-0000-0000139F0000}"/>
    <cellStyle name="SAPBEXHLevel3 5 3 2 3 2" xfId="40734" xr:uid="{00000000-0005-0000-0000-0000149F0000}"/>
    <cellStyle name="SAPBEXHLevel3 5 3 2 4" xfId="40735" xr:uid="{00000000-0005-0000-0000-0000159F0000}"/>
    <cellStyle name="SAPBEXHLevel3 5 3 2 4 2" xfId="40736" xr:uid="{00000000-0005-0000-0000-0000169F0000}"/>
    <cellStyle name="SAPBEXHLevel3 5 3 2 5" xfId="40737" xr:uid="{00000000-0005-0000-0000-0000179F0000}"/>
    <cellStyle name="SAPBEXHLevel3 5 3 2 5 2" xfId="40738" xr:uid="{00000000-0005-0000-0000-0000189F0000}"/>
    <cellStyle name="SAPBEXHLevel3 5 3 2 6" xfId="40739" xr:uid="{00000000-0005-0000-0000-0000199F0000}"/>
    <cellStyle name="SAPBEXHLevel3 5 3 2 6 2" xfId="40740" xr:uid="{00000000-0005-0000-0000-00001A9F0000}"/>
    <cellStyle name="SAPBEXHLevel3 5 3 2 7" xfId="40741" xr:uid="{00000000-0005-0000-0000-00001B9F0000}"/>
    <cellStyle name="SAPBEXHLevel3 5 3 3" xfId="40742" xr:uid="{00000000-0005-0000-0000-00001C9F0000}"/>
    <cellStyle name="SAPBEXHLevel3 5 3 3 2" xfId="40743" xr:uid="{00000000-0005-0000-0000-00001D9F0000}"/>
    <cellStyle name="SAPBEXHLevel3 5 3 4" xfId="40744" xr:uid="{00000000-0005-0000-0000-00001E9F0000}"/>
    <cellStyle name="SAPBEXHLevel3 5 3 4 2" xfId="40745" xr:uid="{00000000-0005-0000-0000-00001F9F0000}"/>
    <cellStyle name="SAPBEXHLevel3 5 3 5" xfId="40746" xr:uid="{00000000-0005-0000-0000-0000209F0000}"/>
    <cellStyle name="SAPBEXHLevel3 5 3 5 2" xfId="40747" xr:uid="{00000000-0005-0000-0000-0000219F0000}"/>
    <cellStyle name="SAPBEXHLevel3 5 3 6" xfId="40748" xr:uid="{00000000-0005-0000-0000-0000229F0000}"/>
    <cellStyle name="SAPBEXHLevel3 5 3 6 2" xfId="40749" xr:uid="{00000000-0005-0000-0000-0000239F0000}"/>
    <cellStyle name="SAPBEXHLevel3 5 3 7" xfId="40750" xr:uid="{00000000-0005-0000-0000-0000249F0000}"/>
    <cellStyle name="SAPBEXHLevel3 5 3 7 2" xfId="40751" xr:uid="{00000000-0005-0000-0000-0000259F0000}"/>
    <cellStyle name="SAPBEXHLevel3 5 3 8" xfId="40752" xr:uid="{00000000-0005-0000-0000-0000269F0000}"/>
    <cellStyle name="SAPBEXHLevel3 5 4" xfId="40753" xr:uid="{00000000-0005-0000-0000-0000279F0000}"/>
    <cellStyle name="SAPBEXHLevel3 5 4 2" xfId="40754" xr:uid="{00000000-0005-0000-0000-0000289F0000}"/>
    <cellStyle name="SAPBEXHLevel3 5 4 2 2" xfId="40755" xr:uid="{00000000-0005-0000-0000-0000299F0000}"/>
    <cellStyle name="SAPBEXHLevel3 5 4 3" xfId="40756" xr:uid="{00000000-0005-0000-0000-00002A9F0000}"/>
    <cellStyle name="SAPBEXHLevel3 5 4 3 2" xfId="40757" xr:uid="{00000000-0005-0000-0000-00002B9F0000}"/>
    <cellStyle name="SAPBEXHLevel3 5 4 4" xfId="40758" xr:uid="{00000000-0005-0000-0000-00002C9F0000}"/>
    <cellStyle name="SAPBEXHLevel3 5 4 4 2" xfId="40759" xr:uid="{00000000-0005-0000-0000-00002D9F0000}"/>
    <cellStyle name="SAPBEXHLevel3 5 4 5" xfId="40760" xr:uid="{00000000-0005-0000-0000-00002E9F0000}"/>
    <cellStyle name="SAPBEXHLevel3 5 4 5 2" xfId="40761" xr:uid="{00000000-0005-0000-0000-00002F9F0000}"/>
    <cellStyle name="SAPBEXHLevel3 5 4 6" xfId="40762" xr:uid="{00000000-0005-0000-0000-0000309F0000}"/>
    <cellStyle name="SAPBEXHLevel3 5 4 6 2" xfId="40763" xr:uid="{00000000-0005-0000-0000-0000319F0000}"/>
    <cellStyle name="SAPBEXHLevel3 5 4 7" xfId="40764" xr:uid="{00000000-0005-0000-0000-0000329F0000}"/>
    <cellStyle name="SAPBEXHLevel3 5 5" xfId="40765" xr:uid="{00000000-0005-0000-0000-0000339F0000}"/>
    <cellStyle name="SAPBEXHLevel3 5 5 2" xfId="40766" xr:uid="{00000000-0005-0000-0000-0000349F0000}"/>
    <cellStyle name="SAPBEXHLevel3 5 6" xfId="40767" xr:uid="{00000000-0005-0000-0000-0000359F0000}"/>
    <cellStyle name="SAPBEXHLevel3 5 6 2" xfId="40768" xr:uid="{00000000-0005-0000-0000-0000369F0000}"/>
    <cellStyle name="SAPBEXHLevel3 5 7" xfId="40769" xr:uid="{00000000-0005-0000-0000-0000379F0000}"/>
    <cellStyle name="SAPBEXHLevel3 5 7 2" xfId="40770" xr:uid="{00000000-0005-0000-0000-0000389F0000}"/>
    <cellStyle name="SAPBEXHLevel3 5 8" xfId="40771" xr:uid="{00000000-0005-0000-0000-0000399F0000}"/>
    <cellStyle name="SAPBEXHLevel3 5 8 2" xfId="40772" xr:uid="{00000000-0005-0000-0000-00003A9F0000}"/>
    <cellStyle name="SAPBEXHLevel3 5 9" xfId="40773" xr:uid="{00000000-0005-0000-0000-00003B9F0000}"/>
    <cellStyle name="SAPBEXHLevel3 5 9 2" xfId="40774" xr:uid="{00000000-0005-0000-0000-00003C9F0000}"/>
    <cellStyle name="SAPBEXHLevel3 6" xfId="40775" xr:uid="{00000000-0005-0000-0000-00003D9F0000}"/>
    <cellStyle name="SAPBEXHLevel3 6 10" xfId="40776" xr:uid="{00000000-0005-0000-0000-00003E9F0000}"/>
    <cellStyle name="SAPBEXHLevel3 6 2" xfId="40777" xr:uid="{00000000-0005-0000-0000-00003F9F0000}"/>
    <cellStyle name="SAPBEXHLevel3 6 2 2" xfId="40778" xr:uid="{00000000-0005-0000-0000-0000409F0000}"/>
    <cellStyle name="SAPBEXHLevel3 6 2 2 2" xfId="40779" xr:uid="{00000000-0005-0000-0000-0000419F0000}"/>
    <cellStyle name="SAPBEXHLevel3 6 2 2 2 2" xfId="40780" xr:uid="{00000000-0005-0000-0000-0000429F0000}"/>
    <cellStyle name="SAPBEXHLevel3 6 2 2 2 2 2" xfId="40781" xr:uid="{00000000-0005-0000-0000-0000439F0000}"/>
    <cellStyle name="SAPBEXHLevel3 6 2 2 2 3" xfId="40782" xr:uid="{00000000-0005-0000-0000-0000449F0000}"/>
    <cellStyle name="SAPBEXHLevel3 6 2 2 2 3 2" xfId="40783" xr:uid="{00000000-0005-0000-0000-0000459F0000}"/>
    <cellStyle name="SAPBEXHLevel3 6 2 2 2 4" xfId="40784" xr:uid="{00000000-0005-0000-0000-0000469F0000}"/>
    <cellStyle name="SAPBEXHLevel3 6 2 2 2 4 2" xfId="40785" xr:uid="{00000000-0005-0000-0000-0000479F0000}"/>
    <cellStyle name="SAPBEXHLevel3 6 2 2 2 5" xfId="40786" xr:uid="{00000000-0005-0000-0000-0000489F0000}"/>
    <cellStyle name="SAPBEXHLevel3 6 2 2 2 5 2" xfId="40787" xr:uid="{00000000-0005-0000-0000-0000499F0000}"/>
    <cellStyle name="SAPBEXHLevel3 6 2 2 2 6" xfId="40788" xr:uid="{00000000-0005-0000-0000-00004A9F0000}"/>
    <cellStyle name="SAPBEXHLevel3 6 2 2 2 6 2" xfId="40789" xr:uid="{00000000-0005-0000-0000-00004B9F0000}"/>
    <cellStyle name="SAPBEXHLevel3 6 2 2 2 7" xfId="40790" xr:uid="{00000000-0005-0000-0000-00004C9F0000}"/>
    <cellStyle name="SAPBEXHLevel3 6 2 2 3" xfId="40791" xr:uid="{00000000-0005-0000-0000-00004D9F0000}"/>
    <cellStyle name="SAPBEXHLevel3 6 2 2 3 2" xfId="40792" xr:uid="{00000000-0005-0000-0000-00004E9F0000}"/>
    <cellStyle name="SAPBEXHLevel3 6 2 2 4" xfId="40793" xr:uid="{00000000-0005-0000-0000-00004F9F0000}"/>
    <cellStyle name="SAPBEXHLevel3 6 2 2 4 2" xfId="40794" xr:uid="{00000000-0005-0000-0000-0000509F0000}"/>
    <cellStyle name="SAPBEXHLevel3 6 2 2 5" xfId="40795" xr:uid="{00000000-0005-0000-0000-0000519F0000}"/>
    <cellStyle name="SAPBEXHLevel3 6 2 2 5 2" xfId="40796" xr:uid="{00000000-0005-0000-0000-0000529F0000}"/>
    <cellStyle name="SAPBEXHLevel3 6 2 2 6" xfId="40797" xr:uid="{00000000-0005-0000-0000-0000539F0000}"/>
    <cellStyle name="SAPBEXHLevel3 6 2 2 6 2" xfId="40798" xr:uid="{00000000-0005-0000-0000-0000549F0000}"/>
    <cellStyle name="SAPBEXHLevel3 6 2 2 7" xfId="40799" xr:uid="{00000000-0005-0000-0000-0000559F0000}"/>
    <cellStyle name="SAPBEXHLevel3 6 2 2 7 2" xfId="40800" xr:uid="{00000000-0005-0000-0000-0000569F0000}"/>
    <cellStyle name="SAPBEXHLevel3 6 2 2 8" xfId="40801" xr:uid="{00000000-0005-0000-0000-0000579F0000}"/>
    <cellStyle name="SAPBEXHLevel3 6 2 3" xfId="40802" xr:uid="{00000000-0005-0000-0000-0000589F0000}"/>
    <cellStyle name="SAPBEXHLevel3 6 2 3 2" xfId="40803" xr:uid="{00000000-0005-0000-0000-0000599F0000}"/>
    <cellStyle name="SAPBEXHLevel3 6 2 3 2 2" xfId="40804" xr:uid="{00000000-0005-0000-0000-00005A9F0000}"/>
    <cellStyle name="SAPBEXHLevel3 6 2 3 3" xfId="40805" xr:uid="{00000000-0005-0000-0000-00005B9F0000}"/>
    <cellStyle name="SAPBEXHLevel3 6 2 3 3 2" xfId="40806" xr:uid="{00000000-0005-0000-0000-00005C9F0000}"/>
    <cellStyle name="SAPBEXHLevel3 6 2 3 4" xfId="40807" xr:uid="{00000000-0005-0000-0000-00005D9F0000}"/>
    <cellStyle name="SAPBEXHLevel3 6 2 3 4 2" xfId="40808" xr:uid="{00000000-0005-0000-0000-00005E9F0000}"/>
    <cellStyle name="SAPBEXHLevel3 6 2 3 5" xfId="40809" xr:uid="{00000000-0005-0000-0000-00005F9F0000}"/>
    <cellStyle name="SAPBEXHLevel3 6 2 3 5 2" xfId="40810" xr:uid="{00000000-0005-0000-0000-0000609F0000}"/>
    <cellStyle name="SAPBEXHLevel3 6 2 3 6" xfId="40811" xr:uid="{00000000-0005-0000-0000-0000619F0000}"/>
    <cellStyle name="SAPBEXHLevel3 6 2 3 6 2" xfId="40812" xr:uid="{00000000-0005-0000-0000-0000629F0000}"/>
    <cellStyle name="SAPBEXHLevel3 6 2 3 7" xfId="40813" xr:uid="{00000000-0005-0000-0000-0000639F0000}"/>
    <cellStyle name="SAPBEXHLevel3 6 2 4" xfId="40814" xr:uid="{00000000-0005-0000-0000-0000649F0000}"/>
    <cellStyle name="SAPBEXHLevel3 6 2 4 2" xfId="40815" xr:uid="{00000000-0005-0000-0000-0000659F0000}"/>
    <cellStyle name="SAPBEXHLevel3 6 2 5" xfId="40816" xr:uid="{00000000-0005-0000-0000-0000669F0000}"/>
    <cellStyle name="SAPBEXHLevel3 6 2 5 2" xfId="40817" xr:uid="{00000000-0005-0000-0000-0000679F0000}"/>
    <cellStyle name="SAPBEXHLevel3 6 2 6" xfId="40818" xr:uid="{00000000-0005-0000-0000-0000689F0000}"/>
    <cellStyle name="SAPBEXHLevel3 6 2 6 2" xfId="40819" xr:uid="{00000000-0005-0000-0000-0000699F0000}"/>
    <cellStyle name="SAPBEXHLevel3 6 2 7" xfId="40820" xr:uid="{00000000-0005-0000-0000-00006A9F0000}"/>
    <cellStyle name="SAPBEXHLevel3 6 2 7 2" xfId="40821" xr:uid="{00000000-0005-0000-0000-00006B9F0000}"/>
    <cellStyle name="SAPBEXHLevel3 6 2 8" xfId="40822" xr:uid="{00000000-0005-0000-0000-00006C9F0000}"/>
    <cellStyle name="SAPBEXHLevel3 6 2 8 2" xfId="40823" xr:uid="{00000000-0005-0000-0000-00006D9F0000}"/>
    <cellStyle name="SAPBEXHLevel3 6 2 9" xfId="40824" xr:uid="{00000000-0005-0000-0000-00006E9F0000}"/>
    <cellStyle name="SAPBEXHLevel3 6 3" xfId="40825" xr:uid="{00000000-0005-0000-0000-00006F9F0000}"/>
    <cellStyle name="SAPBEXHLevel3 6 3 2" xfId="40826" xr:uid="{00000000-0005-0000-0000-0000709F0000}"/>
    <cellStyle name="SAPBEXHLevel3 6 3 2 2" xfId="40827" xr:uid="{00000000-0005-0000-0000-0000719F0000}"/>
    <cellStyle name="SAPBEXHLevel3 6 3 2 2 2" xfId="40828" xr:uid="{00000000-0005-0000-0000-0000729F0000}"/>
    <cellStyle name="SAPBEXHLevel3 6 3 2 3" xfId="40829" xr:uid="{00000000-0005-0000-0000-0000739F0000}"/>
    <cellStyle name="SAPBEXHLevel3 6 3 2 3 2" xfId="40830" xr:uid="{00000000-0005-0000-0000-0000749F0000}"/>
    <cellStyle name="SAPBEXHLevel3 6 3 2 4" xfId="40831" xr:uid="{00000000-0005-0000-0000-0000759F0000}"/>
    <cellStyle name="SAPBEXHLevel3 6 3 2 4 2" xfId="40832" xr:uid="{00000000-0005-0000-0000-0000769F0000}"/>
    <cellStyle name="SAPBEXHLevel3 6 3 2 5" xfId="40833" xr:uid="{00000000-0005-0000-0000-0000779F0000}"/>
    <cellStyle name="SAPBEXHLevel3 6 3 2 5 2" xfId="40834" xr:uid="{00000000-0005-0000-0000-0000789F0000}"/>
    <cellStyle name="SAPBEXHLevel3 6 3 2 6" xfId="40835" xr:uid="{00000000-0005-0000-0000-0000799F0000}"/>
    <cellStyle name="SAPBEXHLevel3 6 3 2 6 2" xfId="40836" xr:uid="{00000000-0005-0000-0000-00007A9F0000}"/>
    <cellStyle name="SAPBEXHLevel3 6 3 2 7" xfId="40837" xr:uid="{00000000-0005-0000-0000-00007B9F0000}"/>
    <cellStyle name="SAPBEXHLevel3 6 3 3" xfId="40838" xr:uid="{00000000-0005-0000-0000-00007C9F0000}"/>
    <cellStyle name="SAPBEXHLevel3 6 3 3 2" xfId="40839" xr:uid="{00000000-0005-0000-0000-00007D9F0000}"/>
    <cellStyle name="SAPBEXHLevel3 6 3 4" xfId="40840" xr:uid="{00000000-0005-0000-0000-00007E9F0000}"/>
    <cellStyle name="SAPBEXHLevel3 6 3 4 2" xfId="40841" xr:uid="{00000000-0005-0000-0000-00007F9F0000}"/>
    <cellStyle name="SAPBEXHLevel3 6 3 5" xfId="40842" xr:uid="{00000000-0005-0000-0000-0000809F0000}"/>
    <cellStyle name="SAPBEXHLevel3 6 3 5 2" xfId="40843" xr:uid="{00000000-0005-0000-0000-0000819F0000}"/>
    <cellStyle name="SAPBEXHLevel3 6 3 6" xfId="40844" xr:uid="{00000000-0005-0000-0000-0000829F0000}"/>
    <cellStyle name="SAPBEXHLevel3 6 3 6 2" xfId="40845" xr:uid="{00000000-0005-0000-0000-0000839F0000}"/>
    <cellStyle name="SAPBEXHLevel3 6 3 7" xfId="40846" xr:uid="{00000000-0005-0000-0000-0000849F0000}"/>
    <cellStyle name="SAPBEXHLevel3 6 3 7 2" xfId="40847" xr:uid="{00000000-0005-0000-0000-0000859F0000}"/>
    <cellStyle name="SAPBEXHLevel3 6 3 8" xfId="40848" xr:uid="{00000000-0005-0000-0000-0000869F0000}"/>
    <cellStyle name="SAPBEXHLevel3 6 4" xfId="40849" xr:uid="{00000000-0005-0000-0000-0000879F0000}"/>
    <cellStyle name="SAPBEXHLevel3 6 4 2" xfId="40850" xr:uid="{00000000-0005-0000-0000-0000889F0000}"/>
    <cellStyle name="SAPBEXHLevel3 6 4 2 2" xfId="40851" xr:uid="{00000000-0005-0000-0000-0000899F0000}"/>
    <cellStyle name="SAPBEXHLevel3 6 4 3" xfId="40852" xr:uid="{00000000-0005-0000-0000-00008A9F0000}"/>
    <cellStyle name="SAPBEXHLevel3 6 4 3 2" xfId="40853" xr:uid="{00000000-0005-0000-0000-00008B9F0000}"/>
    <cellStyle name="SAPBEXHLevel3 6 4 4" xfId="40854" xr:uid="{00000000-0005-0000-0000-00008C9F0000}"/>
    <cellStyle name="SAPBEXHLevel3 6 4 4 2" xfId="40855" xr:uid="{00000000-0005-0000-0000-00008D9F0000}"/>
    <cellStyle name="SAPBEXHLevel3 6 4 5" xfId="40856" xr:uid="{00000000-0005-0000-0000-00008E9F0000}"/>
    <cellStyle name="SAPBEXHLevel3 6 4 5 2" xfId="40857" xr:uid="{00000000-0005-0000-0000-00008F9F0000}"/>
    <cellStyle name="SAPBEXHLevel3 6 4 6" xfId="40858" xr:uid="{00000000-0005-0000-0000-0000909F0000}"/>
    <cellStyle name="SAPBEXHLevel3 6 4 6 2" xfId="40859" xr:uid="{00000000-0005-0000-0000-0000919F0000}"/>
    <cellStyle name="SAPBEXHLevel3 6 4 7" xfId="40860" xr:uid="{00000000-0005-0000-0000-0000929F0000}"/>
    <cellStyle name="SAPBEXHLevel3 6 5" xfId="40861" xr:uid="{00000000-0005-0000-0000-0000939F0000}"/>
    <cellStyle name="SAPBEXHLevel3 6 5 2" xfId="40862" xr:uid="{00000000-0005-0000-0000-0000949F0000}"/>
    <cellStyle name="SAPBEXHLevel3 6 6" xfId="40863" xr:uid="{00000000-0005-0000-0000-0000959F0000}"/>
    <cellStyle name="SAPBEXHLevel3 6 6 2" xfId="40864" xr:uid="{00000000-0005-0000-0000-0000969F0000}"/>
    <cellStyle name="SAPBEXHLevel3 6 7" xfId="40865" xr:uid="{00000000-0005-0000-0000-0000979F0000}"/>
    <cellStyle name="SAPBEXHLevel3 6 7 2" xfId="40866" xr:uid="{00000000-0005-0000-0000-0000989F0000}"/>
    <cellStyle name="SAPBEXHLevel3 6 8" xfId="40867" xr:uid="{00000000-0005-0000-0000-0000999F0000}"/>
    <cellStyle name="SAPBEXHLevel3 6 8 2" xfId="40868" xr:uid="{00000000-0005-0000-0000-00009A9F0000}"/>
    <cellStyle name="SAPBEXHLevel3 6 9" xfId="40869" xr:uid="{00000000-0005-0000-0000-00009B9F0000}"/>
    <cellStyle name="SAPBEXHLevel3 6 9 2" xfId="40870" xr:uid="{00000000-0005-0000-0000-00009C9F0000}"/>
    <cellStyle name="SAPBEXHLevel3 7" xfId="40871" xr:uid="{00000000-0005-0000-0000-00009D9F0000}"/>
    <cellStyle name="SAPBEXHLevel3 7 10" xfId="40872" xr:uid="{00000000-0005-0000-0000-00009E9F0000}"/>
    <cellStyle name="SAPBEXHLevel3 7 2" xfId="40873" xr:uid="{00000000-0005-0000-0000-00009F9F0000}"/>
    <cellStyle name="SAPBEXHLevel3 7 2 2" xfId="40874" xr:uid="{00000000-0005-0000-0000-0000A09F0000}"/>
    <cellStyle name="SAPBEXHLevel3 7 2 2 2" xfId="40875" xr:uid="{00000000-0005-0000-0000-0000A19F0000}"/>
    <cellStyle name="SAPBEXHLevel3 7 2 2 2 2" xfId="40876" xr:uid="{00000000-0005-0000-0000-0000A29F0000}"/>
    <cellStyle name="SAPBEXHLevel3 7 2 2 2 2 2" xfId="40877" xr:uid="{00000000-0005-0000-0000-0000A39F0000}"/>
    <cellStyle name="SAPBEXHLevel3 7 2 2 2 3" xfId="40878" xr:uid="{00000000-0005-0000-0000-0000A49F0000}"/>
    <cellStyle name="SAPBEXHLevel3 7 2 2 2 3 2" xfId="40879" xr:uid="{00000000-0005-0000-0000-0000A59F0000}"/>
    <cellStyle name="SAPBEXHLevel3 7 2 2 2 4" xfId="40880" xr:uid="{00000000-0005-0000-0000-0000A69F0000}"/>
    <cellStyle name="SAPBEXHLevel3 7 2 2 2 4 2" xfId="40881" xr:uid="{00000000-0005-0000-0000-0000A79F0000}"/>
    <cellStyle name="SAPBEXHLevel3 7 2 2 2 5" xfId="40882" xr:uid="{00000000-0005-0000-0000-0000A89F0000}"/>
    <cellStyle name="SAPBEXHLevel3 7 2 2 2 5 2" xfId="40883" xr:uid="{00000000-0005-0000-0000-0000A99F0000}"/>
    <cellStyle name="SAPBEXHLevel3 7 2 2 2 6" xfId="40884" xr:uid="{00000000-0005-0000-0000-0000AA9F0000}"/>
    <cellStyle name="SAPBEXHLevel3 7 2 2 2 6 2" xfId="40885" xr:uid="{00000000-0005-0000-0000-0000AB9F0000}"/>
    <cellStyle name="SAPBEXHLevel3 7 2 2 2 7" xfId="40886" xr:uid="{00000000-0005-0000-0000-0000AC9F0000}"/>
    <cellStyle name="SAPBEXHLevel3 7 2 2 3" xfId="40887" xr:uid="{00000000-0005-0000-0000-0000AD9F0000}"/>
    <cellStyle name="SAPBEXHLevel3 7 2 2 3 2" xfId="40888" xr:uid="{00000000-0005-0000-0000-0000AE9F0000}"/>
    <cellStyle name="SAPBEXHLevel3 7 2 2 4" xfId="40889" xr:uid="{00000000-0005-0000-0000-0000AF9F0000}"/>
    <cellStyle name="SAPBEXHLevel3 7 2 2 4 2" xfId="40890" xr:uid="{00000000-0005-0000-0000-0000B09F0000}"/>
    <cellStyle name="SAPBEXHLevel3 7 2 2 5" xfId="40891" xr:uid="{00000000-0005-0000-0000-0000B19F0000}"/>
    <cellStyle name="SAPBEXHLevel3 7 2 2 5 2" xfId="40892" xr:uid="{00000000-0005-0000-0000-0000B29F0000}"/>
    <cellStyle name="SAPBEXHLevel3 7 2 2 6" xfId="40893" xr:uid="{00000000-0005-0000-0000-0000B39F0000}"/>
    <cellStyle name="SAPBEXHLevel3 7 2 2 6 2" xfId="40894" xr:uid="{00000000-0005-0000-0000-0000B49F0000}"/>
    <cellStyle name="SAPBEXHLevel3 7 2 2 7" xfId="40895" xr:uid="{00000000-0005-0000-0000-0000B59F0000}"/>
    <cellStyle name="SAPBEXHLevel3 7 2 2 7 2" xfId="40896" xr:uid="{00000000-0005-0000-0000-0000B69F0000}"/>
    <cellStyle name="SAPBEXHLevel3 7 2 2 8" xfId="40897" xr:uid="{00000000-0005-0000-0000-0000B79F0000}"/>
    <cellStyle name="SAPBEXHLevel3 7 2 3" xfId="40898" xr:uid="{00000000-0005-0000-0000-0000B89F0000}"/>
    <cellStyle name="SAPBEXHLevel3 7 2 3 2" xfId="40899" xr:uid="{00000000-0005-0000-0000-0000B99F0000}"/>
    <cellStyle name="SAPBEXHLevel3 7 2 3 2 2" xfId="40900" xr:uid="{00000000-0005-0000-0000-0000BA9F0000}"/>
    <cellStyle name="SAPBEXHLevel3 7 2 3 3" xfId="40901" xr:uid="{00000000-0005-0000-0000-0000BB9F0000}"/>
    <cellStyle name="SAPBEXHLevel3 7 2 3 3 2" xfId="40902" xr:uid="{00000000-0005-0000-0000-0000BC9F0000}"/>
    <cellStyle name="SAPBEXHLevel3 7 2 3 4" xfId="40903" xr:uid="{00000000-0005-0000-0000-0000BD9F0000}"/>
    <cellStyle name="SAPBEXHLevel3 7 2 3 4 2" xfId="40904" xr:uid="{00000000-0005-0000-0000-0000BE9F0000}"/>
    <cellStyle name="SAPBEXHLevel3 7 2 3 5" xfId="40905" xr:uid="{00000000-0005-0000-0000-0000BF9F0000}"/>
    <cellStyle name="SAPBEXHLevel3 7 2 3 5 2" xfId="40906" xr:uid="{00000000-0005-0000-0000-0000C09F0000}"/>
    <cellStyle name="SAPBEXHLevel3 7 2 3 6" xfId="40907" xr:uid="{00000000-0005-0000-0000-0000C19F0000}"/>
    <cellStyle name="SAPBEXHLevel3 7 2 3 6 2" xfId="40908" xr:uid="{00000000-0005-0000-0000-0000C29F0000}"/>
    <cellStyle name="SAPBEXHLevel3 7 2 3 7" xfId="40909" xr:uid="{00000000-0005-0000-0000-0000C39F0000}"/>
    <cellStyle name="SAPBEXHLevel3 7 2 4" xfId="40910" xr:uid="{00000000-0005-0000-0000-0000C49F0000}"/>
    <cellStyle name="SAPBEXHLevel3 7 2 4 2" xfId="40911" xr:uid="{00000000-0005-0000-0000-0000C59F0000}"/>
    <cellStyle name="SAPBEXHLevel3 7 2 5" xfId="40912" xr:uid="{00000000-0005-0000-0000-0000C69F0000}"/>
    <cellStyle name="SAPBEXHLevel3 7 2 5 2" xfId="40913" xr:uid="{00000000-0005-0000-0000-0000C79F0000}"/>
    <cellStyle name="SAPBEXHLevel3 7 2 6" xfId="40914" xr:uid="{00000000-0005-0000-0000-0000C89F0000}"/>
    <cellStyle name="SAPBEXHLevel3 7 2 6 2" xfId="40915" xr:uid="{00000000-0005-0000-0000-0000C99F0000}"/>
    <cellStyle name="SAPBEXHLevel3 7 2 7" xfId="40916" xr:uid="{00000000-0005-0000-0000-0000CA9F0000}"/>
    <cellStyle name="SAPBEXHLevel3 7 2 7 2" xfId="40917" xr:uid="{00000000-0005-0000-0000-0000CB9F0000}"/>
    <cellStyle name="SAPBEXHLevel3 7 2 8" xfId="40918" xr:uid="{00000000-0005-0000-0000-0000CC9F0000}"/>
    <cellStyle name="SAPBEXHLevel3 7 2 8 2" xfId="40919" xr:uid="{00000000-0005-0000-0000-0000CD9F0000}"/>
    <cellStyle name="SAPBEXHLevel3 7 2 9" xfId="40920" xr:uid="{00000000-0005-0000-0000-0000CE9F0000}"/>
    <cellStyle name="SAPBEXHLevel3 7 3" xfId="40921" xr:uid="{00000000-0005-0000-0000-0000CF9F0000}"/>
    <cellStyle name="SAPBEXHLevel3 7 3 2" xfId="40922" xr:uid="{00000000-0005-0000-0000-0000D09F0000}"/>
    <cellStyle name="SAPBEXHLevel3 7 3 2 2" xfId="40923" xr:uid="{00000000-0005-0000-0000-0000D19F0000}"/>
    <cellStyle name="SAPBEXHLevel3 7 3 2 2 2" xfId="40924" xr:uid="{00000000-0005-0000-0000-0000D29F0000}"/>
    <cellStyle name="SAPBEXHLevel3 7 3 2 3" xfId="40925" xr:uid="{00000000-0005-0000-0000-0000D39F0000}"/>
    <cellStyle name="SAPBEXHLevel3 7 3 2 3 2" xfId="40926" xr:uid="{00000000-0005-0000-0000-0000D49F0000}"/>
    <cellStyle name="SAPBEXHLevel3 7 3 2 4" xfId="40927" xr:uid="{00000000-0005-0000-0000-0000D59F0000}"/>
    <cellStyle name="SAPBEXHLevel3 7 3 2 4 2" xfId="40928" xr:uid="{00000000-0005-0000-0000-0000D69F0000}"/>
    <cellStyle name="SAPBEXHLevel3 7 3 2 5" xfId="40929" xr:uid="{00000000-0005-0000-0000-0000D79F0000}"/>
    <cellStyle name="SAPBEXHLevel3 7 3 2 5 2" xfId="40930" xr:uid="{00000000-0005-0000-0000-0000D89F0000}"/>
    <cellStyle name="SAPBEXHLevel3 7 3 2 6" xfId="40931" xr:uid="{00000000-0005-0000-0000-0000D99F0000}"/>
    <cellStyle name="SAPBEXHLevel3 7 3 2 6 2" xfId="40932" xr:uid="{00000000-0005-0000-0000-0000DA9F0000}"/>
    <cellStyle name="SAPBEXHLevel3 7 3 2 7" xfId="40933" xr:uid="{00000000-0005-0000-0000-0000DB9F0000}"/>
    <cellStyle name="SAPBEXHLevel3 7 3 3" xfId="40934" xr:uid="{00000000-0005-0000-0000-0000DC9F0000}"/>
    <cellStyle name="SAPBEXHLevel3 7 3 3 2" xfId="40935" xr:uid="{00000000-0005-0000-0000-0000DD9F0000}"/>
    <cellStyle name="SAPBEXHLevel3 7 3 4" xfId="40936" xr:uid="{00000000-0005-0000-0000-0000DE9F0000}"/>
    <cellStyle name="SAPBEXHLevel3 7 3 4 2" xfId="40937" xr:uid="{00000000-0005-0000-0000-0000DF9F0000}"/>
    <cellStyle name="SAPBEXHLevel3 7 3 5" xfId="40938" xr:uid="{00000000-0005-0000-0000-0000E09F0000}"/>
    <cellStyle name="SAPBEXHLevel3 7 3 5 2" xfId="40939" xr:uid="{00000000-0005-0000-0000-0000E19F0000}"/>
    <cellStyle name="SAPBEXHLevel3 7 3 6" xfId="40940" xr:uid="{00000000-0005-0000-0000-0000E29F0000}"/>
    <cellStyle name="SAPBEXHLevel3 7 3 6 2" xfId="40941" xr:uid="{00000000-0005-0000-0000-0000E39F0000}"/>
    <cellStyle name="SAPBEXHLevel3 7 3 7" xfId="40942" xr:uid="{00000000-0005-0000-0000-0000E49F0000}"/>
    <cellStyle name="SAPBEXHLevel3 7 3 7 2" xfId="40943" xr:uid="{00000000-0005-0000-0000-0000E59F0000}"/>
    <cellStyle name="SAPBEXHLevel3 7 3 8" xfId="40944" xr:uid="{00000000-0005-0000-0000-0000E69F0000}"/>
    <cellStyle name="SAPBEXHLevel3 7 4" xfId="40945" xr:uid="{00000000-0005-0000-0000-0000E79F0000}"/>
    <cellStyle name="SAPBEXHLevel3 7 4 2" xfId="40946" xr:uid="{00000000-0005-0000-0000-0000E89F0000}"/>
    <cellStyle name="SAPBEXHLevel3 7 4 2 2" xfId="40947" xr:uid="{00000000-0005-0000-0000-0000E99F0000}"/>
    <cellStyle name="SAPBEXHLevel3 7 4 3" xfId="40948" xr:uid="{00000000-0005-0000-0000-0000EA9F0000}"/>
    <cellStyle name="SAPBEXHLevel3 7 4 3 2" xfId="40949" xr:uid="{00000000-0005-0000-0000-0000EB9F0000}"/>
    <cellStyle name="SAPBEXHLevel3 7 4 4" xfId="40950" xr:uid="{00000000-0005-0000-0000-0000EC9F0000}"/>
    <cellStyle name="SAPBEXHLevel3 7 4 4 2" xfId="40951" xr:uid="{00000000-0005-0000-0000-0000ED9F0000}"/>
    <cellStyle name="SAPBEXHLevel3 7 4 5" xfId="40952" xr:uid="{00000000-0005-0000-0000-0000EE9F0000}"/>
    <cellStyle name="SAPBEXHLevel3 7 4 5 2" xfId="40953" xr:uid="{00000000-0005-0000-0000-0000EF9F0000}"/>
    <cellStyle name="SAPBEXHLevel3 7 4 6" xfId="40954" xr:uid="{00000000-0005-0000-0000-0000F09F0000}"/>
    <cellStyle name="SAPBEXHLevel3 7 4 6 2" xfId="40955" xr:uid="{00000000-0005-0000-0000-0000F19F0000}"/>
    <cellStyle name="SAPBEXHLevel3 7 4 7" xfId="40956" xr:uid="{00000000-0005-0000-0000-0000F29F0000}"/>
    <cellStyle name="SAPBEXHLevel3 7 5" xfId="40957" xr:uid="{00000000-0005-0000-0000-0000F39F0000}"/>
    <cellStyle name="SAPBEXHLevel3 7 5 2" xfId="40958" xr:uid="{00000000-0005-0000-0000-0000F49F0000}"/>
    <cellStyle name="SAPBEXHLevel3 7 6" xfId="40959" xr:uid="{00000000-0005-0000-0000-0000F59F0000}"/>
    <cellStyle name="SAPBEXHLevel3 7 6 2" xfId="40960" xr:uid="{00000000-0005-0000-0000-0000F69F0000}"/>
    <cellStyle name="SAPBEXHLevel3 7 7" xfId="40961" xr:uid="{00000000-0005-0000-0000-0000F79F0000}"/>
    <cellStyle name="SAPBEXHLevel3 7 7 2" xfId="40962" xr:uid="{00000000-0005-0000-0000-0000F89F0000}"/>
    <cellStyle name="SAPBEXHLevel3 7 8" xfId="40963" xr:uid="{00000000-0005-0000-0000-0000F99F0000}"/>
    <cellStyle name="SAPBEXHLevel3 7 8 2" xfId="40964" xr:uid="{00000000-0005-0000-0000-0000FA9F0000}"/>
    <cellStyle name="SAPBEXHLevel3 7 9" xfId="40965" xr:uid="{00000000-0005-0000-0000-0000FB9F0000}"/>
    <cellStyle name="SAPBEXHLevel3 7 9 2" xfId="40966" xr:uid="{00000000-0005-0000-0000-0000FC9F0000}"/>
    <cellStyle name="SAPBEXHLevel3 8" xfId="40967" xr:uid="{00000000-0005-0000-0000-0000FD9F0000}"/>
    <cellStyle name="SAPBEXHLevel3 8 2" xfId="40968" xr:uid="{00000000-0005-0000-0000-0000FE9F0000}"/>
    <cellStyle name="SAPBEXHLevel3 8 2 2" xfId="40969" xr:uid="{00000000-0005-0000-0000-0000FF9F0000}"/>
    <cellStyle name="SAPBEXHLevel3 8 2 2 2" xfId="40970" xr:uid="{00000000-0005-0000-0000-000000A00000}"/>
    <cellStyle name="SAPBEXHLevel3 8 2 2 2 2" xfId="40971" xr:uid="{00000000-0005-0000-0000-000001A00000}"/>
    <cellStyle name="SAPBEXHLevel3 8 2 2 3" xfId="40972" xr:uid="{00000000-0005-0000-0000-000002A00000}"/>
    <cellStyle name="SAPBEXHLevel3 8 2 2 3 2" xfId="40973" xr:uid="{00000000-0005-0000-0000-000003A00000}"/>
    <cellStyle name="SAPBEXHLevel3 8 2 2 4" xfId="40974" xr:uid="{00000000-0005-0000-0000-000004A00000}"/>
    <cellStyle name="SAPBEXHLevel3 8 2 2 4 2" xfId="40975" xr:uid="{00000000-0005-0000-0000-000005A00000}"/>
    <cellStyle name="SAPBEXHLevel3 8 2 2 5" xfId="40976" xr:uid="{00000000-0005-0000-0000-000006A00000}"/>
    <cellStyle name="SAPBEXHLevel3 8 2 2 5 2" xfId="40977" xr:uid="{00000000-0005-0000-0000-000007A00000}"/>
    <cellStyle name="SAPBEXHLevel3 8 2 2 6" xfId="40978" xr:uid="{00000000-0005-0000-0000-000008A00000}"/>
    <cellStyle name="SAPBEXHLevel3 8 2 2 6 2" xfId="40979" xr:uid="{00000000-0005-0000-0000-000009A00000}"/>
    <cellStyle name="SAPBEXHLevel3 8 2 2 7" xfId="40980" xr:uid="{00000000-0005-0000-0000-00000AA00000}"/>
    <cellStyle name="SAPBEXHLevel3 8 2 3" xfId="40981" xr:uid="{00000000-0005-0000-0000-00000BA00000}"/>
    <cellStyle name="SAPBEXHLevel3 8 2 3 2" xfId="40982" xr:uid="{00000000-0005-0000-0000-00000CA00000}"/>
    <cellStyle name="SAPBEXHLevel3 8 2 4" xfId="40983" xr:uid="{00000000-0005-0000-0000-00000DA00000}"/>
    <cellStyle name="SAPBEXHLevel3 8 2 4 2" xfId="40984" xr:uid="{00000000-0005-0000-0000-00000EA00000}"/>
    <cellStyle name="SAPBEXHLevel3 8 2 5" xfId="40985" xr:uid="{00000000-0005-0000-0000-00000FA00000}"/>
    <cellStyle name="SAPBEXHLevel3 8 2 5 2" xfId="40986" xr:uid="{00000000-0005-0000-0000-000010A00000}"/>
    <cellStyle name="SAPBEXHLevel3 8 2 6" xfId="40987" xr:uid="{00000000-0005-0000-0000-000011A00000}"/>
    <cellStyle name="SAPBEXHLevel3 8 2 6 2" xfId="40988" xr:uid="{00000000-0005-0000-0000-000012A00000}"/>
    <cellStyle name="SAPBEXHLevel3 8 2 7" xfId="40989" xr:uid="{00000000-0005-0000-0000-000013A00000}"/>
    <cellStyle name="SAPBEXHLevel3 8 2 7 2" xfId="40990" xr:uid="{00000000-0005-0000-0000-000014A00000}"/>
    <cellStyle name="SAPBEXHLevel3 8 2 8" xfId="40991" xr:uid="{00000000-0005-0000-0000-000015A00000}"/>
    <cellStyle name="SAPBEXHLevel3 8 3" xfId="40992" xr:uid="{00000000-0005-0000-0000-000016A00000}"/>
    <cellStyle name="SAPBEXHLevel3 8 3 2" xfId="40993" xr:uid="{00000000-0005-0000-0000-000017A00000}"/>
    <cellStyle name="SAPBEXHLevel3 8 3 2 2" xfId="40994" xr:uid="{00000000-0005-0000-0000-000018A00000}"/>
    <cellStyle name="SAPBEXHLevel3 8 3 3" xfId="40995" xr:uid="{00000000-0005-0000-0000-000019A00000}"/>
    <cellStyle name="SAPBEXHLevel3 8 3 3 2" xfId="40996" xr:uid="{00000000-0005-0000-0000-00001AA00000}"/>
    <cellStyle name="SAPBEXHLevel3 8 3 4" xfId="40997" xr:uid="{00000000-0005-0000-0000-00001BA00000}"/>
    <cellStyle name="SAPBEXHLevel3 8 3 4 2" xfId="40998" xr:uid="{00000000-0005-0000-0000-00001CA00000}"/>
    <cellStyle name="SAPBEXHLevel3 8 3 5" xfId="40999" xr:uid="{00000000-0005-0000-0000-00001DA00000}"/>
    <cellStyle name="SAPBEXHLevel3 8 3 5 2" xfId="41000" xr:uid="{00000000-0005-0000-0000-00001EA00000}"/>
    <cellStyle name="SAPBEXHLevel3 8 3 6" xfId="41001" xr:uid="{00000000-0005-0000-0000-00001FA00000}"/>
    <cellStyle name="SAPBEXHLevel3 8 3 6 2" xfId="41002" xr:uid="{00000000-0005-0000-0000-000020A00000}"/>
    <cellStyle name="SAPBEXHLevel3 8 3 7" xfId="41003" xr:uid="{00000000-0005-0000-0000-000021A00000}"/>
    <cellStyle name="SAPBEXHLevel3 8 4" xfId="41004" xr:uid="{00000000-0005-0000-0000-000022A00000}"/>
    <cellStyle name="SAPBEXHLevel3 8 4 2" xfId="41005" xr:uid="{00000000-0005-0000-0000-000023A00000}"/>
    <cellStyle name="SAPBEXHLevel3 8 5" xfId="41006" xr:uid="{00000000-0005-0000-0000-000024A00000}"/>
    <cellStyle name="SAPBEXHLevel3 8 5 2" xfId="41007" xr:uid="{00000000-0005-0000-0000-000025A00000}"/>
    <cellStyle name="SAPBEXHLevel3 8 6" xfId="41008" xr:uid="{00000000-0005-0000-0000-000026A00000}"/>
    <cellStyle name="SAPBEXHLevel3 8 6 2" xfId="41009" xr:uid="{00000000-0005-0000-0000-000027A00000}"/>
    <cellStyle name="SAPBEXHLevel3 8 7" xfId="41010" xr:uid="{00000000-0005-0000-0000-000028A00000}"/>
    <cellStyle name="SAPBEXHLevel3 8 7 2" xfId="41011" xr:uid="{00000000-0005-0000-0000-000029A00000}"/>
    <cellStyle name="SAPBEXHLevel3 8 8" xfId="41012" xr:uid="{00000000-0005-0000-0000-00002AA00000}"/>
    <cellStyle name="SAPBEXHLevel3 8 8 2" xfId="41013" xr:uid="{00000000-0005-0000-0000-00002BA00000}"/>
    <cellStyle name="SAPBEXHLevel3 8 9" xfId="41014" xr:uid="{00000000-0005-0000-0000-00002CA00000}"/>
    <cellStyle name="SAPBEXHLevel3 9" xfId="41015" xr:uid="{00000000-0005-0000-0000-00002DA00000}"/>
    <cellStyle name="SAPBEXHLevel3 9 2" xfId="41016" xr:uid="{00000000-0005-0000-0000-00002EA00000}"/>
    <cellStyle name="SAPBEXHLevel3 9 2 2" xfId="41017" xr:uid="{00000000-0005-0000-0000-00002FA00000}"/>
    <cellStyle name="SAPBEXHLevel3 9 2 2 2" xfId="41018" xr:uid="{00000000-0005-0000-0000-000030A00000}"/>
    <cellStyle name="SAPBEXHLevel3 9 2 3" xfId="41019" xr:uid="{00000000-0005-0000-0000-000031A00000}"/>
    <cellStyle name="SAPBEXHLevel3 9 2 3 2" xfId="41020" xr:uid="{00000000-0005-0000-0000-000032A00000}"/>
    <cellStyle name="SAPBEXHLevel3 9 2 4" xfId="41021" xr:uid="{00000000-0005-0000-0000-000033A00000}"/>
    <cellStyle name="SAPBEXHLevel3 9 2 4 2" xfId="41022" xr:uid="{00000000-0005-0000-0000-000034A00000}"/>
    <cellStyle name="SAPBEXHLevel3 9 2 5" xfId="41023" xr:uid="{00000000-0005-0000-0000-000035A00000}"/>
    <cellStyle name="SAPBEXHLevel3 9 2 5 2" xfId="41024" xr:uid="{00000000-0005-0000-0000-000036A00000}"/>
    <cellStyle name="SAPBEXHLevel3 9 2 6" xfId="41025" xr:uid="{00000000-0005-0000-0000-000037A00000}"/>
    <cellStyle name="SAPBEXHLevel3 9 2 6 2" xfId="41026" xr:uid="{00000000-0005-0000-0000-000038A00000}"/>
    <cellStyle name="SAPBEXHLevel3 9 2 7" xfId="41027" xr:uid="{00000000-0005-0000-0000-000039A00000}"/>
    <cellStyle name="SAPBEXHLevel3 9 3" xfId="41028" xr:uid="{00000000-0005-0000-0000-00003AA00000}"/>
    <cellStyle name="SAPBEXHLevel3 9 3 2" xfId="41029" xr:uid="{00000000-0005-0000-0000-00003BA00000}"/>
    <cellStyle name="SAPBEXHLevel3 9 4" xfId="41030" xr:uid="{00000000-0005-0000-0000-00003CA00000}"/>
    <cellStyle name="SAPBEXHLevel3 9 4 2" xfId="41031" xr:uid="{00000000-0005-0000-0000-00003DA00000}"/>
    <cellStyle name="SAPBEXHLevel3 9 5" xfId="41032" xr:uid="{00000000-0005-0000-0000-00003EA00000}"/>
    <cellStyle name="SAPBEXHLevel3 9 5 2" xfId="41033" xr:uid="{00000000-0005-0000-0000-00003FA00000}"/>
    <cellStyle name="SAPBEXHLevel3 9 6" xfId="41034" xr:uid="{00000000-0005-0000-0000-000040A00000}"/>
    <cellStyle name="SAPBEXHLevel3 9 6 2" xfId="41035" xr:uid="{00000000-0005-0000-0000-000041A00000}"/>
    <cellStyle name="SAPBEXHLevel3 9 7" xfId="41036" xr:uid="{00000000-0005-0000-0000-000042A00000}"/>
    <cellStyle name="SAPBEXHLevel3 9 7 2" xfId="41037" xr:uid="{00000000-0005-0000-0000-000043A00000}"/>
    <cellStyle name="SAPBEXHLevel3 9 8" xfId="41038" xr:uid="{00000000-0005-0000-0000-000044A00000}"/>
    <cellStyle name="SAPBEXHLevel3X" xfId="41039" xr:uid="{00000000-0005-0000-0000-000045A00000}"/>
    <cellStyle name="SAPBEXHLevel3X 10" xfId="41040" xr:uid="{00000000-0005-0000-0000-000046A00000}"/>
    <cellStyle name="SAPBEXHLevel3X 10 2" xfId="41041" xr:uid="{00000000-0005-0000-0000-000047A00000}"/>
    <cellStyle name="SAPBEXHLevel3X 11" xfId="41042" xr:uid="{00000000-0005-0000-0000-000048A00000}"/>
    <cellStyle name="SAPBEXHLevel3X 11 2" xfId="41043" xr:uid="{00000000-0005-0000-0000-000049A00000}"/>
    <cellStyle name="SAPBEXHLevel3X 12" xfId="41044" xr:uid="{00000000-0005-0000-0000-00004AA00000}"/>
    <cellStyle name="SAPBEXHLevel3X 12 2" xfId="41045" xr:uid="{00000000-0005-0000-0000-00004BA00000}"/>
    <cellStyle name="SAPBEXHLevel3X 13" xfId="41046" xr:uid="{00000000-0005-0000-0000-00004CA00000}"/>
    <cellStyle name="SAPBEXHLevel3X 2" xfId="41047" xr:uid="{00000000-0005-0000-0000-00004DA00000}"/>
    <cellStyle name="SAPBEXHLevel3X 2 10" xfId="41048" xr:uid="{00000000-0005-0000-0000-00004EA00000}"/>
    <cellStyle name="SAPBEXHLevel3X 2 10 2" xfId="41049" xr:uid="{00000000-0005-0000-0000-00004FA00000}"/>
    <cellStyle name="SAPBEXHLevel3X 2 11" xfId="41050" xr:uid="{00000000-0005-0000-0000-000050A00000}"/>
    <cellStyle name="SAPBEXHLevel3X 2 2" xfId="41051" xr:uid="{00000000-0005-0000-0000-000051A00000}"/>
    <cellStyle name="SAPBEXHLevel3X 2 2 10" xfId="41052" xr:uid="{00000000-0005-0000-0000-000052A00000}"/>
    <cellStyle name="SAPBEXHLevel3X 2 2 2" xfId="41053" xr:uid="{00000000-0005-0000-0000-000053A00000}"/>
    <cellStyle name="SAPBEXHLevel3X 2 2 2 2" xfId="41054" xr:uid="{00000000-0005-0000-0000-000054A00000}"/>
    <cellStyle name="SAPBEXHLevel3X 2 2 2 2 2" xfId="41055" xr:uid="{00000000-0005-0000-0000-000055A00000}"/>
    <cellStyle name="SAPBEXHLevel3X 2 2 2 2 2 2" xfId="41056" xr:uid="{00000000-0005-0000-0000-000056A00000}"/>
    <cellStyle name="SAPBEXHLevel3X 2 2 2 2 2 2 2" xfId="41057" xr:uid="{00000000-0005-0000-0000-000057A00000}"/>
    <cellStyle name="SAPBEXHLevel3X 2 2 2 2 2 3" xfId="41058" xr:uid="{00000000-0005-0000-0000-000058A00000}"/>
    <cellStyle name="SAPBEXHLevel3X 2 2 2 2 2 3 2" xfId="41059" xr:uid="{00000000-0005-0000-0000-000059A00000}"/>
    <cellStyle name="SAPBEXHLevel3X 2 2 2 2 2 4" xfId="41060" xr:uid="{00000000-0005-0000-0000-00005AA00000}"/>
    <cellStyle name="SAPBEXHLevel3X 2 2 2 2 2 4 2" xfId="41061" xr:uid="{00000000-0005-0000-0000-00005BA00000}"/>
    <cellStyle name="SAPBEXHLevel3X 2 2 2 2 2 5" xfId="41062" xr:uid="{00000000-0005-0000-0000-00005CA00000}"/>
    <cellStyle name="SAPBEXHLevel3X 2 2 2 2 2 5 2" xfId="41063" xr:uid="{00000000-0005-0000-0000-00005DA00000}"/>
    <cellStyle name="SAPBEXHLevel3X 2 2 2 2 2 6" xfId="41064" xr:uid="{00000000-0005-0000-0000-00005EA00000}"/>
    <cellStyle name="SAPBEXHLevel3X 2 2 2 2 2 6 2" xfId="41065" xr:uid="{00000000-0005-0000-0000-00005FA00000}"/>
    <cellStyle name="SAPBEXHLevel3X 2 2 2 2 2 7" xfId="41066" xr:uid="{00000000-0005-0000-0000-000060A00000}"/>
    <cellStyle name="SAPBEXHLevel3X 2 2 2 2 3" xfId="41067" xr:uid="{00000000-0005-0000-0000-000061A00000}"/>
    <cellStyle name="SAPBEXHLevel3X 2 2 2 2 3 2" xfId="41068" xr:uid="{00000000-0005-0000-0000-000062A00000}"/>
    <cellStyle name="SAPBEXHLevel3X 2 2 2 2 4" xfId="41069" xr:uid="{00000000-0005-0000-0000-000063A00000}"/>
    <cellStyle name="SAPBEXHLevel3X 2 2 2 2 4 2" xfId="41070" xr:uid="{00000000-0005-0000-0000-000064A00000}"/>
    <cellStyle name="SAPBEXHLevel3X 2 2 2 2 5" xfId="41071" xr:uid="{00000000-0005-0000-0000-000065A00000}"/>
    <cellStyle name="SAPBEXHLevel3X 2 2 2 2 5 2" xfId="41072" xr:uid="{00000000-0005-0000-0000-000066A00000}"/>
    <cellStyle name="SAPBEXHLevel3X 2 2 2 2 6" xfId="41073" xr:uid="{00000000-0005-0000-0000-000067A00000}"/>
    <cellStyle name="SAPBEXHLevel3X 2 2 2 2 6 2" xfId="41074" xr:uid="{00000000-0005-0000-0000-000068A00000}"/>
    <cellStyle name="SAPBEXHLevel3X 2 2 2 2 7" xfId="41075" xr:uid="{00000000-0005-0000-0000-000069A00000}"/>
    <cellStyle name="SAPBEXHLevel3X 2 2 2 2 7 2" xfId="41076" xr:uid="{00000000-0005-0000-0000-00006AA00000}"/>
    <cellStyle name="SAPBEXHLevel3X 2 2 2 2 8" xfId="41077" xr:uid="{00000000-0005-0000-0000-00006BA00000}"/>
    <cellStyle name="SAPBEXHLevel3X 2 2 2 3" xfId="41078" xr:uid="{00000000-0005-0000-0000-00006CA00000}"/>
    <cellStyle name="SAPBEXHLevel3X 2 2 2 3 2" xfId="41079" xr:uid="{00000000-0005-0000-0000-00006DA00000}"/>
    <cellStyle name="SAPBEXHLevel3X 2 2 2 3 2 2" xfId="41080" xr:uid="{00000000-0005-0000-0000-00006EA00000}"/>
    <cellStyle name="SAPBEXHLevel3X 2 2 2 3 3" xfId="41081" xr:uid="{00000000-0005-0000-0000-00006FA00000}"/>
    <cellStyle name="SAPBEXHLevel3X 2 2 2 3 3 2" xfId="41082" xr:uid="{00000000-0005-0000-0000-000070A00000}"/>
    <cellStyle name="SAPBEXHLevel3X 2 2 2 3 4" xfId="41083" xr:uid="{00000000-0005-0000-0000-000071A00000}"/>
    <cellStyle name="SAPBEXHLevel3X 2 2 2 3 4 2" xfId="41084" xr:uid="{00000000-0005-0000-0000-000072A00000}"/>
    <cellStyle name="SAPBEXHLevel3X 2 2 2 3 5" xfId="41085" xr:uid="{00000000-0005-0000-0000-000073A00000}"/>
    <cellStyle name="SAPBEXHLevel3X 2 2 2 3 5 2" xfId="41086" xr:uid="{00000000-0005-0000-0000-000074A00000}"/>
    <cellStyle name="SAPBEXHLevel3X 2 2 2 3 6" xfId="41087" xr:uid="{00000000-0005-0000-0000-000075A00000}"/>
    <cellStyle name="SAPBEXHLevel3X 2 2 2 3 6 2" xfId="41088" xr:uid="{00000000-0005-0000-0000-000076A00000}"/>
    <cellStyle name="SAPBEXHLevel3X 2 2 2 3 7" xfId="41089" xr:uid="{00000000-0005-0000-0000-000077A00000}"/>
    <cellStyle name="SAPBEXHLevel3X 2 2 2 4" xfId="41090" xr:uid="{00000000-0005-0000-0000-000078A00000}"/>
    <cellStyle name="SAPBEXHLevel3X 2 2 2 4 2" xfId="41091" xr:uid="{00000000-0005-0000-0000-000079A00000}"/>
    <cellStyle name="SAPBEXHLevel3X 2 2 2 5" xfId="41092" xr:uid="{00000000-0005-0000-0000-00007AA00000}"/>
    <cellStyle name="SAPBEXHLevel3X 2 2 2 5 2" xfId="41093" xr:uid="{00000000-0005-0000-0000-00007BA00000}"/>
    <cellStyle name="SAPBEXHLevel3X 2 2 2 6" xfId="41094" xr:uid="{00000000-0005-0000-0000-00007CA00000}"/>
    <cellStyle name="SAPBEXHLevel3X 2 2 2 6 2" xfId="41095" xr:uid="{00000000-0005-0000-0000-00007DA00000}"/>
    <cellStyle name="SAPBEXHLevel3X 2 2 2 7" xfId="41096" xr:uid="{00000000-0005-0000-0000-00007EA00000}"/>
    <cellStyle name="SAPBEXHLevel3X 2 2 2 7 2" xfId="41097" xr:uid="{00000000-0005-0000-0000-00007FA00000}"/>
    <cellStyle name="SAPBEXHLevel3X 2 2 2 8" xfId="41098" xr:uid="{00000000-0005-0000-0000-000080A00000}"/>
    <cellStyle name="SAPBEXHLevel3X 2 2 2 8 2" xfId="41099" xr:uid="{00000000-0005-0000-0000-000081A00000}"/>
    <cellStyle name="SAPBEXHLevel3X 2 2 2 9" xfId="41100" xr:uid="{00000000-0005-0000-0000-000082A00000}"/>
    <cellStyle name="SAPBEXHLevel3X 2 2 3" xfId="41101" xr:uid="{00000000-0005-0000-0000-000083A00000}"/>
    <cellStyle name="SAPBEXHLevel3X 2 2 3 2" xfId="41102" xr:uid="{00000000-0005-0000-0000-000084A00000}"/>
    <cellStyle name="SAPBEXHLevel3X 2 2 3 2 2" xfId="41103" xr:uid="{00000000-0005-0000-0000-000085A00000}"/>
    <cellStyle name="SAPBEXHLevel3X 2 2 3 2 2 2" xfId="41104" xr:uid="{00000000-0005-0000-0000-000086A00000}"/>
    <cellStyle name="SAPBEXHLevel3X 2 2 3 2 3" xfId="41105" xr:uid="{00000000-0005-0000-0000-000087A00000}"/>
    <cellStyle name="SAPBEXHLevel3X 2 2 3 2 3 2" xfId="41106" xr:uid="{00000000-0005-0000-0000-000088A00000}"/>
    <cellStyle name="SAPBEXHLevel3X 2 2 3 2 4" xfId="41107" xr:uid="{00000000-0005-0000-0000-000089A00000}"/>
    <cellStyle name="SAPBEXHLevel3X 2 2 3 2 4 2" xfId="41108" xr:uid="{00000000-0005-0000-0000-00008AA00000}"/>
    <cellStyle name="SAPBEXHLevel3X 2 2 3 2 5" xfId="41109" xr:uid="{00000000-0005-0000-0000-00008BA00000}"/>
    <cellStyle name="SAPBEXHLevel3X 2 2 3 2 5 2" xfId="41110" xr:uid="{00000000-0005-0000-0000-00008CA00000}"/>
    <cellStyle name="SAPBEXHLevel3X 2 2 3 2 6" xfId="41111" xr:uid="{00000000-0005-0000-0000-00008DA00000}"/>
    <cellStyle name="SAPBEXHLevel3X 2 2 3 2 6 2" xfId="41112" xr:uid="{00000000-0005-0000-0000-00008EA00000}"/>
    <cellStyle name="SAPBEXHLevel3X 2 2 3 2 7" xfId="41113" xr:uid="{00000000-0005-0000-0000-00008FA00000}"/>
    <cellStyle name="SAPBEXHLevel3X 2 2 3 3" xfId="41114" xr:uid="{00000000-0005-0000-0000-000090A00000}"/>
    <cellStyle name="SAPBEXHLevel3X 2 2 3 3 2" xfId="41115" xr:uid="{00000000-0005-0000-0000-000091A00000}"/>
    <cellStyle name="SAPBEXHLevel3X 2 2 3 4" xfId="41116" xr:uid="{00000000-0005-0000-0000-000092A00000}"/>
    <cellStyle name="SAPBEXHLevel3X 2 2 3 4 2" xfId="41117" xr:uid="{00000000-0005-0000-0000-000093A00000}"/>
    <cellStyle name="SAPBEXHLevel3X 2 2 3 5" xfId="41118" xr:uid="{00000000-0005-0000-0000-000094A00000}"/>
    <cellStyle name="SAPBEXHLevel3X 2 2 3 5 2" xfId="41119" xr:uid="{00000000-0005-0000-0000-000095A00000}"/>
    <cellStyle name="SAPBEXHLevel3X 2 2 3 6" xfId="41120" xr:uid="{00000000-0005-0000-0000-000096A00000}"/>
    <cellStyle name="SAPBEXHLevel3X 2 2 3 6 2" xfId="41121" xr:uid="{00000000-0005-0000-0000-000097A00000}"/>
    <cellStyle name="SAPBEXHLevel3X 2 2 3 7" xfId="41122" xr:uid="{00000000-0005-0000-0000-000098A00000}"/>
    <cellStyle name="SAPBEXHLevel3X 2 2 3 7 2" xfId="41123" xr:uid="{00000000-0005-0000-0000-000099A00000}"/>
    <cellStyle name="SAPBEXHLevel3X 2 2 3 8" xfId="41124" xr:uid="{00000000-0005-0000-0000-00009AA00000}"/>
    <cellStyle name="SAPBEXHLevel3X 2 2 4" xfId="41125" xr:uid="{00000000-0005-0000-0000-00009BA00000}"/>
    <cellStyle name="SAPBEXHLevel3X 2 2 4 2" xfId="41126" xr:uid="{00000000-0005-0000-0000-00009CA00000}"/>
    <cellStyle name="SAPBEXHLevel3X 2 2 4 2 2" xfId="41127" xr:uid="{00000000-0005-0000-0000-00009DA00000}"/>
    <cellStyle name="SAPBEXHLevel3X 2 2 4 3" xfId="41128" xr:uid="{00000000-0005-0000-0000-00009EA00000}"/>
    <cellStyle name="SAPBEXHLevel3X 2 2 4 3 2" xfId="41129" xr:uid="{00000000-0005-0000-0000-00009FA00000}"/>
    <cellStyle name="SAPBEXHLevel3X 2 2 4 4" xfId="41130" xr:uid="{00000000-0005-0000-0000-0000A0A00000}"/>
    <cellStyle name="SAPBEXHLevel3X 2 2 4 4 2" xfId="41131" xr:uid="{00000000-0005-0000-0000-0000A1A00000}"/>
    <cellStyle name="SAPBEXHLevel3X 2 2 4 5" xfId="41132" xr:uid="{00000000-0005-0000-0000-0000A2A00000}"/>
    <cellStyle name="SAPBEXHLevel3X 2 2 4 5 2" xfId="41133" xr:uid="{00000000-0005-0000-0000-0000A3A00000}"/>
    <cellStyle name="SAPBEXHLevel3X 2 2 4 6" xfId="41134" xr:uid="{00000000-0005-0000-0000-0000A4A00000}"/>
    <cellStyle name="SAPBEXHLevel3X 2 2 4 6 2" xfId="41135" xr:uid="{00000000-0005-0000-0000-0000A5A00000}"/>
    <cellStyle name="SAPBEXHLevel3X 2 2 4 7" xfId="41136" xr:uid="{00000000-0005-0000-0000-0000A6A00000}"/>
    <cellStyle name="SAPBEXHLevel3X 2 2 5" xfId="41137" xr:uid="{00000000-0005-0000-0000-0000A7A00000}"/>
    <cellStyle name="SAPBEXHLevel3X 2 2 5 2" xfId="41138" xr:uid="{00000000-0005-0000-0000-0000A8A00000}"/>
    <cellStyle name="SAPBEXHLevel3X 2 2 6" xfId="41139" xr:uid="{00000000-0005-0000-0000-0000A9A00000}"/>
    <cellStyle name="SAPBEXHLevel3X 2 2 6 2" xfId="41140" xr:uid="{00000000-0005-0000-0000-0000AAA00000}"/>
    <cellStyle name="SAPBEXHLevel3X 2 2 7" xfId="41141" xr:uid="{00000000-0005-0000-0000-0000ABA00000}"/>
    <cellStyle name="SAPBEXHLevel3X 2 2 7 2" xfId="41142" xr:uid="{00000000-0005-0000-0000-0000ACA00000}"/>
    <cellStyle name="SAPBEXHLevel3X 2 2 8" xfId="41143" xr:uid="{00000000-0005-0000-0000-0000ADA00000}"/>
    <cellStyle name="SAPBEXHLevel3X 2 2 8 2" xfId="41144" xr:uid="{00000000-0005-0000-0000-0000AEA00000}"/>
    <cellStyle name="SAPBEXHLevel3X 2 2 9" xfId="41145" xr:uid="{00000000-0005-0000-0000-0000AFA00000}"/>
    <cellStyle name="SAPBEXHLevel3X 2 2 9 2" xfId="41146" xr:uid="{00000000-0005-0000-0000-0000B0A00000}"/>
    <cellStyle name="SAPBEXHLevel3X 2 3" xfId="41147" xr:uid="{00000000-0005-0000-0000-0000B1A00000}"/>
    <cellStyle name="SAPBEXHLevel3X 2 3 2" xfId="41148" xr:uid="{00000000-0005-0000-0000-0000B2A00000}"/>
    <cellStyle name="SAPBEXHLevel3X 2 3 2 2" xfId="41149" xr:uid="{00000000-0005-0000-0000-0000B3A00000}"/>
    <cellStyle name="SAPBEXHLevel3X 2 3 2 2 2" xfId="41150" xr:uid="{00000000-0005-0000-0000-0000B4A00000}"/>
    <cellStyle name="SAPBEXHLevel3X 2 3 2 2 2 2" xfId="41151" xr:uid="{00000000-0005-0000-0000-0000B5A00000}"/>
    <cellStyle name="SAPBEXHLevel3X 2 3 2 2 3" xfId="41152" xr:uid="{00000000-0005-0000-0000-0000B6A00000}"/>
    <cellStyle name="SAPBEXHLevel3X 2 3 2 2 3 2" xfId="41153" xr:uid="{00000000-0005-0000-0000-0000B7A00000}"/>
    <cellStyle name="SAPBEXHLevel3X 2 3 2 2 4" xfId="41154" xr:uid="{00000000-0005-0000-0000-0000B8A00000}"/>
    <cellStyle name="SAPBEXHLevel3X 2 3 2 2 4 2" xfId="41155" xr:uid="{00000000-0005-0000-0000-0000B9A00000}"/>
    <cellStyle name="SAPBEXHLevel3X 2 3 2 2 5" xfId="41156" xr:uid="{00000000-0005-0000-0000-0000BAA00000}"/>
    <cellStyle name="SAPBEXHLevel3X 2 3 2 2 5 2" xfId="41157" xr:uid="{00000000-0005-0000-0000-0000BBA00000}"/>
    <cellStyle name="SAPBEXHLevel3X 2 3 2 2 6" xfId="41158" xr:uid="{00000000-0005-0000-0000-0000BCA00000}"/>
    <cellStyle name="SAPBEXHLevel3X 2 3 2 2 6 2" xfId="41159" xr:uid="{00000000-0005-0000-0000-0000BDA00000}"/>
    <cellStyle name="SAPBEXHLevel3X 2 3 2 2 7" xfId="41160" xr:uid="{00000000-0005-0000-0000-0000BEA00000}"/>
    <cellStyle name="SAPBEXHLevel3X 2 3 2 3" xfId="41161" xr:uid="{00000000-0005-0000-0000-0000BFA00000}"/>
    <cellStyle name="SAPBEXHLevel3X 2 3 2 3 2" xfId="41162" xr:uid="{00000000-0005-0000-0000-0000C0A00000}"/>
    <cellStyle name="SAPBEXHLevel3X 2 3 2 4" xfId="41163" xr:uid="{00000000-0005-0000-0000-0000C1A00000}"/>
    <cellStyle name="SAPBEXHLevel3X 2 3 2 4 2" xfId="41164" xr:uid="{00000000-0005-0000-0000-0000C2A00000}"/>
    <cellStyle name="SAPBEXHLevel3X 2 3 2 5" xfId="41165" xr:uid="{00000000-0005-0000-0000-0000C3A00000}"/>
    <cellStyle name="SAPBEXHLevel3X 2 3 2 5 2" xfId="41166" xr:uid="{00000000-0005-0000-0000-0000C4A00000}"/>
    <cellStyle name="SAPBEXHLevel3X 2 3 2 6" xfId="41167" xr:uid="{00000000-0005-0000-0000-0000C5A00000}"/>
    <cellStyle name="SAPBEXHLevel3X 2 3 2 6 2" xfId="41168" xr:uid="{00000000-0005-0000-0000-0000C6A00000}"/>
    <cellStyle name="SAPBEXHLevel3X 2 3 2 7" xfId="41169" xr:uid="{00000000-0005-0000-0000-0000C7A00000}"/>
    <cellStyle name="SAPBEXHLevel3X 2 3 2 7 2" xfId="41170" xr:uid="{00000000-0005-0000-0000-0000C8A00000}"/>
    <cellStyle name="SAPBEXHLevel3X 2 3 2 8" xfId="41171" xr:uid="{00000000-0005-0000-0000-0000C9A00000}"/>
    <cellStyle name="SAPBEXHLevel3X 2 3 3" xfId="41172" xr:uid="{00000000-0005-0000-0000-0000CAA00000}"/>
    <cellStyle name="SAPBEXHLevel3X 2 3 3 2" xfId="41173" xr:uid="{00000000-0005-0000-0000-0000CBA00000}"/>
    <cellStyle name="SAPBEXHLevel3X 2 3 3 2 2" xfId="41174" xr:uid="{00000000-0005-0000-0000-0000CCA00000}"/>
    <cellStyle name="SAPBEXHLevel3X 2 3 3 3" xfId="41175" xr:uid="{00000000-0005-0000-0000-0000CDA00000}"/>
    <cellStyle name="SAPBEXHLevel3X 2 3 3 3 2" xfId="41176" xr:uid="{00000000-0005-0000-0000-0000CEA00000}"/>
    <cellStyle name="SAPBEXHLevel3X 2 3 3 4" xfId="41177" xr:uid="{00000000-0005-0000-0000-0000CFA00000}"/>
    <cellStyle name="SAPBEXHLevel3X 2 3 3 4 2" xfId="41178" xr:uid="{00000000-0005-0000-0000-0000D0A00000}"/>
    <cellStyle name="SAPBEXHLevel3X 2 3 3 5" xfId="41179" xr:uid="{00000000-0005-0000-0000-0000D1A00000}"/>
    <cellStyle name="SAPBEXHLevel3X 2 3 3 5 2" xfId="41180" xr:uid="{00000000-0005-0000-0000-0000D2A00000}"/>
    <cellStyle name="SAPBEXHLevel3X 2 3 3 6" xfId="41181" xr:uid="{00000000-0005-0000-0000-0000D3A00000}"/>
    <cellStyle name="SAPBEXHLevel3X 2 3 3 6 2" xfId="41182" xr:uid="{00000000-0005-0000-0000-0000D4A00000}"/>
    <cellStyle name="SAPBEXHLevel3X 2 3 3 7" xfId="41183" xr:uid="{00000000-0005-0000-0000-0000D5A00000}"/>
    <cellStyle name="SAPBEXHLevel3X 2 3 4" xfId="41184" xr:uid="{00000000-0005-0000-0000-0000D6A00000}"/>
    <cellStyle name="SAPBEXHLevel3X 2 3 4 2" xfId="41185" xr:uid="{00000000-0005-0000-0000-0000D7A00000}"/>
    <cellStyle name="SAPBEXHLevel3X 2 3 5" xfId="41186" xr:uid="{00000000-0005-0000-0000-0000D8A00000}"/>
    <cellStyle name="SAPBEXHLevel3X 2 3 5 2" xfId="41187" xr:uid="{00000000-0005-0000-0000-0000D9A00000}"/>
    <cellStyle name="SAPBEXHLevel3X 2 3 6" xfId="41188" xr:uid="{00000000-0005-0000-0000-0000DAA00000}"/>
    <cellStyle name="SAPBEXHLevel3X 2 3 6 2" xfId="41189" xr:uid="{00000000-0005-0000-0000-0000DBA00000}"/>
    <cellStyle name="SAPBEXHLevel3X 2 3 7" xfId="41190" xr:uid="{00000000-0005-0000-0000-0000DCA00000}"/>
    <cellStyle name="SAPBEXHLevel3X 2 3 7 2" xfId="41191" xr:uid="{00000000-0005-0000-0000-0000DDA00000}"/>
    <cellStyle name="SAPBEXHLevel3X 2 3 8" xfId="41192" xr:uid="{00000000-0005-0000-0000-0000DEA00000}"/>
    <cellStyle name="SAPBEXHLevel3X 2 3 8 2" xfId="41193" xr:uid="{00000000-0005-0000-0000-0000DFA00000}"/>
    <cellStyle name="SAPBEXHLevel3X 2 3 9" xfId="41194" xr:uid="{00000000-0005-0000-0000-0000E0A00000}"/>
    <cellStyle name="SAPBEXHLevel3X 2 4" xfId="41195" xr:uid="{00000000-0005-0000-0000-0000E1A00000}"/>
    <cellStyle name="SAPBEXHLevel3X 2 4 2" xfId="41196" xr:uid="{00000000-0005-0000-0000-0000E2A00000}"/>
    <cellStyle name="SAPBEXHLevel3X 2 4 2 2" xfId="41197" xr:uid="{00000000-0005-0000-0000-0000E3A00000}"/>
    <cellStyle name="SAPBEXHLevel3X 2 4 2 2 2" xfId="41198" xr:uid="{00000000-0005-0000-0000-0000E4A00000}"/>
    <cellStyle name="SAPBEXHLevel3X 2 4 2 3" xfId="41199" xr:uid="{00000000-0005-0000-0000-0000E5A00000}"/>
    <cellStyle name="SAPBEXHLevel3X 2 4 2 3 2" xfId="41200" xr:uid="{00000000-0005-0000-0000-0000E6A00000}"/>
    <cellStyle name="SAPBEXHLevel3X 2 4 2 4" xfId="41201" xr:uid="{00000000-0005-0000-0000-0000E7A00000}"/>
    <cellStyle name="SAPBEXHLevel3X 2 4 2 4 2" xfId="41202" xr:uid="{00000000-0005-0000-0000-0000E8A00000}"/>
    <cellStyle name="SAPBEXHLevel3X 2 4 2 5" xfId="41203" xr:uid="{00000000-0005-0000-0000-0000E9A00000}"/>
    <cellStyle name="SAPBEXHLevel3X 2 4 2 5 2" xfId="41204" xr:uid="{00000000-0005-0000-0000-0000EAA00000}"/>
    <cellStyle name="SAPBEXHLevel3X 2 4 2 6" xfId="41205" xr:uid="{00000000-0005-0000-0000-0000EBA00000}"/>
    <cellStyle name="SAPBEXHLevel3X 2 4 2 6 2" xfId="41206" xr:uid="{00000000-0005-0000-0000-0000ECA00000}"/>
    <cellStyle name="SAPBEXHLevel3X 2 4 2 7" xfId="41207" xr:uid="{00000000-0005-0000-0000-0000EDA00000}"/>
    <cellStyle name="SAPBEXHLevel3X 2 4 3" xfId="41208" xr:uid="{00000000-0005-0000-0000-0000EEA00000}"/>
    <cellStyle name="SAPBEXHLevel3X 2 4 3 2" xfId="41209" xr:uid="{00000000-0005-0000-0000-0000EFA00000}"/>
    <cellStyle name="SAPBEXHLevel3X 2 4 4" xfId="41210" xr:uid="{00000000-0005-0000-0000-0000F0A00000}"/>
    <cellStyle name="SAPBEXHLevel3X 2 4 4 2" xfId="41211" xr:uid="{00000000-0005-0000-0000-0000F1A00000}"/>
    <cellStyle name="SAPBEXHLevel3X 2 4 5" xfId="41212" xr:uid="{00000000-0005-0000-0000-0000F2A00000}"/>
    <cellStyle name="SAPBEXHLevel3X 2 4 5 2" xfId="41213" xr:uid="{00000000-0005-0000-0000-0000F3A00000}"/>
    <cellStyle name="SAPBEXHLevel3X 2 4 6" xfId="41214" xr:uid="{00000000-0005-0000-0000-0000F4A00000}"/>
    <cellStyle name="SAPBEXHLevel3X 2 4 6 2" xfId="41215" xr:uid="{00000000-0005-0000-0000-0000F5A00000}"/>
    <cellStyle name="SAPBEXHLevel3X 2 4 7" xfId="41216" xr:uid="{00000000-0005-0000-0000-0000F6A00000}"/>
    <cellStyle name="SAPBEXHLevel3X 2 4 7 2" xfId="41217" xr:uid="{00000000-0005-0000-0000-0000F7A00000}"/>
    <cellStyle name="SAPBEXHLevel3X 2 4 8" xfId="41218" xr:uid="{00000000-0005-0000-0000-0000F8A00000}"/>
    <cellStyle name="SAPBEXHLevel3X 2 5" xfId="41219" xr:uid="{00000000-0005-0000-0000-0000F9A00000}"/>
    <cellStyle name="SAPBEXHLevel3X 2 5 2" xfId="41220" xr:uid="{00000000-0005-0000-0000-0000FAA00000}"/>
    <cellStyle name="SAPBEXHLevel3X 2 5 2 2" xfId="41221" xr:uid="{00000000-0005-0000-0000-0000FBA00000}"/>
    <cellStyle name="SAPBEXHLevel3X 2 5 3" xfId="41222" xr:uid="{00000000-0005-0000-0000-0000FCA00000}"/>
    <cellStyle name="SAPBEXHLevel3X 2 5 3 2" xfId="41223" xr:uid="{00000000-0005-0000-0000-0000FDA00000}"/>
    <cellStyle name="SAPBEXHLevel3X 2 5 4" xfId="41224" xr:uid="{00000000-0005-0000-0000-0000FEA00000}"/>
    <cellStyle name="SAPBEXHLevel3X 2 5 4 2" xfId="41225" xr:uid="{00000000-0005-0000-0000-0000FFA00000}"/>
    <cellStyle name="SAPBEXHLevel3X 2 5 5" xfId="41226" xr:uid="{00000000-0005-0000-0000-000000A10000}"/>
    <cellStyle name="SAPBEXHLevel3X 2 5 5 2" xfId="41227" xr:uid="{00000000-0005-0000-0000-000001A10000}"/>
    <cellStyle name="SAPBEXHLevel3X 2 5 6" xfId="41228" xr:uid="{00000000-0005-0000-0000-000002A10000}"/>
    <cellStyle name="SAPBEXHLevel3X 2 5 6 2" xfId="41229" xr:uid="{00000000-0005-0000-0000-000003A10000}"/>
    <cellStyle name="SAPBEXHLevel3X 2 5 7" xfId="41230" xr:uid="{00000000-0005-0000-0000-000004A10000}"/>
    <cellStyle name="SAPBEXHLevel3X 2 6" xfId="41231" xr:uid="{00000000-0005-0000-0000-000005A10000}"/>
    <cellStyle name="SAPBEXHLevel3X 2 6 2" xfId="41232" xr:uid="{00000000-0005-0000-0000-000006A10000}"/>
    <cellStyle name="SAPBEXHLevel3X 2 7" xfId="41233" xr:uid="{00000000-0005-0000-0000-000007A10000}"/>
    <cellStyle name="SAPBEXHLevel3X 2 7 2" xfId="41234" xr:uid="{00000000-0005-0000-0000-000008A10000}"/>
    <cellStyle name="SAPBEXHLevel3X 2 8" xfId="41235" xr:uid="{00000000-0005-0000-0000-000009A10000}"/>
    <cellStyle name="SAPBEXHLevel3X 2 8 2" xfId="41236" xr:uid="{00000000-0005-0000-0000-00000AA10000}"/>
    <cellStyle name="SAPBEXHLevel3X 2 9" xfId="41237" xr:uid="{00000000-0005-0000-0000-00000BA10000}"/>
    <cellStyle name="SAPBEXHLevel3X 2 9 2" xfId="41238" xr:uid="{00000000-0005-0000-0000-00000CA10000}"/>
    <cellStyle name="SAPBEXHLevel3X 3" xfId="41239" xr:uid="{00000000-0005-0000-0000-00000DA10000}"/>
    <cellStyle name="SAPBEXHLevel3X 3 10" xfId="41240" xr:uid="{00000000-0005-0000-0000-00000EA10000}"/>
    <cellStyle name="SAPBEXHLevel3X 3 2" xfId="41241" xr:uid="{00000000-0005-0000-0000-00000FA10000}"/>
    <cellStyle name="SAPBEXHLevel3X 3 2 2" xfId="41242" xr:uid="{00000000-0005-0000-0000-000010A10000}"/>
    <cellStyle name="SAPBEXHLevel3X 3 2 2 2" xfId="41243" xr:uid="{00000000-0005-0000-0000-000011A10000}"/>
    <cellStyle name="SAPBEXHLevel3X 3 2 2 2 2" xfId="41244" xr:uid="{00000000-0005-0000-0000-000012A10000}"/>
    <cellStyle name="SAPBEXHLevel3X 3 2 2 2 2 2" xfId="41245" xr:uid="{00000000-0005-0000-0000-000013A10000}"/>
    <cellStyle name="SAPBEXHLevel3X 3 2 2 2 3" xfId="41246" xr:uid="{00000000-0005-0000-0000-000014A10000}"/>
    <cellStyle name="SAPBEXHLevel3X 3 2 2 2 3 2" xfId="41247" xr:uid="{00000000-0005-0000-0000-000015A10000}"/>
    <cellStyle name="SAPBEXHLevel3X 3 2 2 2 4" xfId="41248" xr:uid="{00000000-0005-0000-0000-000016A10000}"/>
    <cellStyle name="SAPBEXHLevel3X 3 2 2 2 4 2" xfId="41249" xr:uid="{00000000-0005-0000-0000-000017A10000}"/>
    <cellStyle name="SAPBEXHLevel3X 3 2 2 2 5" xfId="41250" xr:uid="{00000000-0005-0000-0000-000018A10000}"/>
    <cellStyle name="SAPBEXHLevel3X 3 2 2 2 5 2" xfId="41251" xr:uid="{00000000-0005-0000-0000-000019A10000}"/>
    <cellStyle name="SAPBEXHLevel3X 3 2 2 2 6" xfId="41252" xr:uid="{00000000-0005-0000-0000-00001AA10000}"/>
    <cellStyle name="SAPBEXHLevel3X 3 2 2 2 6 2" xfId="41253" xr:uid="{00000000-0005-0000-0000-00001BA10000}"/>
    <cellStyle name="SAPBEXHLevel3X 3 2 2 2 7" xfId="41254" xr:uid="{00000000-0005-0000-0000-00001CA10000}"/>
    <cellStyle name="SAPBEXHLevel3X 3 2 2 3" xfId="41255" xr:uid="{00000000-0005-0000-0000-00001DA10000}"/>
    <cellStyle name="SAPBEXHLevel3X 3 2 2 3 2" xfId="41256" xr:uid="{00000000-0005-0000-0000-00001EA10000}"/>
    <cellStyle name="SAPBEXHLevel3X 3 2 2 4" xfId="41257" xr:uid="{00000000-0005-0000-0000-00001FA10000}"/>
    <cellStyle name="SAPBEXHLevel3X 3 2 2 4 2" xfId="41258" xr:uid="{00000000-0005-0000-0000-000020A10000}"/>
    <cellStyle name="SAPBEXHLevel3X 3 2 2 5" xfId="41259" xr:uid="{00000000-0005-0000-0000-000021A10000}"/>
    <cellStyle name="SAPBEXHLevel3X 3 2 2 5 2" xfId="41260" xr:uid="{00000000-0005-0000-0000-000022A10000}"/>
    <cellStyle name="SAPBEXHLevel3X 3 2 2 6" xfId="41261" xr:uid="{00000000-0005-0000-0000-000023A10000}"/>
    <cellStyle name="SAPBEXHLevel3X 3 2 2 6 2" xfId="41262" xr:uid="{00000000-0005-0000-0000-000024A10000}"/>
    <cellStyle name="SAPBEXHLevel3X 3 2 2 7" xfId="41263" xr:uid="{00000000-0005-0000-0000-000025A10000}"/>
    <cellStyle name="SAPBEXHLevel3X 3 2 2 7 2" xfId="41264" xr:uid="{00000000-0005-0000-0000-000026A10000}"/>
    <cellStyle name="SAPBEXHLevel3X 3 2 2 8" xfId="41265" xr:uid="{00000000-0005-0000-0000-000027A10000}"/>
    <cellStyle name="SAPBEXHLevel3X 3 2 3" xfId="41266" xr:uid="{00000000-0005-0000-0000-000028A10000}"/>
    <cellStyle name="SAPBEXHLevel3X 3 2 3 2" xfId="41267" xr:uid="{00000000-0005-0000-0000-000029A10000}"/>
    <cellStyle name="SAPBEXHLevel3X 3 2 3 2 2" xfId="41268" xr:uid="{00000000-0005-0000-0000-00002AA10000}"/>
    <cellStyle name="SAPBEXHLevel3X 3 2 3 3" xfId="41269" xr:uid="{00000000-0005-0000-0000-00002BA10000}"/>
    <cellStyle name="SAPBEXHLevel3X 3 2 3 3 2" xfId="41270" xr:uid="{00000000-0005-0000-0000-00002CA10000}"/>
    <cellStyle name="SAPBEXHLevel3X 3 2 3 4" xfId="41271" xr:uid="{00000000-0005-0000-0000-00002DA10000}"/>
    <cellStyle name="SAPBEXHLevel3X 3 2 3 4 2" xfId="41272" xr:uid="{00000000-0005-0000-0000-00002EA10000}"/>
    <cellStyle name="SAPBEXHLevel3X 3 2 3 5" xfId="41273" xr:uid="{00000000-0005-0000-0000-00002FA10000}"/>
    <cellStyle name="SAPBEXHLevel3X 3 2 3 5 2" xfId="41274" xr:uid="{00000000-0005-0000-0000-000030A10000}"/>
    <cellStyle name="SAPBEXHLevel3X 3 2 3 6" xfId="41275" xr:uid="{00000000-0005-0000-0000-000031A10000}"/>
    <cellStyle name="SAPBEXHLevel3X 3 2 3 6 2" xfId="41276" xr:uid="{00000000-0005-0000-0000-000032A10000}"/>
    <cellStyle name="SAPBEXHLevel3X 3 2 3 7" xfId="41277" xr:uid="{00000000-0005-0000-0000-000033A10000}"/>
    <cellStyle name="SAPBEXHLevel3X 3 2 4" xfId="41278" xr:uid="{00000000-0005-0000-0000-000034A10000}"/>
    <cellStyle name="SAPBEXHLevel3X 3 2 4 2" xfId="41279" xr:uid="{00000000-0005-0000-0000-000035A10000}"/>
    <cellStyle name="SAPBEXHLevel3X 3 2 5" xfId="41280" xr:uid="{00000000-0005-0000-0000-000036A10000}"/>
    <cellStyle name="SAPBEXHLevel3X 3 2 5 2" xfId="41281" xr:uid="{00000000-0005-0000-0000-000037A10000}"/>
    <cellStyle name="SAPBEXHLevel3X 3 2 6" xfId="41282" xr:uid="{00000000-0005-0000-0000-000038A10000}"/>
    <cellStyle name="SAPBEXHLevel3X 3 2 6 2" xfId="41283" xr:uid="{00000000-0005-0000-0000-000039A10000}"/>
    <cellStyle name="SAPBEXHLevel3X 3 2 7" xfId="41284" xr:uid="{00000000-0005-0000-0000-00003AA10000}"/>
    <cellStyle name="SAPBEXHLevel3X 3 2 7 2" xfId="41285" xr:uid="{00000000-0005-0000-0000-00003BA10000}"/>
    <cellStyle name="SAPBEXHLevel3X 3 2 8" xfId="41286" xr:uid="{00000000-0005-0000-0000-00003CA10000}"/>
    <cellStyle name="SAPBEXHLevel3X 3 2 8 2" xfId="41287" xr:uid="{00000000-0005-0000-0000-00003DA10000}"/>
    <cellStyle name="SAPBEXHLevel3X 3 2 9" xfId="41288" xr:uid="{00000000-0005-0000-0000-00003EA10000}"/>
    <cellStyle name="SAPBEXHLevel3X 3 3" xfId="41289" xr:uid="{00000000-0005-0000-0000-00003FA10000}"/>
    <cellStyle name="SAPBEXHLevel3X 3 3 2" xfId="41290" xr:uid="{00000000-0005-0000-0000-000040A10000}"/>
    <cellStyle name="SAPBEXHLevel3X 3 3 2 2" xfId="41291" xr:uid="{00000000-0005-0000-0000-000041A10000}"/>
    <cellStyle name="SAPBEXHLevel3X 3 3 2 2 2" xfId="41292" xr:uid="{00000000-0005-0000-0000-000042A10000}"/>
    <cellStyle name="SAPBEXHLevel3X 3 3 2 3" xfId="41293" xr:uid="{00000000-0005-0000-0000-000043A10000}"/>
    <cellStyle name="SAPBEXHLevel3X 3 3 2 3 2" xfId="41294" xr:uid="{00000000-0005-0000-0000-000044A10000}"/>
    <cellStyle name="SAPBEXHLevel3X 3 3 2 4" xfId="41295" xr:uid="{00000000-0005-0000-0000-000045A10000}"/>
    <cellStyle name="SAPBEXHLevel3X 3 3 2 4 2" xfId="41296" xr:uid="{00000000-0005-0000-0000-000046A10000}"/>
    <cellStyle name="SAPBEXHLevel3X 3 3 2 5" xfId="41297" xr:uid="{00000000-0005-0000-0000-000047A10000}"/>
    <cellStyle name="SAPBEXHLevel3X 3 3 2 5 2" xfId="41298" xr:uid="{00000000-0005-0000-0000-000048A10000}"/>
    <cellStyle name="SAPBEXHLevel3X 3 3 2 6" xfId="41299" xr:uid="{00000000-0005-0000-0000-000049A10000}"/>
    <cellStyle name="SAPBEXHLevel3X 3 3 2 6 2" xfId="41300" xr:uid="{00000000-0005-0000-0000-00004AA10000}"/>
    <cellStyle name="SAPBEXHLevel3X 3 3 2 7" xfId="41301" xr:uid="{00000000-0005-0000-0000-00004BA10000}"/>
    <cellStyle name="SAPBEXHLevel3X 3 3 3" xfId="41302" xr:uid="{00000000-0005-0000-0000-00004CA10000}"/>
    <cellStyle name="SAPBEXHLevel3X 3 3 3 2" xfId="41303" xr:uid="{00000000-0005-0000-0000-00004DA10000}"/>
    <cellStyle name="SAPBEXHLevel3X 3 3 4" xfId="41304" xr:uid="{00000000-0005-0000-0000-00004EA10000}"/>
    <cellStyle name="SAPBEXHLevel3X 3 3 4 2" xfId="41305" xr:uid="{00000000-0005-0000-0000-00004FA10000}"/>
    <cellStyle name="SAPBEXHLevel3X 3 3 5" xfId="41306" xr:uid="{00000000-0005-0000-0000-000050A10000}"/>
    <cellStyle name="SAPBEXHLevel3X 3 3 5 2" xfId="41307" xr:uid="{00000000-0005-0000-0000-000051A10000}"/>
    <cellStyle name="SAPBEXHLevel3X 3 3 6" xfId="41308" xr:uid="{00000000-0005-0000-0000-000052A10000}"/>
    <cellStyle name="SAPBEXHLevel3X 3 3 6 2" xfId="41309" xr:uid="{00000000-0005-0000-0000-000053A10000}"/>
    <cellStyle name="SAPBEXHLevel3X 3 3 7" xfId="41310" xr:uid="{00000000-0005-0000-0000-000054A10000}"/>
    <cellStyle name="SAPBEXHLevel3X 3 3 7 2" xfId="41311" xr:uid="{00000000-0005-0000-0000-000055A10000}"/>
    <cellStyle name="SAPBEXHLevel3X 3 3 8" xfId="41312" xr:uid="{00000000-0005-0000-0000-000056A10000}"/>
    <cellStyle name="SAPBEXHLevel3X 3 4" xfId="41313" xr:uid="{00000000-0005-0000-0000-000057A10000}"/>
    <cellStyle name="SAPBEXHLevel3X 3 4 2" xfId="41314" xr:uid="{00000000-0005-0000-0000-000058A10000}"/>
    <cellStyle name="SAPBEXHLevel3X 3 4 2 2" xfId="41315" xr:uid="{00000000-0005-0000-0000-000059A10000}"/>
    <cellStyle name="SAPBEXHLevel3X 3 4 3" xfId="41316" xr:uid="{00000000-0005-0000-0000-00005AA10000}"/>
    <cellStyle name="SAPBEXHLevel3X 3 4 3 2" xfId="41317" xr:uid="{00000000-0005-0000-0000-00005BA10000}"/>
    <cellStyle name="SAPBEXHLevel3X 3 4 4" xfId="41318" xr:uid="{00000000-0005-0000-0000-00005CA10000}"/>
    <cellStyle name="SAPBEXHLevel3X 3 4 4 2" xfId="41319" xr:uid="{00000000-0005-0000-0000-00005DA10000}"/>
    <cellStyle name="SAPBEXHLevel3X 3 4 5" xfId="41320" xr:uid="{00000000-0005-0000-0000-00005EA10000}"/>
    <cellStyle name="SAPBEXHLevel3X 3 4 5 2" xfId="41321" xr:uid="{00000000-0005-0000-0000-00005FA10000}"/>
    <cellStyle name="SAPBEXHLevel3X 3 4 6" xfId="41322" xr:uid="{00000000-0005-0000-0000-000060A10000}"/>
    <cellStyle name="SAPBEXHLevel3X 3 4 6 2" xfId="41323" xr:uid="{00000000-0005-0000-0000-000061A10000}"/>
    <cellStyle name="SAPBEXHLevel3X 3 4 7" xfId="41324" xr:uid="{00000000-0005-0000-0000-000062A10000}"/>
    <cellStyle name="SAPBEXHLevel3X 3 5" xfId="41325" xr:uid="{00000000-0005-0000-0000-000063A10000}"/>
    <cellStyle name="SAPBEXHLevel3X 3 5 2" xfId="41326" xr:uid="{00000000-0005-0000-0000-000064A10000}"/>
    <cellStyle name="SAPBEXHLevel3X 3 6" xfId="41327" xr:uid="{00000000-0005-0000-0000-000065A10000}"/>
    <cellStyle name="SAPBEXHLevel3X 3 6 2" xfId="41328" xr:uid="{00000000-0005-0000-0000-000066A10000}"/>
    <cellStyle name="SAPBEXHLevel3X 3 7" xfId="41329" xr:uid="{00000000-0005-0000-0000-000067A10000}"/>
    <cellStyle name="SAPBEXHLevel3X 3 7 2" xfId="41330" xr:uid="{00000000-0005-0000-0000-000068A10000}"/>
    <cellStyle name="SAPBEXHLevel3X 3 8" xfId="41331" xr:uid="{00000000-0005-0000-0000-000069A10000}"/>
    <cellStyle name="SAPBEXHLevel3X 3 8 2" xfId="41332" xr:uid="{00000000-0005-0000-0000-00006AA10000}"/>
    <cellStyle name="SAPBEXHLevel3X 3 9" xfId="41333" xr:uid="{00000000-0005-0000-0000-00006BA10000}"/>
    <cellStyle name="SAPBEXHLevel3X 3 9 2" xfId="41334" xr:uid="{00000000-0005-0000-0000-00006CA10000}"/>
    <cellStyle name="SAPBEXHLevel3X 4" xfId="41335" xr:uid="{00000000-0005-0000-0000-00006DA10000}"/>
    <cellStyle name="SAPBEXHLevel3X 4 2" xfId="41336" xr:uid="{00000000-0005-0000-0000-00006EA10000}"/>
    <cellStyle name="SAPBEXHLevel3X 4 2 2" xfId="41337" xr:uid="{00000000-0005-0000-0000-00006FA10000}"/>
    <cellStyle name="SAPBEXHLevel3X 4 2 2 2" xfId="41338" xr:uid="{00000000-0005-0000-0000-000070A10000}"/>
    <cellStyle name="SAPBEXHLevel3X 4 2 2 2 2" xfId="41339" xr:uid="{00000000-0005-0000-0000-000071A10000}"/>
    <cellStyle name="SAPBEXHLevel3X 4 2 2 3" xfId="41340" xr:uid="{00000000-0005-0000-0000-000072A10000}"/>
    <cellStyle name="SAPBEXHLevel3X 4 2 2 3 2" xfId="41341" xr:uid="{00000000-0005-0000-0000-000073A10000}"/>
    <cellStyle name="SAPBEXHLevel3X 4 2 2 4" xfId="41342" xr:uid="{00000000-0005-0000-0000-000074A10000}"/>
    <cellStyle name="SAPBEXHLevel3X 4 2 2 4 2" xfId="41343" xr:uid="{00000000-0005-0000-0000-000075A10000}"/>
    <cellStyle name="SAPBEXHLevel3X 4 2 2 5" xfId="41344" xr:uid="{00000000-0005-0000-0000-000076A10000}"/>
    <cellStyle name="SAPBEXHLevel3X 4 2 2 5 2" xfId="41345" xr:uid="{00000000-0005-0000-0000-000077A10000}"/>
    <cellStyle name="SAPBEXHLevel3X 4 2 2 6" xfId="41346" xr:uid="{00000000-0005-0000-0000-000078A10000}"/>
    <cellStyle name="SAPBEXHLevel3X 4 2 2 6 2" xfId="41347" xr:uid="{00000000-0005-0000-0000-000079A10000}"/>
    <cellStyle name="SAPBEXHLevel3X 4 2 2 7" xfId="41348" xr:uid="{00000000-0005-0000-0000-00007AA10000}"/>
    <cellStyle name="SAPBEXHLevel3X 4 2 3" xfId="41349" xr:uid="{00000000-0005-0000-0000-00007BA10000}"/>
    <cellStyle name="SAPBEXHLevel3X 4 2 3 2" xfId="41350" xr:uid="{00000000-0005-0000-0000-00007CA10000}"/>
    <cellStyle name="SAPBEXHLevel3X 4 2 4" xfId="41351" xr:uid="{00000000-0005-0000-0000-00007DA10000}"/>
    <cellStyle name="SAPBEXHLevel3X 4 2 4 2" xfId="41352" xr:uid="{00000000-0005-0000-0000-00007EA10000}"/>
    <cellStyle name="SAPBEXHLevel3X 4 2 5" xfId="41353" xr:uid="{00000000-0005-0000-0000-00007FA10000}"/>
    <cellStyle name="SAPBEXHLevel3X 4 2 5 2" xfId="41354" xr:uid="{00000000-0005-0000-0000-000080A10000}"/>
    <cellStyle name="SAPBEXHLevel3X 4 2 6" xfId="41355" xr:uid="{00000000-0005-0000-0000-000081A10000}"/>
    <cellStyle name="SAPBEXHLevel3X 4 2 6 2" xfId="41356" xr:uid="{00000000-0005-0000-0000-000082A10000}"/>
    <cellStyle name="SAPBEXHLevel3X 4 2 7" xfId="41357" xr:uid="{00000000-0005-0000-0000-000083A10000}"/>
    <cellStyle name="SAPBEXHLevel3X 4 2 7 2" xfId="41358" xr:uid="{00000000-0005-0000-0000-000084A10000}"/>
    <cellStyle name="SAPBEXHLevel3X 4 2 8" xfId="41359" xr:uid="{00000000-0005-0000-0000-000085A10000}"/>
    <cellStyle name="SAPBEXHLevel3X 4 3" xfId="41360" xr:uid="{00000000-0005-0000-0000-000086A10000}"/>
    <cellStyle name="SAPBEXHLevel3X 4 3 2" xfId="41361" xr:uid="{00000000-0005-0000-0000-000087A10000}"/>
    <cellStyle name="SAPBEXHLevel3X 4 3 2 2" xfId="41362" xr:uid="{00000000-0005-0000-0000-000088A10000}"/>
    <cellStyle name="SAPBEXHLevel3X 4 3 3" xfId="41363" xr:uid="{00000000-0005-0000-0000-000089A10000}"/>
    <cellStyle name="SAPBEXHLevel3X 4 3 3 2" xfId="41364" xr:uid="{00000000-0005-0000-0000-00008AA10000}"/>
    <cellStyle name="SAPBEXHLevel3X 4 3 4" xfId="41365" xr:uid="{00000000-0005-0000-0000-00008BA10000}"/>
    <cellStyle name="SAPBEXHLevel3X 4 3 4 2" xfId="41366" xr:uid="{00000000-0005-0000-0000-00008CA10000}"/>
    <cellStyle name="SAPBEXHLevel3X 4 3 5" xfId="41367" xr:uid="{00000000-0005-0000-0000-00008DA10000}"/>
    <cellStyle name="SAPBEXHLevel3X 4 3 5 2" xfId="41368" xr:uid="{00000000-0005-0000-0000-00008EA10000}"/>
    <cellStyle name="SAPBEXHLevel3X 4 3 6" xfId="41369" xr:uid="{00000000-0005-0000-0000-00008FA10000}"/>
    <cellStyle name="SAPBEXHLevel3X 4 3 6 2" xfId="41370" xr:uid="{00000000-0005-0000-0000-000090A10000}"/>
    <cellStyle name="SAPBEXHLevel3X 4 3 7" xfId="41371" xr:uid="{00000000-0005-0000-0000-000091A10000}"/>
    <cellStyle name="SAPBEXHLevel3X 4 4" xfId="41372" xr:uid="{00000000-0005-0000-0000-000092A10000}"/>
    <cellStyle name="SAPBEXHLevel3X 4 4 2" xfId="41373" xr:uid="{00000000-0005-0000-0000-000093A10000}"/>
    <cellStyle name="SAPBEXHLevel3X 4 5" xfId="41374" xr:uid="{00000000-0005-0000-0000-000094A10000}"/>
    <cellStyle name="SAPBEXHLevel3X 4 5 2" xfId="41375" xr:uid="{00000000-0005-0000-0000-000095A10000}"/>
    <cellStyle name="SAPBEXHLevel3X 4 6" xfId="41376" xr:uid="{00000000-0005-0000-0000-000096A10000}"/>
    <cellStyle name="SAPBEXHLevel3X 4 6 2" xfId="41377" xr:uid="{00000000-0005-0000-0000-000097A10000}"/>
    <cellStyle name="SAPBEXHLevel3X 4 7" xfId="41378" xr:uid="{00000000-0005-0000-0000-000098A10000}"/>
    <cellStyle name="SAPBEXHLevel3X 4 7 2" xfId="41379" xr:uid="{00000000-0005-0000-0000-000099A10000}"/>
    <cellStyle name="SAPBEXHLevel3X 4 8" xfId="41380" xr:uid="{00000000-0005-0000-0000-00009AA10000}"/>
    <cellStyle name="SAPBEXHLevel3X 4 8 2" xfId="41381" xr:uid="{00000000-0005-0000-0000-00009BA10000}"/>
    <cellStyle name="SAPBEXHLevel3X 4 9" xfId="41382" xr:uid="{00000000-0005-0000-0000-00009CA10000}"/>
    <cellStyle name="SAPBEXHLevel3X 5" xfId="41383" xr:uid="{00000000-0005-0000-0000-00009DA10000}"/>
    <cellStyle name="SAPBEXHLevel3X 5 2" xfId="41384" xr:uid="{00000000-0005-0000-0000-00009EA10000}"/>
    <cellStyle name="SAPBEXHLevel3X 5 2 2" xfId="41385" xr:uid="{00000000-0005-0000-0000-00009FA10000}"/>
    <cellStyle name="SAPBEXHLevel3X 5 2 2 2" xfId="41386" xr:uid="{00000000-0005-0000-0000-0000A0A10000}"/>
    <cellStyle name="SAPBEXHLevel3X 5 2 2 2 2" xfId="41387" xr:uid="{00000000-0005-0000-0000-0000A1A10000}"/>
    <cellStyle name="SAPBEXHLevel3X 5 2 2 3" xfId="41388" xr:uid="{00000000-0005-0000-0000-0000A2A10000}"/>
    <cellStyle name="SAPBEXHLevel3X 5 2 2 3 2" xfId="41389" xr:uid="{00000000-0005-0000-0000-0000A3A10000}"/>
    <cellStyle name="SAPBEXHLevel3X 5 2 2 4" xfId="41390" xr:uid="{00000000-0005-0000-0000-0000A4A10000}"/>
    <cellStyle name="SAPBEXHLevel3X 5 2 2 4 2" xfId="41391" xr:uid="{00000000-0005-0000-0000-0000A5A10000}"/>
    <cellStyle name="SAPBEXHLevel3X 5 2 2 5" xfId="41392" xr:uid="{00000000-0005-0000-0000-0000A6A10000}"/>
    <cellStyle name="SAPBEXHLevel3X 5 2 2 5 2" xfId="41393" xr:uid="{00000000-0005-0000-0000-0000A7A10000}"/>
    <cellStyle name="SAPBEXHLevel3X 5 2 2 6" xfId="41394" xr:uid="{00000000-0005-0000-0000-0000A8A10000}"/>
    <cellStyle name="SAPBEXHLevel3X 5 2 2 6 2" xfId="41395" xr:uid="{00000000-0005-0000-0000-0000A9A10000}"/>
    <cellStyle name="SAPBEXHLevel3X 5 2 2 7" xfId="41396" xr:uid="{00000000-0005-0000-0000-0000AAA10000}"/>
    <cellStyle name="SAPBEXHLevel3X 5 2 3" xfId="41397" xr:uid="{00000000-0005-0000-0000-0000ABA10000}"/>
    <cellStyle name="SAPBEXHLevel3X 5 2 3 2" xfId="41398" xr:uid="{00000000-0005-0000-0000-0000ACA10000}"/>
    <cellStyle name="SAPBEXHLevel3X 5 2 4" xfId="41399" xr:uid="{00000000-0005-0000-0000-0000ADA10000}"/>
    <cellStyle name="SAPBEXHLevel3X 5 2 4 2" xfId="41400" xr:uid="{00000000-0005-0000-0000-0000AEA10000}"/>
    <cellStyle name="SAPBEXHLevel3X 5 2 5" xfId="41401" xr:uid="{00000000-0005-0000-0000-0000AFA10000}"/>
    <cellStyle name="SAPBEXHLevel3X 5 2 5 2" xfId="41402" xr:uid="{00000000-0005-0000-0000-0000B0A10000}"/>
    <cellStyle name="SAPBEXHLevel3X 5 2 6" xfId="41403" xr:uid="{00000000-0005-0000-0000-0000B1A10000}"/>
    <cellStyle name="SAPBEXHLevel3X 5 2 6 2" xfId="41404" xr:uid="{00000000-0005-0000-0000-0000B2A10000}"/>
    <cellStyle name="SAPBEXHLevel3X 5 2 7" xfId="41405" xr:uid="{00000000-0005-0000-0000-0000B3A10000}"/>
    <cellStyle name="SAPBEXHLevel3X 5 2 7 2" xfId="41406" xr:uid="{00000000-0005-0000-0000-0000B4A10000}"/>
    <cellStyle name="SAPBEXHLevel3X 5 2 8" xfId="41407" xr:uid="{00000000-0005-0000-0000-0000B5A10000}"/>
    <cellStyle name="SAPBEXHLevel3X 5 3" xfId="41408" xr:uid="{00000000-0005-0000-0000-0000B6A10000}"/>
    <cellStyle name="SAPBEXHLevel3X 5 3 2" xfId="41409" xr:uid="{00000000-0005-0000-0000-0000B7A10000}"/>
    <cellStyle name="SAPBEXHLevel3X 5 3 2 2" xfId="41410" xr:uid="{00000000-0005-0000-0000-0000B8A10000}"/>
    <cellStyle name="SAPBEXHLevel3X 5 3 3" xfId="41411" xr:uid="{00000000-0005-0000-0000-0000B9A10000}"/>
    <cellStyle name="SAPBEXHLevel3X 5 3 3 2" xfId="41412" xr:uid="{00000000-0005-0000-0000-0000BAA10000}"/>
    <cellStyle name="SAPBEXHLevel3X 5 3 4" xfId="41413" xr:uid="{00000000-0005-0000-0000-0000BBA10000}"/>
    <cellStyle name="SAPBEXHLevel3X 5 3 4 2" xfId="41414" xr:uid="{00000000-0005-0000-0000-0000BCA10000}"/>
    <cellStyle name="SAPBEXHLevel3X 5 3 5" xfId="41415" xr:uid="{00000000-0005-0000-0000-0000BDA10000}"/>
    <cellStyle name="SAPBEXHLevel3X 5 3 5 2" xfId="41416" xr:uid="{00000000-0005-0000-0000-0000BEA10000}"/>
    <cellStyle name="SAPBEXHLevel3X 5 3 6" xfId="41417" xr:uid="{00000000-0005-0000-0000-0000BFA10000}"/>
    <cellStyle name="SAPBEXHLevel3X 5 3 6 2" xfId="41418" xr:uid="{00000000-0005-0000-0000-0000C0A10000}"/>
    <cellStyle name="SAPBEXHLevel3X 5 3 7" xfId="41419" xr:uid="{00000000-0005-0000-0000-0000C1A10000}"/>
    <cellStyle name="SAPBEXHLevel3X 5 4" xfId="41420" xr:uid="{00000000-0005-0000-0000-0000C2A10000}"/>
    <cellStyle name="SAPBEXHLevel3X 5 4 2" xfId="41421" xr:uid="{00000000-0005-0000-0000-0000C3A10000}"/>
    <cellStyle name="SAPBEXHLevel3X 5 5" xfId="41422" xr:uid="{00000000-0005-0000-0000-0000C4A10000}"/>
    <cellStyle name="SAPBEXHLevel3X 5 5 2" xfId="41423" xr:uid="{00000000-0005-0000-0000-0000C5A10000}"/>
    <cellStyle name="SAPBEXHLevel3X 5 6" xfId="41424" xr:uid="{00000000-0005-0000-0000-0000C6A10000}"/>
    <cellStyle name="SAPBEXHLevel3X 5 6 2" xfId="41425" xr:uid="{00000000-0005-0000-0000-0000C7A10000}"/>
    <cellStyle name="SAPBEXHLevel3X 5 7" xfId="41426" xr:uid="{00000000-0005-0000-0000-0000C8A10000}"/>
    <cellStyle name="SAPBEXHLevel3X 5 7 2" xfId="41427" xr:uid="{00000000-0005-0000-0000-0000C9A10000}"/>
    <cellStyle name="SAPBEXHLevel3X 5 8" xfId="41428" xr:uid="{00000000-0005-0000-0000-0000CAA10000}"/>
    <cellStyle name="SAPBEXHLevel3X 5 8 2" xfId="41429" xr:uid="{00000000-0005-0000-0000-0000CBA10000}"/>
    <cellStyle name="SAPBEXHLevel3X 5 9" xfId="41430" xr:uid="{00000000-0005-0000-0000-0000CCA10000}"/>
    <cellStyle name="SAPBEXHLevel3X 6" xfId="41431" xr:uid="{00000000-0005-0000-0000-0000CDA10000}"/>
    <cellStyle name="SAPBEXHLevel3X 6 2" xfId="41432" xr:uid="{00000000-0005-0000-0000-0000CEA10000}"/>
    <cellStyle name="SAPBEXHLevel3X 6 2 2" xfId="41433" xr:uid="{00000000-0005-0000-0000-0000CFA10000}"/>
    <cellStyle name="SAPBEXHLevel3X 6 2 2 2" xfId="41434" xr:uid="{00000000-0005-0000-0000-0000D0A10000}"/>
    <cellStyle name="SAPBEXHLevel3X 6 2 3" xfId="41435" xr:uid="{00000000-0005-0000-0000-0000D1A10000}"/>
    <cellStyle name="SAPBEXHLevel3X 6 2 3 2" xfId="41436" xr:uid="{00000000-0005-0000-0000-0000D2A10000}"/>
    <cellStyle name="SAPBEXHLevel3X 6 2 4" xfId="41437" xr:uid="{00000000-0005-0000-0000-0000D3A10000}"/>
    <cellStyle name="SAPBEXHLevel3X 6 2 4 2" xfId="41438" xr:uid="{00000000-0005-0000-0000-0000D4A10000}"/>
    <cellStyle name="SAPBEXHLevel3X 6 2 5" xfId="41439" xr:uid="{00000000-0005-0000-0000-0000D5A10000}"/>
    <cellStyle name="SAPBEXHLevel3X 6 2 5 2" xfId="41440" xr:uid="{00000000-0005-0000-0000-0000D6A10000}"/>
    <cellStyle name="SAPBEXHLevel3X 6 2 6" xfId="41441" xr:uid="{00000000-0005-0000-0000-0000D7A10000}"/>
    <cellStyle name="SAPBEXHLevel3X 6 2 6 2" xfId="41442" xr:uid="{00000000-0005-0000-0000-0000D8A10000}"/>
    <cellStyle name="SAPBEXHLevel3X 6 2 7" xfId="41443" xr:uid="{00000000-0005-0000-0000-0000D9A10000}"/>
    <cellStyle name="SAPBEXHLevel3X 6 3" xfId="41444" xr:uid="{00000000-0005-0000-0000-0000DAA10000}"/>
    <cellStyle name="SAPBEXHLevel3X 6 3 2" xfId="41445" xr:uid="{00000000-0005-0000-0000-0000DBA10000}"/>
    <cellStyle name="SAPBEXHLevel3X 6 4" xfId="41446" xr:uid="{00000000-0005-0000-0000-0000DCA10000}"/>
    <cellStyle name="SAPBEXHLevel3X 6 4 2" xfId="41447" xr:uid="{00000000-0005-0000-0000-0000DDA10000}"/>
    <cellStyle name="SAPBEXHLevel3X 6 5" xfId="41448" xr:uid="{00000000-0005-0000-0000-0000DEA10000}"/>
    <cellStyle name="SAPBEXHLevel3X 6 5 2" xfId="41449" xr:uid="{00000000-0005-0000-0000-0000DFA10000}"/>
    <cellStyle name="SAPBEXHLevel3X 6 6" xfId="41450" xr:uid="{00000000-0005-0000-0000-0000E0A10000}"/>
    <cellStyle name="SAPBEXHLevel3X 6 6 2" xfId="41451" xr:uid="{00000000-0005-0000-0000-0000E1A10000}"/>
    <cellStyle name="SAPBEXHLevel3X 6 7" xfId="41452" xr:uid="{00000000-0005-0000-0000-0000E2A10000}"/>
    <cellStyle name="SAPBEXHLevel3X 6 7 2" xfId="41453" xr:uid="{00000000-0005-0000-0000-0000E3A10000}"/>
    <cellStyle name="SAPBEXHLevel3X 6 8" xfId="41454" xr:uid="{00000000-0005-0000-0000-0000E4A10000}"/>
    <cellStyle name="SAPBEXHLevel3X 7" xfId="41455" xr:uid="{00000000-0005-0000-0000-0000E5A10000}"/>
    <cellStyle name="SAPBEXHLevel3X 7 2" xfId="41456" xr:uid="{00000000-0005-0000-0000-0000E6A10000}"/>
    <cellStyle name="SAPBEXHLevel3X 7 2 2" xfId="41457" xr:uid="{00000000-0005-0000-0000-0000E7A10000}"/>
    <cellStyle name="SAPBEXHLevel3X 7 3" xfId="41458" xr:uid="{00000000-0005-0000-0000-0000E8A10000}"/>
    <cellStyle name="SAPBEXHLevel3X 7 3 2" xfId="41459" xr:uid="{00000000-0005-0000-0000-0000E9A10000}"/>
    <cellStyle name="SAPBEXHLevel3X 7 4" xfId="41460" xr:uid="{00000000-0005-0000-0000-0000EAA10000}"/>
    <cellStyle name="SAPBEXHLevel3X 7 4 2" xfId="41461" xr:uid="{00000000-0005-0000-0000-0000EBA10000}"/>
    <cellStyle name="SAPBEXHLevel3X 7 5" xfId="41462" xr:uid="{00000000-0005-0000-0000-0000ECA10000}"/>
    <cellStyle name="SAPBEXHLevel3X 7 5 2" xfId="41463" xr:uid="{00000000-0005-0000-0000-0000EDA10000}"/>
    <cellStyle name="SAPBEXHLevel3X 7 6" xfId="41464" xr:uid="{00000000-0005-0000-0000-0000EEA10000}"/>
    <cellStyle name="SAPBEXHLevel3X 7 6 2" xfId="41465" xr:uid="{00000000-0005-0000-0000-0000EFA10000}"/>
    <cellStyle name="SAPBEXHLevel3X 7 7" xfId="41466" xr:uid="{00000000-0005-0000-0000-0000F0A10000}"/>
    <cellStyle name="SAPBEXHLevel3X 8" xfId="41467" xr:uid="{00000000-0005-0000-0000-0000F1A10000}"/>
    <cellStyle name="SAPBEXHLevel3X 8 2" xfId="41468" xr:uid="{00000000-0005-0000-0000-0000F2A10000}"/>
    <cellStyle name="SAPBEXHLevel3X 9" xfId="41469" xr:uid="{00000000-0005-0000-0000-0000F3A10000}"/>
    <cellStyle name="SAPBEXHLevel3X 9 2" xfId="41470" xr:uid="{00000000-0005-0000-0000-0000F4A10000}"/>
    <cellStyle name="SAPBEXinputData" xfId="41471" xr:uid="{00000000-0005-0000-0000-0000F5A10000}"/>
    <cellStyle name="SAPBEXinputData 2" xfId="41472" xr:uid="{00000000-0005-0000-0000-0000F6A10000}"/>
    <cellStyle name="SAPBEXinputData 2 2" xfId="41473" xr:uid="{00000000-0005-0000-0000-0000F7A10000}"/>
    <cellStyle name="SAPBEXinputData 2 2 2" xfId="41474" xr:uid="{00000000-0005-0000-0000-0000F8A10000}"/>
    <cellStyle name="SAPBEXinputData 2 2 2 2" xfId="41475" xr:uid="{00000000-0005-0000-0000-0000F9A10000}"/>
    <cellStyle name="SAPBEXinputData 2 2 2 2 2" xfId="41476" xr:uid="{00000000-0005-0000-0000-0000FAA10000}"/>
    <cellStyle name="SAPBEXinputData 2 2 2 2 2 2" xfId="41477" xr:uid="{00000000-0005-0000-0000-0000FBA10000}"/>
    <cellStyle name="SAPBEXinputData 2 2 2 2 3" xfId="41478" xr:uid="{00000000-0005-0000-0000-0000FCA10000}"/>
    <cellStyle name="SAPBEXinputData 2 2 2 2 3 2" xfId="41479" xr:uid="{00000000-0005-0000-0000-0000FDA10000}"/>
    <cellStyle name="SAPBEXinputData 2 2 2 2 4" xfId="41480" xr:uid="{00000000-0005-0000-0000-0000FEA10000}"/>
    <cellStyle name="SAPBEXinputData 2 2 2 2 4 2" xfId="41481" xr:uid="{00000000-0005-0000-0000-0000FFA10000}"/>
    <cellStyle name="SAPBEXinputData 2 2 2 3" xfId="41482" xr:uid="{00000000-0005-0000-0000-000000A20000}"/>
    <cellStyle name="SAPBEXinputData 2 2 2 3 2" xfId="41483" xr:uid="{00000000-0005-0000-0000-000001A20000}"/>
    <cellStyle name="SAPBEXinputData 2 2 2 4" xfId="41484" xr:uid="{00000000-0005-0000-0000-000002A20000}"/>
    <cellStyle name="SAPBEXinputData 2 2 2 4 2" xfId="41485" xr:uid="{00000000-0005-0000-0000-000003A20000}"/>
    <cellStyle name="SAPBEXinputData 2 2 2 5" xfId="41486" xr:uid="{00000000-0005-0000-0000-000004A20000}"/>
    <cellStyle name="SAPBEXinputData 2 2 2 5 2" xfId="41487" xr:uid="{00000000-0005-0000-0000-000005A20000}"/>
    <cellStyle name="SAPBEXinputData 2 2 3" xfId="41488" xr:uid="{00000000-0005-0000-0000-000006A20000}"/>
    <cellStyle name="SAPBEXinputData 2 2 3 2" xfId="41489" xr:uid="{00000000-0005-0000-0000-000007A20000}"/>
    <cellStyle name="SAPBEXinputData 2 2 3 2 2" xfId="41490" xr:uid="{00000000-0005-0000-0000-000008A20000}"/>
    <cellStyle name="SAPBEXinputData 2 2 3 3" xfId="41491" xr:uid="{00000000-0005-0000-0000-000009A20000}"/>
    <cellStyle name="SAPBEXinputData 2 2 3 3 2" xfId="41492" xr:uid="{00000000-0005-0000-0000-00000AA20000}"/>
    <cellStyle name="SAPBEXinputData 2 2 3 4" xfId="41493" xr:uid="{00000000-0005-0000-0000-00000BA20000}"/>
    <cellStyle name="SAPBEXinputData 2 2 3 4 2" xfId="41494" xr:uid="{00000000-0005-0000-0000-00000CA20000}"/>
    <cellStyle name="SAPBEXinputData 2 2 4" xfId="41495" xr:uid="{00000000-0005-0000-0000-00000DA20000}"/>
    <cellStyle name="SAPBEXinputData 2 2 4 2" xfId="41496" xr:uid="{00000000-0005-0000-0000-00000EA20000}"/>
    <cellStyle name="SAPBEXinputData 2 2 5" xfId="41497" xr:uid="{00000000-0005-0000-0000-00000FA20000}"/>
    <cellStyle name="SAPBEXinputData 2 2 5 2" xfId="41498" xr:uid="{00000000-0005-0000-0000-000010A20000}"/>
    <cellStyle name="SAPBEXinputData 2 2 6" xfId="41499" xr:uid="{00000000-0005-0000-0000-000011A20000}"/>
    <cellStyle name="SAPBEXinputData 2 2 6 2" xfId="41500" xr:uid="{00000000-0005-0000-0000-000012A20000}"/>
    <cellStyle name="SAPBEXinputData 2 3" xfId="41501" xr:uid="{00000000-0005-0000-0000-000013A20000}"/>
    <cellStyle name="SAPBEXinputData 2 3 2" xfId="41502" xr:uid="{00000000-0005-0000-0000-000014A20000}"/>
    <cellStyle name="SAPBEXinputData 2 3 2 2" xfId="41503" xr:uid="{00000000-0005-0000-0000-000015A20000}"/>
    <cellStyle name="SAPBEXinputData 2 3 2 2 2" xfId="41504" xr:uid="{00000000-0005-0000-0000-000016A20000}"/>
    <cellStyle name="SAPBEXinputData 2 3 2 2 2 2" xfId="41505" xr:uid="{00000000-0005-0000-0000-000017A20000}"/>
    <cellStyle name="SAPBEXinputData 2 3 2 2 3" xfId="41506" xr:uid="{00000000-0005-0000-0000-000018A20000}"/>
    <cellStyle name="SAPBEXinputData 2 3 2 2 3 2" xfId="41507" xr:uid="{00000000-0005-0000-0000-000019A20000}"/>
    <cellStyle name="SAPBEXinputData 2 3 2 2 4" xfId="41508" xr:uid="{00000000-0005-0000-0000-00001AA20000}"/>
    <cellStyle name="SAPBEXinputData 2 3 2 3" xfId="41509" xr:uid="{00000000-0005-0000-0000-00001BA20000}"/>
    <cellStyle name="SAPBEXinputData 2 3 2 3 2" xfId="41510" xr:uid="{00000000-0005-0000-0000-00001CA20000}"/>
    <cellStyle name="SAPBEXinputData 2 3 2 4" xfId="41511" xr:uid="{00000000-0005-0000-0000-00001DA20000}"/>
    <cellStyle name="SAPBEXinputData 2 3 2 4 2" xfId="41512" xr:uid="{00000000-0005-0000-0000-00001EA20000}"/>
    <cellStyle name="SAPBEXinputData 2 3 2 5" xfId="41513" xr:uid="{00000000-0005-0000-0000-00001FA20000}"/>
    <cellStyle name="SAPBEXinputData 2 3 2 5 2" xfId="41514" xr:uid="{00000000-0005-0000-0000-000020A20000}"/>
    <cellStyle name="SAPBEXinputData 2 3 3" xfId="41515" xr:uid="{00000000-0005-0000-0000-000021A20000}"/>
    <cellStyle name="SAPBEXinputData 2 3 3 2" xfId="41516" xr:uid="{00000000-0005-0000-0000-000022A20000}"/>
    <cellStyle name="SAPBEXinputData 2 3 3 2 2" xfId="41517" xr:uid="{00000000-0005-0000-0000-000023A20000}"/>
    <cellStyle name="SAPBEXinputData 2 3 3 3" xfId="41518" xr:uid="{00000000-0005-0000-0000-000024A20000}"/>
    <cellStyle name="SAPBEXinputData 2 3 3 3 2" xfId="41519" xr:uid="{00000000-0005-0000-0000-000025A20000}"/>
    <cellStyle name="SAPBEXinputData 2 3 3 4" xfId="41520" xr:uid="{00000000-0005-0000-0000-000026A20000}"/>
    <cellStyle name="SAPBEXinputData 2 3 4" xfId="41521" xr:uid="{00000000-0005-0000-0000-000027A20000}"/>
    <cellStyle name="SAPBEXinputData 2 3 4 2" xfId="41522" xr:uid="{00000000-0005-0000-0000-000028A20000}"/>
    <cellStyle name="SAPBEXinputData 2 3 5" xfId="41523" xr:uid="{00000000-0005-0000-0000-000029A20000}"/>
    <cellStyle name="SAPBEXinputData 2 3 5 2" xfId="41524" xr:uid="{00000000-0005-0000-0000-00002AA20000}"/>
    <cellStyle name="SAPBEXinputData 2 3 6" xfId="41525" xr:uid="{00000000-0005-0000-0000-00002BA20000}"/>
    <cellStyle name="SAPBEXinputData 2 3 6 2" xfId="41526" xr:uid="{00000000-0005-0000-0000-00002CA20000}"/>
    <cellStyle name="SAPBEXinputData 2 4" xfId="41527" xr:uid="{00000000-0005-0000-0000-00002DA20000}"/>
    <cellStyle name="SAPBEXinputData 2 4 2" xfId="41528" xr:uid="{00000000-0005-0000-0000-00002EA20000}"/>
    <cellStyle name="SAPBEXinputData 2 5" xfId="41529" xr:uid="{00000000-0005-0000-0000-00002FA20000}"/>
    <cellStyle name="SAPBEXinputData 2 5 2" xfId="41530" xr:uid="{00000000-0005-0000-0000-000030A20000}"/>
    <cellStyle name="SAPBEXinputData 3" xfId="41531" xr:uid="{00000000-0005-0000-0000-000031A20000}"/>
    <cellStyle name="SAPBEXinputData 3 2" xfId="41532" xr:uid="{00000000-0005-0000-0000-000032A20000}"/>
    <cellStyle name="SAPBEXinputData 3 2 2" xfId="41533" xr:uid="{00000000-0005-0000-0000-000033A20000}"/>
    <cellStyle name="SAPBEXinputData 3 2 2 2" xfId="41534" xr:uid="{00000000-0005-0000-0000-000034A20000}"/>
    <cellStyle name="SAPBEXinputData 3 2 2 2 2" xfId="41535" xr:uid="{00000000-0005-0000-0000-000035A20000}"/>
    <cellStyle name="SAPBEXinputData 3 2 2 3" xfId="41536" xr:uid="{00000000-0005-0000-0000-000036A20000}"/>
    <cellStyle name="SAPBEXinputData 3 2 2 3 2" xfId="41537" xr:uid="{00000000-0005-0000-0000-000037A20000}"/>
    <cellStyle name="SAPBEXinputData 3 2 2 4" xfId="41538" xr:uid="{00000000-0005-0000-0000-000038A20000}"/>
    <cellStyle name="SAPBEXinputData 3 2 2 4 2" xfId="41539" xr:uid="{00000000-0005-0000-0000-000039A20000}"/>
    <cellStyle name="SAPBEXinputData 3 2 3" xfId="41540" xr:uid="{00000000-0005-0000-0000-00003AA20000}"/>
    <cellStyle name="SAPBEXinputData 3 2 3 2" xfId="41541" xr:uid="{00000000-0005-0000-0000-00003BA20000}"/>
    <cellStyle name="SAPBEXinputData 3 2 4" xfId="41542" xr:uid="{00000000-0005-0000-0000-00003CA20000}"/>
    <cellStyle name="SAPBEXinputData 3 2 4 2" xfId="41543" xr:uid="{00000000-0005-0000-0000-00003DA20000}"/>
    <cellStyle name="SAPBEXinputData 3 2 5" xfId="41544" xr:uid="{00000000-0005-0000-0000-00003EA20000}"/>
    <cellStyle name="SAPBEXinputData 3 2 5 2" xfId="41545" xr:uid="{00000000-0005-0000-0000-00003FA20000}"/>
    <cellStyle name="SAPBEXinputData 3 3" xfId="41546" xr:uid="{00000000-0005-0000-0000-000040A20000}"/>
    <cellStyle name="SAPBEXinputData 3 3 2" xfId="41547" xr:uid="{00000000-0005-0000-0000-000041A20000}"/>
    <cellStyle name="SAPBEXinputData 3 3 2 2" xfId="41548" xr:uid="{00000000-0005-0000-0000-000042A20000}"/>
    <cellStyle name="SAPBEXinputData 3 3 3" xfId="41549" xr:uid="{00000000-0005-0000-0000-000043A20000}"/>
    <cellStyle name="SAPBEXinputData 3 3 3 2" xfId="41550" xr:uid="{00000000-0005-0000-0000-000044A20000}"/>
    <cellStyle name="SAPBEXinputData 3 3 4" xfId="41551" xr:uid="{00000000-0005-0000-0000-000045A20000}"/>
    <cellStyle name="SAPBEXinputData 3 3 4 2" xfId="41552" xr:uid="{00000000-0005-0000-0000-000046A20000}"/>
    <cellStyle name="SAPBEXinputData 3 4" xfId="41553" xr:uid="{00000000-0005-0000-0000-000047A20000}"/>
    <cellStyle name="SAPBEXinputData 3 4 2" xfId="41554" xr:uid="{00000000-0005-0000-0000-000048A20000}"/>
    <cellStyle name="SAPBEXinputData 3 5" xfId="41555" xr:uid="{00000000-0005-0000-0000-000049A20000}"/>
    <cellStyle name="SAPBEXinputData 3 5 2" xfId="41556" xr:uid="{00000000-0005-0000-0000-00004AA20000}"/>
    <cellStyle name="SAPBEXinputData 3 6" xfId="41557" xr:uid="{00000000-0005-0000-0000-00004BA20000}"/>
    <cellStyle name="SAPBEXinputData 3 6 2" xfId="41558" xr:uid="{00000000-0005-0000-0000-00004CA20000}"/>
    <cellStyle name="SAPBEXinputData 4" xfId="41559" xr:uid="{00000000-0005-0000-0000-00004DA20000}"/>
    <cellStyle name="SAPBEXinputData 4 2" xfId="41560" xr:uid="{00000000-0005-0000-0000-00004EA20000}"/>
    <cellStyle name="SAPBEXinputData 4 2 2" xfId="41561" xr:uid="{00000000-0005-0000-0000-00004FA20000}"/>
    <cellStyle name="SAPBEXinputData 4 2 2 2" xfId="41562" xr:uid="{00000000-0005-0000-0000-000050A20000}"/>
    <cellStyle name="SAPBEXinputData 4 2 2 2 2" xfId="41563" xr:uid="{00000000-0005-0000-0000-000051A20000}"/>
    <cellStyle name="SAPBEXinputData 4 2 2 3" xfId="41564" xr:uid="{00000000-0005-0000-0000-000052A20000}"/>
    <cellStyle name="SAPBEXinputData 4 2 2 3 2" xfId="41565" xr:uid="{00000000-0005-0000-0000-000053A20000}"/>
    <cellStyle name="SAPBEXinputData 4 2 2 4" xfId="41566" xr:uid="{00000000-0005-0000-0000-000054A20000}"/>
    <cellStyle name="SAPBEXinputData 4 2 3" xfId="41567" xr:uid="{00000000-0005-0000-0000-000055A20000}"/>
    <cellStyle name="SAPBEXinputData 4 2 3 2" xfId="41568" xr:uid="{00000000-0005-0000-0000-000056A20000}"/>
    <cellStyle name="SAPBEXinputData 4 2 4" xfId="41569" xr:uid="{00000000-0005-0000-0000-000057A20000}"/>
    <cellStyle name="SAPBEXinputData 4 2 4 2" xfId="41570" xr:uid="{00000000-0005-0000-0000-000058A20000}"/>
    <cellStyle name="SAPBEXinputData 4 2 5" xfId="41571" xr:uid="{00000000-0005-0000-0000-000059A20000}"/>
    <cellStyle name="SAPBEXinputData 4 2 5 2" xfId="41572" xr:uid="{00000000-0005-0000-0000-00005AA20000}"/>
    <cellStyle name="SAPBEXinputData 4 3" xfId="41573" xr:uid="{00000000-0005-0000-0000-00005BA20000}"/>
    <cellStyle name="SAPBEXinputData 4 3 2" xfId="41574" xr:uid="{00000000-0005-0000-0000-00005CA20000}"/>
    <cellStyle name="SAPBEXinputData 4 3 2 2" xfId="41575" xr:uid="{00000000-0005-0000-0000-00005DA20000}"/>
    <cellStyle name="SAPBEXinputData 4 3 3" xfId="41576" xr:uid="{00000000-0005-0000-0000-00005EA20000}"/>
    <cellStyle name="SAPBEXinputData 4 3 3 2" xfId="41577" xr:uid="{00000000-0005-0000-0000-00005FA20000}"/>
    <cellStyle name="SAPBEXinputData 4 3 4" xfId="41578" xr:uid="{00000000-0005-0000-0000-000060A20000}"/>
    <cellStyle name="SAPBEXinputData 4 4" xfId="41579" xr:uid="{00000000-0005-0000-0000-000061A20000}"/>
    <cellStyle name="SAPBEXinputData 4 4 2" xfId="41580" xr:uid="{00000000-0005-0000-0000-000062A20000}"/>
    <cellStyle name="SAPBEXinputData 4 5" xfId="41581" xr:uid="{00000000-0005-0000-0000-000063A20000}"/>
    <cellStyle name="SAPBEXinputData 4 5 2" xfId="41582" xr:uid="{00000000-0005-0000-0000-000064A20000}"/>
    <cellStyle name="SAPBEXinputData 4 6" xfId="41583" xr:uid="{00000000-0005-0000-0000-000065A20000}"/>
    <cellStyle name="SAPBEXinputData 4 6 2" xfId="41584" xr:uid="{00000000-0005-0000-0000-000066A20000}"/>
    <cellStyle name="SAPBEXinputData 5" xfId="41585" xr:uid="{00000000-0005-0000-0000-000067A20000}"/>
    <cellStyle name="SAPBEXinputData 5 2" xfId="41586" xr:uid="{00000000-0005-0000-0000-000068A20000}"/>
    <cellStyle name="SAPBEXinputData 5 2 2" xfId="41587" xr:uid="{00000000-0005-0000-0000-000069A20000}"/>
    <cellStyle name="SAPBEXinputData 5 3" xfId="41588" xr:uid="{00000000-0005-0000-0000-00006AA20000}"/>
    <cellStyle name="SAPBEXinputData 6" xfId="41589" xr:uid="{00000000-0005-0000-0000-00006BA20000}"/>
    <cellStyle name="SAPBEXinputData 6 2" xfId="41590" xr:uid="{00000000-0005-0000-0000-00006CA20000}"/>
    <cellStyle name="SAPBEXinputData 7" xfId="41591" xr:uid="{00000000-0005-0000-0000-00006DA20000}"/>
    <cellStyle name="SAPBEXinputData 7 2" xfId="41592" xr:uid="{00000000-0005-0000-0000-00006EA20000}"/>
    <cellStyle name="SAPBEXItemHeader" xfId="41593" xr:uid="{00000000-0005-0000-0000-00006FA20000}"/>
    <cellStyle name="SAPBEXItemHeader 10" xfId="41594" xr:uid="{00000000-0005-0000-0000-000070A20000}"/>
    <cellStyle name="SAPBEXItemHeader 2" xfId="41595" xr:uid="{00000000-0005-0000-0000-000071A20000}"/>
    <cellStyle name="SAPBEXItemHeader 2 2" xfId="41596" xr:uid="{00000000-0005-0000-0000-000072A20000}"/>
    <cellStyle name="SAPBEXItemHeader 2 2 2" xfId="41597" xr:uid="{00000000-0005-0000-0000-000073A20000}"/>
    <cellStyle name="SAPBEXItemHeader 2 2 2 2" xfId="41598" xr:uid="{00000000-0005-0000-0000-000074A20000}"/>
    <cellStyle name="SAPBEXItemHeader 2 2 3" xfId="41599" xr:uid="{00000000-0005-0000-0000-000075A20000}"/>
    <cellStyle name="SAPBEXItemHeader 2 2 3 2" xfId="41600" xr:uid="{00000000-0005-0000-0000-000076A20000}"/>
    <cellStyle name="SAPBEXItemHeader 2 2 4" xfId="41601" xr:uid="{00000000-0005-0000-0000-000077A20000}"/>
    <cellStyle name="SAPBEXItemHeader 2 2 4 2" xfId="41602" xr:uid="{00000000-0005-0000-0000-000078A20000}"/>
    <cellStyle name="SAPBEXItemHeader 2 2 5" xfId="41603" xr:uid="{00000000-0005-0000-0000-000079A20000}"/>
    <cellStyle name="SAPBEXItemHeader 2 2 5 2" xfId="41604" xr:uid="{00000000-0005-0000-0000-00007AA20000}"/>
    <cellStyle name="SAPBEXItemHeader 2 2 6" xfId="41605" xr:uid="{00000000-0005-0000-0000-00007BA20000}"/>
    <cellStyle name="SAPBEXItemHeader 2 2 6 2" xfId="41606" xr:uid="{00000000-0005-0000-0000-00007CA20000}"/>
    <cellStyle name="SAPBEXItemHeader 2 2 7" xfId="41607" xr:uid="{00000000-0005-0000-0000-00007DA20000}"/>
    <cellStyle name="SAPBEXItemHeader 2 3" xfId="41608" xr:uid="{00000000-0005-0000-0000-00007EA20000}"/>
    <cellStyle name="SAPBEXItemHeader 2 3 2" xfId="41609" xr:uid="{00000000-0005-0000-0000-00007FA20000}"/>
    <cellStyle name="SAPBEXItemHeader 2 4" xfId="41610" xr:uid="{00000000-0005-0000-0000-000080A20000}"/>
    <cellStyle name="SAPBEXItemHeader 2 4 2" xfId="41611" xr:uid="{00000000-0005-0000-0000-000081A20000}"/>
    <cellStyle name="SAPBEXItemHeader 2 5" xfId="41612" xr:uid="{00000000-0005-0000-0000-000082A20000}"/>
    <cellStyle name="SAPBEXItemHeader 2 5 2" xfId="41613" xr:uid="{00000000-0005-0000-0000-000083A20000}"/>
    <cellStyle name="SAPBEXItemHeader 2 6" xfId="41614" xr:uid="{00000000-0005-0000-0000-000084A20000}"/>
    <cellStyle name="SAPBEXItemHeader 2 6 2" xfId="41615" xr:uid="{00000000-0005-0000-0000-000085A20000}"/>
    <cellStyle name="SAPBEXItemHeader 2 7" xfId="41616" xr:uid="{00000000-0005-0000-0000-000086A20000}"/>
    <cellStyle name="SAPBEXItemHeader 2 7 2" xfId="41617" xr:uid="{00000000-0005-0000-0000-000087A20000}"/>
    <cellStyle name="SAPBEXItemHeader 2 8" xfId="41618" xr:uid="{00000000-0005-0000-0000-000088A20000}"/>
    <cellStyle name="SAPBEXItemHeader 3" xfId="41619" xr:uid="{00000000-0005-0000-0000-000089A20000}"/>
    <cellStyle name="SAPBEXItemHeader 3 2" xfId="41620" xr:uid="{00000000-0005-0000-0000-00008AA20000}"/>
    <cellStyle name="SAPBEXItemHeader 3 2 2" xfId="41621" xr:uid="{00000000-0005-0000-0000-00008BA20000}"/>
    <cellStyle name="SAPBEXItemHeader 3 2 2 2" xfId="41622" xr:uid="{00000000-0005-0000-0000-00008CA20000}"/>
    <cellStyle name="SAPBEXItemHeader 3 2 3" xfId="41623" xr:uid="{00000000-0005-0000-0000-00008DA20000}"/>
    <cellStyle name="SAPBEXItemHeader 3 2 3 2" xfId="41624" xr:uid="{00000000-0005-0000-0000-00008EA20000}"/>
    <cellStyle name="SAPBEXItemHeader 3 2 4" xfId="41625" xr:uid="{00000000-0005-0000-0000-00008FA20000}"/>
    <cellStyle name="SAPBEXItemHeader 3 2 4 2" xfId="41626" xr:uid="{00000000-0005-0000-0000-000090A20000}"/>
    <cellStyle name="SAPBEXItemHeader 3 2 5" xfId="41627" xr:uid="{00000000-0005-0000-0000-000091A20000}"/>
    <cellStyle name="SAPBEXItemHeader 3 2 5 2" xfId="41628" xr:uid="{00000000-0005-0000-0000-000092A20000}"/>
    <cellStyle name="SAPBEXItemHeader 3 2 6" xfId="41629" xr:uid="{00000000-0005-0000-0000-000093A20000}"/>
    <cellStyle name="SAPBEXItemHeader 3 2 6 2" xfId="41630" xr:uid="{00000000-0005-0000-0000-000094A20000}"/>
    <cellStyle name="SAPBEXItemHeader 3 2 7" xfId="41631" xr:uid="{00000000-0005-0000-0000-000095A20000}"/>
    <cellStyle name="SAPBEXItemHeader 3 3" xfId="41632" xr:uid="{00000000-0005-0000-0000-000096A20000}"/>
    <cellStyle name="SAPBEXItemHeader 3 3 2" xfId="41633" xr:uid="{00000000-0005-0000-0000-000097A20000}"/>
    <cellStyle name="SAPBEXItemHeader 3 4" xfId="41634" xr:uid="{00000000-0005-0000-0000-000098A20000}"/>
    <cellStyle name="SAPBEXItemHeader 3 4 2" xfId="41635" xr:uid="{00000000-0005-0000-0000-000099A20000}"/>
    <cellStyle name="SAPBEXItemHeader 3 5" xfId="41636" xr:uid="{00000000-0005-0000-0000-00009AA20000}"/>
    <cellStyle name="SAPBEXItemHeader 3 5 2" xfId="41637" xr:uid="{00000000-0005-0000-0000-00009BA20000}"/>
    <cellStyle name="SAPBEXItemHeader 3 6" xfId="41638" xr:uid="{00000000-0005-0000-0000-00009CA20000}"/>
    <cellStyle name="SAPBEXItemHeader 3 6 2" xfId="41639" xr:uid="{00000000-0005-0000-0000-00009DA20000}"/>
    <cellStyle name="SAPBEXItemHeader 3 7" xfId="41640" xr:uid="{00000000-0005-0000-0000-00009EA20000}"/>
    <cellStyle name="SAPBEXItemHeader 3 7 2" xfId="41641" xr:uid="{00000000-0005-0000-0000-00009FA20000}"/>
    <cellStyle name="SAPBEXItemHeader 3 8" xfId="41642" xr:uid="{00000000-0005-0000-0000-0000A0A20000}"/>
    <cellStyle name="SAPBEXItemHeader 4" xfId="41643" xr:uid="{00000000-0005-0000-0000-0000A1A20000}"/>
    <cellStyle name="SAPBEXItemHeader 4 2" xfId="41644" xr:uid="{00000000-0005-0000-0000-0000A2A20000}"/>
    <cellStyle name="SAPBEXItemHeader 4 2 2" xfId="41645" xr:uid="{00000000-0005-0000-0000-0000A3A20000}"/>
    <cellStyle name="SAPBEXItemHeader 4 3" xfId="41646" xr:uid="{00000000-0005-0000-0000-0000A4A20000}"/>
    <cellStyle name="SAPBEXItemHeader 4 3 2" xfId="41647" xr:uid="{00000000-0005-0000-0000-0000A5A20000}"/>
    <cellStyle name="SAPBEXItemHeader 4 4" xfId="41648" xr:uid="{00000000-0005-0000-0000-0000A6A20000}"/>
    <cellStyle name="SAPBEXItemHeader 4 4 2" xfId="41649" xr:uid="{00000000-0005-0000-0000-0000A7A20000}"/>
    <cellStyle name="SAPBEXItemHeader 4 5" xfId="41650" xr:uid="{00000000-0005-0000-0000-0000A8A20000}"/>
    <cellStyle name="SAPBEXItemHeader 4 5 2" xfId="41651" xr:uid="{00000000-0005-0000-0000-0000A9A20000}"/>
    <cellStyle name="SAPBEXItemHeader 4 6" xfId="41652" xr:uid="{00000000-0005-0000-0000-0000AAA20000}"/>
    <cellStyle name="SAPBEXItemHeader 4 6 2" xfId="41653" xr:uid="{00000000-0005-0000-0000-0000ABA20000}"/>
    <cellStyle name="SAPBEXItemHeader 4 7" xfId="41654" xr:uid="{00000000-0005-0000-0000-0000ACA20000}"/>
    <cellStyle name="SAPBEXItemHeader 5" xfId="41655" xr:uid="{00000000-0005-0000-0000-0000ADA20000}"/>
    <cellStyle name="SAPBEXItemHeader 5 2" xfId="41656" xr:uid="{00000000-0005-0000-0000-0000AEA20000}"/>
    <cellStyle name="SAPBEXItemHeader 6" xfId="41657" xr:uid="{00000000-0005-0000-0000-0000AFA20000}"/>
    <cellStyle name="SAPBEXItemHeader 6 2" xfId="41658" xr:uid="{00000000-0005-0000-0000-0000B0A20000}"/>
    <cellStyle name="SAPBEXItemHeader 7" xfId="41659" xr:uid="{00000000-0005-0000-0000-0000B1A20000}"/>
    <cellStyle name="SAPBEXItemHeader 7 2" xfId="41660" xr:uid="{00000000-0005-0000-0000-0000B2A20000}"/>
    <cellStyle name="SAPBEXItemHeader 8" xfId="41661" xr:uid="{00000000-0005-0000-0000-0000B3A20000}"/>
    <cellStyle name="SAPBEXItemHeader 8 2" xfId="41662" xr:uid="{00000000-0005-0000-0000-0000B4A20000}"/>
    <cellStyle name="SAPBEXItemHeader 9" xfId="41663" xr:uid="{00000000-0005-0000-0000-0000B5A20000}"/>
    <cellStyle name="SAPBEXItemHeader 9 2" xfId="41664" xr:uid="{00000000-0005-0000-0000-0000B6A20000}"/>
    <cellStyle name="SAPBEXresData" xfId="41665" xr:uid="{00000000-0005-0000-0000-0000B7A20000}"/>
    <cellStyle name="SAPBEXresData 10" xfId="41666" xr:uid="{00000000-0005-0000-0000-0000B8A20000}"/>
    <cellStyle name="SAPBEXresData 2" xfId="41667" xr:uid="{00000000-0005-0000-0000-0000B9A20000}"/>
    <cellStyle name="SAPBEXresData 2 2" xfId="41668" xr:uid="{00000000-0005-0000-0000-0000BAA20000}"/>
    <cellStyle name="SAPBEXresData 2 2 2" xfId="41669" xr:uid="{00000000-0005-0000-0000-0000BBA20000}"/>
    <cellStyle name="SAPBEXresData 2 2 2 2" xfId="41670" xr:uid="{00000000-0005-0000-0000-0000BCA20000}"/>
    <cellStyle name="SAPBEXresData 2 2 3" xfId="41671" xr:uid="{00000000-0005-0000-0000-0000BDA20000}"/>
    <cellStyle name="SAPBEXresData 2 2 3 2" xfId="41672" xr:uid="{00000000-0005-0000-0000-0000BEA20000}"/>
    <cellStyle name="SAPBEXresData 2 2 4" xfId="41673" xr:uid="{00000000-0005-0000-0000-0000BFA20000}"/>
    <cellStyle name="SAPBEXresData 2 2 4 2" xfId="41674" xr:uid="{00000000-0005-0000-0000-0000C0A20000}"/>
    <cellStyle name="SAPBEXresData 2 2 5" xfId="41675" xr:uid="{00000000-0005-0000-0000-0000C1A20000}"/>
    <cellStyle name="SAPBEXresData 2 2 5 2" xfId="41676" xr:uid="{00000000-0005-0000-0000-0000C2A20000}"/>
    <cellStyle name="SAPBEXresData 2 2 6" xfId="41677" xr:uid="{00000000-0005-0000-0000-0000C3A20000}"/>
    <cellStyle name="SAPBEXresData 2 2 6 2" xfId="41678" xr:uid="{00000000-0005-0000-0000-0000C4A20000}"/>
    <cellStyle name="SAPBEXresData 2 2 7" xfId="41679" xr:uid="{00000000-0005-0000-0000-0000C5A20000}"/>
    <cellStyle name="SAPBEXresData 2 3" xfId="41680" xr:uid="{00000000-0005-0000-0000-0000C6A20000}"/>
    <cellStyle name="SAPBEXresData 2 3 2" xfId="41681" xr:uid="{00000000-0005-0000-0000-0000C7A20000}"/>
    <cellStyle name="SAPBEXresData 2 4" xfId="41682" xr:uid="{00000000-0005-0000-0000-0000C8A20000}"/>
    <cellStyle name="SAPBEXresData 2 4 2" xfId="41683" xr:uid="{00000000-0005-0000-0000-0000C9A20000}"/>
    <cellStyle name="SAPBEXresData 2 5" xfId="41684" xr:uid="{00000000-0005-0000-0000-0000CAA20000}"/>
    <cellStyle name="SAPBEXresData 2 5 2" xfId="41685" xr:uid="{00000000-0005-0000-0000-0000CBA20000}"/>
    <cellStyle name="SAPBEXresData 2 6" xfId="41686" xr:uid="{00000000-0005-0000-0000-0000CCA20000}"/>
    <cellStyle name="SAPBEXresData 2 6 2" xfId="41687" xr:uid="{00000000-0005-0000-0000-0000CDA20000}"/>
    <cellStyle name="SAPBEXresData 2 7" xfId="41688" xr:uid="{00000000-0005-0000-0000-0000CEA20000}"/>
    <cellStyle name="SAPBEXresData 2 7 2" xfId="41689" xr:uid="{00000000-0005-0000-0000-0000CFA20000}"/>
    <cellStyle name="SAPBEXresData 2 8" xfId="41690" xr:uid="{00000000-0005-0000-0000-0000D0A20000}"/>
    <cellStyle name="SAPBEXresData 3" xfId="41691" xr:uid="{00000000-0005-0000-0000-0000D1A20000}"/>
    <cellStyle name="SAPBEXresData 3 2" xfId="41692" xr:uid="{00000000-0005-0000-0000-0000D2A20000}"/>
    <cellStyle name="SAPBEXresData 3 2 2" xfId="41693" xr:uid="{00000000-0005-0000-0000-0000D3A20000}"/>
    <cellStyle name="SAPBEXresData 3 2 2 2" xfId="41694" xr:uid="{00000000-0005-0000-0000-0000D4A20000}"/>
    <cellStyle name="SAPBEXresData 3 2 3" xfId="41695" xr:uid="{00000000-0005-0000-0000-0000D5A20000}"/>
    <cellStyle name="SAPBEXresData 3 2 3 2" xfId="41696" xr:uid="{00000000-0005-0000-0000-0000D6A20000}"/>
    <cellStyle name="SAPBEXresData 3 2 4" xfId="41697" xr:uid="{00000000-0005-0000-0000-0000D7A20000}"/>
    <cellStyle name="SAPBEXresData 3 2 4 2" xfId="41698" xr:uid="{00000000-0005-0000-0000-0000D8A20000}"/>
    <cellStyle name="SAPBEXresData 3 2 5" xfId="41699" xr:uid="{00000000-0005-0000-0000-0000D9A20000}"/>
    <cellStyle name="SAPBEXresData 3 2 5 2" xfId="41700" xr:uid="{00000000-0005-0000-0000-0000DAA20000}"/>
    <cellStyle name="SAPBEXresData 3 2 6" xfId="41701" xr:uid="{00000000-0005-0000-0000-0000DBA20000}"/>
    <cellStyle name="SAPBEXresData 3 2 6 2" xfId="41702" xr:uid="{00000000-0005-0000-0000-0000DCA20000}"/>
    <cellStyle name="SAPBEXresData 3 2 7" xfId="41703" xr:uid="{00000000-0005-0000-0000-0000DDA20000}"/>
    <cellStyle name="SAPBEXresData 3 3" xfId="41704" xr:uid="{00000000-0005-0000-0000-0000DEA20000}"/>
    <cellStyle name="SAPBEXresData 3 3 2" xfId="41705" xr:uid="{00000000-0005-0000-0000-0000DFA20000}"/>
    <cellStyle name="SAPBEXresData 3 4" xfId="41706" xr:uid="{00000000-0005-0000-0000-0000E0A20000}"/>
    <cellStyle name="SAPBEXresData 3 4 2" xfId="41707" xr:uid="{00000000-0005-0000-0000-0000E1A20000}"/>
    <cellStyle name="SAPBEXresData 3 5" xfId="41708" xr:uid="{00000000-0005-0000-0000-0000E2A20000}"/>
    <cellStyle name="SAPBEXresData 3 5 2" xfId="41709" xr:uid="{00000000-0005-0000-0000-0000E3A20000}"/>
    <cellStyle name="SAPBEXresData 3 6" xfId="41710" xr:uid="{00000000-0005-0000-0000-0000E4A20000}"/>
    <cellStyle name="SAPBEXresData 3 6 2" xfId="41711" xr:uid="{00000000-0005-0000-0000-0000E5A20000}"/>
    <cellStyle name="SAPBEXresData 3 7" xfId="41712" xr:uid="{00000000-0005-0000-0000-0000E6A20000}"/>
    <cellStyle name="SAPBEXresData 3 7 2" xfId="41713" xr:uid="{00000000-0005-0000-0000-0000E7A20000}"/>
    <cellStyle name="SAPBEXresData 3 8" xfId="41714" xr:uid="{00000000-0005-0000-0000-0000E8A20000}"/>
    <cellStyle name="SAPBEXresData 4" xfId="41715" xr:uid="{00000000-0005-0000-0000-0000E9A20000}"/>
    <cellStyle name="SAPBEXresData 4 2" xfId="41716" xr:uid="{00000000-0005-0000-0000-0000EAA20000}"/>
    <cellStyle name="SAPBEXresData 4 2 2" xfId="41717" xr:uid="{00000000-0005-0000-0000-0000EBA20000}"/>
    <cellStyle name="SAPBEXresData 4 3" xfId="41718" xr:uid="{00000000-0005-0000-0000-0000ECA20000}"/>
    <cellStyle name="SAPBEXresData 4 3 2" xfId="41719" xr:uid="{00000000-0005-0000-0000-0000EDA20000}"/>
    <cellStyle name="SAPBEXresData 4 4" xfId="41720" xr:uid="{00000000-0005-0000-0000-0000EEA20000}"/>
    <cellStyle name="SAPBEXresData 4 4 2" xfId="41721" xr:uid="{00000000-0005-0000-0000-0000EFA20000}"/>
    <cellStyle name="SAPBEXresData 4 5" xfId="41722" xr:uid="{00000000-0005-0000-0000-0000F0A20000}"/>
    <cellStyle name="SAPBEXresData 4 5 2" xfId="41723" xr:uid="{00000000-0005-0000-0000-0000F1A20000}"/>
    <cellStyle name="SAPBEXresData 4 6" xfId="41724" xr:uid="{00000000-0005-0000-0000-0000F2A20000}"/>
    <cellStyle name="SAPBEXresData 4 6 2" xfId="41725" xr:uid="{00000000-0005-0000-0000-0000F3A20000}"/>
    <cellStyle name="SAPBEXresData 4 7" xfId="41726" xr:uid="{00000000-0005-0000-0000-0000F4A20000}"/>
    <cellStyle name="SAPBEXresData 5" xfId="41727" xr:uid="{00000000-0005-0000-0000-0000F5A20000}"/>
    <cellStyle name="SAPBEXresData 5 2" xfId="41728" xr:uid="{00000000-0005-0000-0000-0000F6A20000}"/>
    <cellStyle name="SAPBEXresData 6" xfId="41729" xr:uid="{00000000-0005-0000-0000-0000F7A20000}"/>
    <cellStyle name="SAPBEXresData 6 2" xfId="41730" xr:uid="{00000000-0005-0000-0000-0000F8A20000}"/>
    <cellStyle name="SAPBEXresData 7" xfId="41731" xr:uid="{00000000-0005-0000-0000-0000F9A20000}"/>
    <cellStyle name="SAPBEXresData 7 2" xfId="41732" xr:uid="{00000000-0005-0000-0000-0000FAA20000}"/>
    <cellStyle name="SAPBEXresData 8" xfId="41733" xr:uid="{00000000-0005-0000-0000-0000FBA20000}"/>
    <cellStyle name="SAPBEXresData 8 2" xfId="41734" xr:uid="{00000000-0005-0000-0000-0000FCA20000}"/>
    <cellStyle name="SAPBEXresData 9" xfId="41735" xr:uid="{00000000-0005-0000-0000-0000FDA20000}"/>
    <cellStyle name="SAPBEXresData 9 2" xfId="41736" xr:uid="{00000000-0005-0000-0000-0000FEA20000}"/>
    <cellStyle name="SAPBEXresDataEmph" xfId="41737" xr:uid="{00000000-0005-0000-0000-0000FFA20000}"/>
    <cellStyle name="SAPBEXresDataEmph 2" xfId="41738" xr:uid="{00000000-0005-0000-0000-000000A30000}"/>
    <cellStyle name="SAPBEXresDataEmph 2 2" xfId="41739" xr:uid="{00000000-0005-0000-0000-000001A30000}"/>
    <cellStyle name="SAPBEXresDataEmph 2 2 2" xfId="41740" xr:uid="{00000000-0005-0000-0000-000002A30000}"/>
    <cellStyle name="SAPBEXresDataEmph 2 2 2 2" xfId="41741" xr:uid="{00000000-0005-0000-0000-000003A30000}"/>
    <cellStyle name="SAPBEXresDataEmph 2 2 2 2 2" xfId="41742" xr:uid="{00000000-0005-0000-0000-000004A30000}"/>
    <cellStyle name="SAPBEXresDataEmph 2 2 2 3" xfId="41743" xr:uid="{00000000-0005-0000-0000-000005A30000}"/>
    <cellStyle name="SAPBEXresDataEmph 2 2 2 3 2" xfId="41744" xr:uid="{00000000-0005-0000-0000-000006A30000}"/>
    <cellStyle name="SAPBEXresDataEmph 2 2 2 4" xfId="41745" xr:uid="{00000000-0005-0000-0000-000007A30000}"/>
    <cellStyle name="SAPBEXresDataEmph 2 2 2 4 2" xfId="41746" xr:uid="{00000000-0005-0000-0000-000008A30000}"/>
    <cellStyle name="SAPBEXresDataEmph 2 2 2 5" xfId="41747" xr:uid="{00000000-0005-0000-0000-000009A30000}"/>
    <cellStyle name="SAPBEXresDataEmph 2 2 2 5 2" xfId="41748" xr:uid="{00000000-0005-0000-0000-00000AA30000}"/>
    <cellStyle name="SAPBEXresDataEmph 2 2 2 6" xfId="41749" xr:uid="{00000000-0005-0000-0000-00000BA30000}"/>
    <cellStyle name="SAPBEXresDataEmph 2 2 2 6 2" xfId="41750" xr:uid="{00000000-0005-0000-0000-00000CA30000}"/>
    <cellStyle name="SAPBEXresDataEmph 2 2 2 7" xfId="41751" xr:uid="{00000000-0005-0000-0000-00000DA30000}"/>
    <cellStyle name="SAPBEXresDataEmph 2 2 2 7 2" xfId="41752" xr:uid="{00000000-0005-0000-0000-00000EA30000}"/>
    <cellStyle name="SAPBEXresDataEmph 2 2 2 8" xfId="41753" xr:uid="{00000000-0005-0000-0000-00000FA30000}"/>
    <cellStyle name="SAPBEXresDataEmph 2 3" xfId="41754" xr:uid="{00000000-0005-0000-0000-000010A30000}"/>
    <cellStyle name="SAPBEXresDataEmph 2 3 2" xfId="41755" xr:uid="{00000000-0005-0000-0000-000011A30000}"/>
    <cellStyle name="SAPBEXresDataEmph 2 3 2 2" xfId="41756" xr:uid="{00000000-0005-0000-0000-000012A30000}"/>
    <cellStyle name="SAPBEXresDataEmph 2 3 2 2 2" xfId="41757" xr:uid="{00000000-0005-0000-0000-000013A30000}"/>
    <cellStyle name="SAPBEXresDataEmph 2 3 2 3" xfId="41758" xr:uid="{00000000-0005-0000-0000-000014A30000}"/>
    <cellStyle name="SAPBEXresDataEmph 2 3 3" xfId="41759" xr:uid="{00000000-0005-0000-0000-000015A30000}"/>
    <cellStyle name="SAPBEXresDataEmph 2 3 3 2" xfId="41760" xr:uid="{00000000-0005-0000-0000-000016A30000}"/>
    <cellStyle name="SAPBEXresDataEmph 2 3 4" xfId="41761" xr:uid="{00000000-0005-0000-0000-000017A30000}"/>
    <cellStyle name="SAPBEXresDataEmph 2 3 4 2" xfId="41762" xr:uid="{00000000-0005-0000-0000-000018A30000}"/>
    <cellStyle name="SAPBEXresDataEmph 2 3 5" xfId="41763" xr:uid="{00000000-0005-0000-0000-000019A30000}"/>
    <cellStyle name="SAPBEXresDataEmph 2 3 5 2" xfId="41764" xr:uid="{00000000-0005-0000-0000-00001AA30000}"/>
    <cellStyle name="SAPBEXresDataEmph 2 3 6" xfId="41765" xr:uid="{00000000-0005-0000-0000-00001BA30000}"/>
    <cellStyle name="SAPBEXresDataEmph 2 3 6 2" xfId="41766" xr:uid="{00000000-0005-0000-0000-00001CA30000}"/>
    <cellStyle name="SAPBEXresDataEmph 2 4" xfId="41767" xr:uid="{00000000-0005-0000-0000-00001DA30000}"/>
    <cellStyle name="SAPBEXresDataEmph 2 4 2" xfId="41768" xr:uid="{00000000-0005-0000-0000-00001EA30000}"/>
    <cellStyle name="SAPBEXresDataEmph 2 4 2 2" xfId="41769" xr:uid="{00000000-0005-0000-0000-00001FA30000}"/>
    <cellStyle name="SAPBEXresDataEmph 2 4 3" xfId="41770" xr:uid="{00000000-0005-0000-0000-000020A30000}"/>
    <cellStyle name="SAPBEXresDataEmph 2 4 3 2" xfId="41771" xr:uid="{00000000-0005-0000-0000-000021A30000}"/>
    <cellStyle name="SAPBEXresDataEmph 2 4 4" xfId="41772" xr:uid="{00000000-0005-0000-0000-000022A30000}"/>
    <cellStyle name="SAPBEXresDataEmph 2 4 4 2" xfId="41773" xr:uid="{00000000-0005-0000-0000-000023A30000}"/>
    <cellStyle name="SAPBEXresDataEmph 2 4 5" xfId="41774" xr:uid="{00000000-0005-0000-0000-000024A30000}"/>
    <cellStyle name="SAPBEXresDataEmph 2 4 5 2" xfId="41775" xr:uid="{00000000-0005-0000-0000-000025A30000}"/>
    <cellStyle name="SAPBEXresDataEmph 2 4 6" xfId="41776" xr:uid="{00000000-0005-0000-0000-000026A30000}"/>
    <cellStyle name="SAPBEXresDataEmph 2 4 6 2" xfId="41777" xr:uid="{00000000-0005-0000-0000-000027A30000}"/>
    <cellStyle name="SAPBEXresDataEmph 2 4 7" xfId="41778" xr:uid="{00000000-0005-0000-0000-000028A30000}"/>
    <cellStyle name="SAPBEXresDataEmph 3" xfId="41779" xr:uid="{00000000-0005-0000-0000-000029A30000}"/>
    <cellStyle name="SAPBEXresDataEmph 3 2" xfId="41780" xr:uid="{00000000-0005-0000-0000-00002AA30000}"/>
    <cellStyle name="SAPBEXresDataEmph 3 2 2" xfId="41781" xr:uid="{00000000-0005-0000-0000-00002BA30000}"/>
    <cellStyle name="SAPBEXresDataEmph 3 3" xfId="41782" xr:uid="{00000000-0005-0000-0000-00002CA30000}"/>
    <cellStyle name="SAPBEXresDataEmph 3 3 2" xfId="41783" xr:uid="{00000000-0005-0000-0000-00002DA30000}"/>
    <cellStyle name="SAPBEXresDataEmph 3 4" xfId="41784" xr:uid="{00000000-0005-0000-0000-00002EA30000}"/>
    <cellStyle name="SAPBEXresDataEmph 3 4 2" xfId="41785" xr:uid="{00000000-0005-0000-0000-00002FA30000}"/>
    <cellStyle name="SAPBEXresDataEmph 3 5" xfId="41786" xr:uid="{00000000-0005-0000-0000-000030A30000}"/>
    <cellStyle name="SAPBEXresDataEmph 3 5 2" xfId="41787" xr:uid="{00000000-0005-0000-0000-000031A30000}"/>
    <cellStyle name="SAPBEXresDataEmph 3 6" xfId="41788" xr:uid="{00000000-0005-0000-0000-000032A30000}"/>
    <cellStyle name="SAPBEXresDataEmph 3 6 2" xfId="41789" xr:uid="{00000000-0005-0000-0000-000033A30000}"/>
    <cellStyle name="SAPBEXresDataEmph 3 7" xfId="41790" xr:uid="{00000000-0005-0000-0000-000034A30000}"/>
    <cellStyle name="SAPBEXresDataEmph 3 7 2" xfId="41791" xr:uid="{00000000-0005-0000-0000-000035A30000}"/>
    <cellStyle name="SAPBEXresDataEmph 3 8" xfId="41792" xr:uid="{00000000-0005-0000-0000-000036A30000}"/>
    <cellStyle name="SAPBEXresItem" xfId="41793" xr:uid="{00000000-0005-0000-0000-000037A30000}"/>
    <cellStyle name="SAPBEXresItem 10" xfId="41794" xr:uid="{00000000-0005-0000-0000-000038A30000}"/>
    <cellStyle name="SAPBEXresItem 2" xfId="41795" xr:uid="{00000000-0005-0000-0000-000039A30000}"/>
    <cellStyle name="SAPBEXresItem 2 2" xfId="41796" xr:uid="{00000000-0005-0000-0000-00003AA30000}"/>
    <cellStyle name="SAPBEXresItem 2 2 2" xfId="41797" xr:uid="{00000000-0005-0000-0000-00003BA30000}"/>
    <cellStyle name="SAPBEXresItem 2 2 2 2" xfId="41798" xr:uid="{00000000-0005-0000-0000-00003CA30000}"/>
    <cellStyle name="SAPBEXresItem 2 2 3" xfId="41799" xr:uid="{00000000-0005-0000-0000-00003DA30000}"/>
    <cellStyle name="SAPBEXresItem 2 2 3 2" xfId="41800" xr:uid="{00000000-0005-0000-0000-00003EA30000}"/>
    <cellStyle name="SAPBEXresItem 2 2 4" xfId="41801" xr:uid="{00000000-0005-0000-0000-00003FA30000}"/>
    <cellStyle name="SAPBEXresItem 2 2 4 2" xfId="41802" xr:uid="{00000000-0005-0000-0000-000040A30000}"/>
    <cellStyle name="SAPBEXresItem 2 2 5" xfId="41803" xr:uid="{00000000-0005-0000-0000-000041A30000}"/>
    <cellStyle name="SAPBEXresItem 2 2 5 2" xfId="41804" xr:uid="{00000000-0005-0000-0000-000042A30000}"/>
    <cellStyle name="SAPBEXresItem 2 2 6" xfId="41805" xr:uid="{00000000-0005-0000-0000-000043A30000}"/>
    <cellStyle name="SAPBEXresItem 2 2 6 2" xfId="41806" xr:uid="{00000000-0005-0000-0000-000044A30000}"/>
    <cellStyle name="SAPBEXresItem 2 2 7" xfId="41807" xr:uid="{00000000-0005-0000-0000-000045A30000}"/>
    <cellStyle name="SAPBEXresItem 2 3" xfId="41808" xr:uid="{00000000-0005-0000-0000-000046A30000}"/>
    <cellStyle name="SAPBEXresItem 2 3 2" xfId="41809" xr:uid="{00000000-0005-0000-0000-000047A30000}"/>
    <cellStyle name="SAPBEXresItem 2 4" xfId="41810" xr:uid="{00000000-0005-0000-0000-000048A30000}"/>
    <cellStyle name="SAPBEXresItem 2 4 2" xfId="41811" xr:uid="{00000000-0005-0000-0000-000049A30000}"/>
    <cellStyle name="SAPBEXresItem 2 5" xfId="41812" xr:uid="{00000000-0005-0000-0000-00004AA30000}"/>
    <cellStyle name="SAPBEXresItem 2 5 2" xfId="41813" xr:uid="{00000000-0005-0000-0000-00004BA30000}"/>
    <cellStyle name="SAPBEXresItem 2 6" xfId="41814" xr:uid="{00000000-0005-0000-0000-00004CA30000}"/>
    <cellStyle name="SAPBEXresItem 2 6 2" xfId="41815" xr:uid="{00000000-0005-0000-0000-00004DA30000}"/>
    <cellStyle name="SAPBEXresItem 2 7" xfId="41816" xr:uid="{00000000-0005-0000-0000-00004EA30000}"/>
    <cellStyle name="SAPBEXresItem 2 7 2" xfId="41817" xr:uid="{00000000-0005-0000-0000-00004FA30000}"/>
    <cellStyle name="SAPBEXresItem 2 8" xfId="41818" xr:uid="{00000000-0005-0000-0000-000050A30000}"/>
    <cellStyle name="SAPBEXresItem 3" xfId="41819" xr:uid="{00000000-0005-0000-0000-000051A30000}"/>
    <cellStyle name="SAPBEXresItem 3 2" xfId="41820" xr:uid="{00000000-0005-0000-0000-000052A30000}"/>
    <cellStyle name="SAPBEXresItem 3 2 2" xfId="41821" xr:uid="{00000000-0005-0000-0000-000053A30000}"/>
    <cellStyle name="SAPBEXresItem 3 2 2 2" xfId="41822" xr:uid="{00000000-0005-0000-0000-000054A30000}"/>
    <cellStyle name="SAPBEXresItem 3 2 3" xfId="41823" xr:uid="{00000000-0005-0000-0000-000055A30000}"/>
    <cellStyle name="SAPBEXresItem 3 2 3 2" xfId="41824" xr:uid="{00000000-0005-0000-0000-000056A30000}"/>
    <cellStyle name="SAPBEXresItem 3 2 4" xfId="41825" xr:uid="{00000000-0005-0000-0000-000057A30000}"/>
    <cellStyle name="SAPBEXresItem 3 2 4 2" xfId="41826" xr:uid="{00000000-0005-0000-0000-000058A30000}"/>
    <cellStyle name="SAPBEXresItem 3 2 5" xfId="41827" xr:uid="{00000000-0005-0000-0000-000059A30000}"/>
    <cellStyle name="SAPBEXresItem 3 2 5 2" xfId="41828" xr:uid="{00000000-0005-0000-0000-00005AA30000}"/>
    <cellStyle name="SAPBEXresItem 3 2 6" xfId="41829" xr:uid="{00000000-0005-0000-0000-00005BA30000}"/>
    <cellStyle name="SAPBEXresItem 3 2 6 2" xfId="41830" xr:uid="{00000000-0005-0000-0000-00005CA30000}"/>
    <cellStyle name="SAPBEXresItem 3 2 7" xfId="41831" xr:uid="{00000000-0005-0000-0000-00005DA30000}"/>
    <cellStyle name="SAPBEXresItem 3 3" xfId="41832" xr:uid="{00000000-0005-0000-0000-00005EA30000}"/>
    <cellStyle name="SAPBEXresItem 3 3 2" xfId="41833" xr:uid="{00000000-0005-0000-0000-00005FA30000}"/>
    <cellStyle name="SAPBEXresItem 3 4" xfId="41834" xr:uid="{00000000-0005-0000-0000-000060A30000}"/>
    <cellStyle name="SAPBEXresItem 3 4 2" xfId="41835" xr:uid="{00000000-0005-0000-0000-000061A30000}"/>
    <cellStyle name="SAPBEXresItem 3 5" xfId="41836" xr:uid="{00000000-0005-0000-0000-000062A30000}"/>
    <cellStyle name="SAPBEXresItem 3 5 2" xfId="41837" xr:uid="{00000000-0005-0000-0000-000063A30000}"/>
    <cellStyle name="SAPBEXresItem 3 6" xfId="41838" xr:uid="{00000000-0005-0000-0000-000064A30000}"/>
    <cellStyle name="SAPBEXresItem 3 6 2" xfId="41839" xr:uid="{00000000-0005-0000-0000-000065A30000}"/>
    <cellStyle name="SAPBEXresItem 3 7" xfId="41840" xr:uid="{00000000-0005-0000-0000-000066A30000}"/>
    <cellStyle name="SAPBEXresItem 3 7 2" xfId="41841" xr:uid="{00000000-0005-0000-0000-000067A30000}"/>
    <cellStyle name="SAPBEXresItem 3 8" xfId="41842" xr:uid="{00000000-0005-0000-0000-000068A30000}"/>
    <cellStyle name="SAPBEXresItem 4" xfId="41843" xr:uid="{00000000-0005-0000-0000-000069A30000}"/>
    <cellStyle name="SAPBEXresItem 4 2" xfId="41844" xr:uid="{00000000-0005-0000-0000-00006AA30000}"/>
    <cellStyle name="SAPBEXresItem 4 2 2" xfId="41845" xr:uid="{00000000-0005-0000-0000-00006BA30000}"/>
    <cellStyle name="SAPBEXresItem 4 3" xfId="41846" xr:uid="{00000000-0005-0000-0000-00006CA30000}"/>
    <cellStyle name="SAPBEXresItem 4 3 2" xfId="41847" xr:uid="{00000000-0005-0000-0000-00006DA30000}"/>
    <cellStyle name="SAPBEXresItem 4 4" xfId="41848" xr:uid="{00000000-0005-0000-0000-00006EA30000}"/>
    <cellStyle name="SAPBEXresItem 4 4 2" xfId="41849" xr:uid="{00000000-0005-0000-0000-00006FA30000}"/>
    <cellStyle name="SAPBEXresItem 4 5" xfId="41850" xr:uid="{00000000-0005-0000-0000-000070A30000}"/>
    <cellStyle name="SAPBEXresItem 4 5 2" xfId="41851" xr:uid="{00000000-0005-0000-0000-000071A30000}"/>
    <cellStyle name="SAPBEXresItem 4 6" xfId="41852" xr:uid="{00000000-0005-0000-0000-000072A30000}"/>
    <cellStyle name="SAPBEXresItem 4 6 2" xfId="41853" xr:uid="{00000000-0005-0000-0000-000073A30000}"/>
    <cellStyle name="SAPBEXresItem 4 7" xfId="41854" xr:uid="{00000000-0005-0000-0000-000074A30000}"/>
    <cellStyle name="SAPBEXresItem 5" xfId="41855" xr:uid="{00000000-0005-0000-0000-000075A30000}"/>
    <cellStyle name="SAPBEXresItem 5 2" xfId="41856" xr:uid="{00000000-0005-0000-0000-000076A30000}"/>
    <cellStyle name="SAPBEXresItem 6" xfId="41857" xr:uid="{00000000-0005-0000-0000-000077A30000}"/>
    <cellStyle name="SAPBEXresItem 6 2" xfId="41858" xr:uid="{00000000-0005-0000-0000-000078A30000}"/>
    <cellStyle name="SAPBEXresItem 7" xfId="41859" xr:uid="{00000000-0005-0000-0000-000079A30000}"/>
    <cellStyle name="SAPBEXresItem 7 2" xfId="41860" xr:uid="{00000000-0005-0000-0000-00007AA30000}"/>
    <cellStyle name="SAPBEXresItem 8" xfId="41861" xr:uid="{00000000-0005-0000-0000-00007BA30000}"/>
    <cellStyle name="SAPBEXresItem 8 2" xfId="41862" xr:uid="{00000000-0005-0000-0000-00007CA30000}"/>
    <cellStyle name="SAPBEXresItem 9" xfId="41863" xr:uid="{00000000-0005-0000-0000-00007DA30000}"/>
    <cellStyle name="SAPBEXresItem 9 2" xfId="41864" xr:uid="{00000000-0005-0000-0000-00007EA30000}"/>
    <cellStyle name="SAPBEXresItemX" xfId="41865" xr:uid="{00000000-0005-0000-0000-00007FA30000}"/>
    <cellStyle name="SAPBEXresItemX 10" xfId="41866" xr:uid="{00000000-0005-0000-0000-000080A30000}"/>
    <cellStyle name="SAPBEXresItemX 2" xfId="41867" xr:uid="{00000000-0005-0000-0000-000081A30000}"/>
    <cellStyle name="SAPBEXresItemX 2 2" xfId="41868" xr:uid="{00000000-0005-0000-0000-000082A30000}"/>
    <cellStyle name="SAPBEXresItemX 2 2 2" xfId="41869" xr:uid="{00000000-0005-0000-0000-000083A30000}"/>
    <cellStyle name="SAPBEXresItemX 2 2 2 2" xfId="41870" xr:uid="{00000000-0005-0000-0000-000084A30000}"/>
    <cellStyle name="SAPBEXresItemX 2 2 3" xfId="41871" xr:uid="{00000000-0005-0000-0000-000085A30000}"/>
    <cellStyle name="SAPBEXresItemX 2 2 3 2" xfId="41872" xr:uid="{00000000-0005-0000-0000-000086A30000}"/>
    <cellStyle name="SAPBEXresItemX 2 2 4" xfId="41873" xr:uid="{00000000-0005-0000-0000-000087A30000}"/>
    <cellStyle name="SAPBEXresItemX 2 2 4 2" xfId="41874" xr:uid="{00000000-0005-0000-0000-000088A30000}"/>
    <cellStyle name="SAPBEXresItemX 2 2 5" xfId="41875" xr:uid="{00000000-0005-0000-0000-000089A30000}"/>
    <cellStyle name="SAPBEXresItemX 2 2 5 2" xfId="41876" xr:uid="{00000000-0005-0000-0000-00008AA30000}"/>
    <cellStyle name="SAPBEXresItemX 2 2 6" xfId="41877" xr:uid="{00000000-0005-0000-0000-00008BA30000}"/>
    <cellStyle name="SAPBEXresItemX 2 2 6 2" xfId="41878" xr:uid="{00000000-0005-0000-0000-00008CA30000}"/>
    <cellStyle name="SAPBEXresItemX 2 2 7" xfId="41879" xr:uid="{00000000-0005-0000-0000-00008DA30000}"/>
    <cellStyle name="SAPBEXresItemX 2 3" xfId="41880" xr:uid="{00000000-0005-0000-0000-00008EA30000}"/>
    <cellStyle name="SAPBEXresItemX 2 3 2" xfId="41881" xr:uid="{00000000-0005-0000-0000-00008FA30000}"/>
    <cellStyle name="SAPBEXresItemX 2 4" xfId="41882" xr:uid="{00000000-0005-0000-0000-000090A30000}"/>
    <cellStyle name="SAPBEXresItemX 2 4 2" xfId="41883" xr:uid="{00000000-0005-0000-0000-000091A30000}"/>
    <cellStyle name="SAPBEXresItemX 2 5" xfId="41884" xr:uid="{00000000-0005-0000-0000-000092A30000}"/>
    <cellStyle name="SAPBEXresItemX 2 5 2" xfId="41885" xr:uid="{00000000-0005-0000-0000-000093A30000}"/>
    <cellStyle name="SAPBEXresItemX 2 6" xfId="41886" xr:uid="{00000000-0005-0000-0000-000094A30000}"/>
    <cellStyle name="SAPBEXresItemX 2 6 2" xfId="41887" xr:uid="{00000000-0005-0000-0000-000095A30000}"/>
    <cellStyle name="SAPBEXresItemX 2 7" xfId="41888" xr:uid="{00000000-0005-0000-0000-000096A30000}"/>
    <cellStyle name="SAPBEXresItemX 2 7 2" xfId="41889" xr:uid="{00000000-0005-0000-0000-000097A30000}"/>
    <cellStyle name="SAPBEXresItemX 2 8" xfId="41890" xr:uid="{00000000-0005-0000-0000-000098A30000}"/>
    <cellStyle name="SAPBEXresItemX 3" xfId="41891" xr:uid="{00000000-0005-0000-0000-000099A30000}"/>
    <cellStyle name="SAPBEXresItemX 3 2" xfId="41892" xr:uid="{00000000-0005-0000-0000-00009AA30000}"/>
    <cellStyle name="SAPBEXresItemX 3 2 2" xfId="41893" xr:uid="{00000000-0005-0000-0000-00009BA30000}"/>
    <cellStyle name="SAPBEXresItemX 3 2 2 2" xfId="41894" xr:uid="{00000000-0005-0000-0000-00009CA30000}"/>
    <cellStyle name="SAPBEXresItemX 3 2 3" xfId="41895" xr:uid="{00000000-0005-0000-0000-00009DA30000}"/>
    <cellStyle name="SAPBEXresItemX 3 2 3 2" xfId="41896" xr:uid="{00000000-0005-0000-0000-00009EA30000}"/>
    <cellStyle name="SAPBEXresItemX 3 2 4" xfId="41897" xr:uid="{00000000-0005-0000-0000-00009FA30000}"/>
    <cellStyle name="SAPBEXresItemX 3 2 4 2" xfId="41898" xr:uid="{00000000-0005-0000-0000-0000A0A30000}"/>
    <cellStyle name="SAPBEXresItemX 3 2 5" xfId="41899" xr:uid="{00000000-0005-0000-0000-0000A1A30000}"/>
    <cellStyle name="SAPBEXresItemX 3 2 5 2" xfId="41900" xr:uid="{00000000-0005-0000-0000-0000A2A30000}"/>
    <cellStyle name="SAPBEXresItemX 3 2 6" xfId="41901" xr:uid="{00000000-0005-0000-0000-0000A3A30000}"/>
    <cellStyle name="SAPBEXresItemX 3 2 6 2" xfId="41902" xr:uid="{00000000-0005-0000-0000-0000A4A30000}"/>
    <cellStyle name="SAPBEXresItemX 3 2 7" xfId="41903" xr:uid="{00000000-0005-0000-0000-0000A5A30000}"/>
    <cellStyle name="SAPBEXresItemX 3 3" xfId="41904" xr:uid="{00000000-0005-0000-0000-0000A6A30000}"/>
    <cellStyle name="SAPBEXresItemX 3 3 2" xfId="41905" xr:uid="{00000000-0005-0000-0000-0000A7A30000}"/>
    <cellStyle name="SAPBEXresItemX 3 4" xfId="41906" xr:uid="{00000000-0005-0000-0000-0000A8A30000}"/>
    <cellStyle name="SAPBEXresItemX 3 4 2" xfId="41907" xr:uid="{00000000-0005-0000-0000-0000A9A30000}"/>
    <cellStyle name="SAPBEXresItemX 3 5" xfId="41908" xr:uid="{00000000-0005-0000-0000-0000AAA30000}"/>
    <cellStyle name="SAPBEXresItemX 3 5 2" xfId="41909" xr:uid="{00000000-0005-0000-0000-0000ABA30000}"/>
    <cellStyle name="SAPBEXresItemX 3 6" xfId="41910" xr:uid="{00000000-0005-0000-0000-0000ACA30000}"/>
    <cellStyle name="SAPBEXresItemX 3 6 2" xfId="41911" xr:uid="{00000000-0005-0000-0000-0000ADA30000}"/>
    <cellStyle name="SAPBEXresItemX 3 7" xfId="41912" xr:uid="{00000000-0005-0000-0000-0000AEA30000}"/>
    <cellStyle name="SAPBEXresItemX 3 7 2" xfId="41913" xr:uid="{00000000-0005-0000-0000-0000AFA30000}"/>
    <cellStyle name="SAPBEXresItemX 3 8" xfId="41914" xr:uid="{00000000-0005-0000-0000-0000B0A30000}"/>
    <cellStyle name="SAPBEXresItemX 4" xfId="41915" xr:uid="{00000000-0005-0000-0000-0000B1A30000}"/>
    <cellStyle name="SAPBEXresItemX 4 2" xfId="41916" xr:uid="{00000000-0005-0000-0000-0000B2A30000}"/>
    <cellStyle name="SAPBEXresItemX 4 2 2" xfId="41917" xr:uid="{00000000-0005-0000-0000-0000B3A30000}"/>
    <cellStyle name="SAPBEXresItemX 4 3" xfId="41918" xr:uid="{00000000-0005-0000-0000-0000B4A30000}"/>
    <cellStyle name="SAPBEXresItemX 4 3 2" xfId="41919" xr:uid="{00000000-0005-0000-0000-0000B5A30000}"/>
    <cellStyle name="SAPBEXresItemX 4 4" xfId="41920" xr:uid="{00000000-0005-0000-0000-0000B6A30000}"/>
    <cellStyle name="SAPBEXresItemX 4 4 2" xfId="41921" xr:uid="{00000000-0005-0000-0000-0000B7A30000}"/>
    <cellStyle name="SAPBEXresItemX 4 5" xfId="41922" xr:uid="{00000000-0005-0000-0000-0000B8A30000}"/>
    <cellStyle name="SAPBEXresItemX 4 5 2" xfId="41923" xr:uid="{00000000-0005-0000-0000-0000B9A30000}"/>
    <cellStyle name="SAPBEXresItemX 4 6" xfId="41924" xr:uid="{00000000-0005-0000-0000-0000BAA30000}"/>
    <cellStyle name="SAPBEXresItemX 4 6 2" xfId="41925" xr:uid="{00000000-0005-0000-0000-0000BBA30000}"/>
    <cellStyle name="SAPBEXresItemX 4 7" xfId="41926" xr:uid="{00000000-0005-0000-0000-0000BCA30000}"/>
    <cellStyle name="SAPBEXresItemX 5" xfId="41927" xr:uid="{00000000-0005-0000-0000-0000BDA30000}"/>
    <cellStyle name="SAPBEXresItemX 5 2" xfId="41928" xr:uid="{00000000-0005-0000-0000-0000BEA30000}"/>
    <cellStyle name="SAPBEXresItemX 6" xfId="41929" xr:uid="{00000000-0005-0000-0000-0000BFA30000}"/>
    <cellStyle name="SAPBEXresItemX 6 2" xfId="41930" xr:uid="{00000000-0005-0000-0000-0000C0A30000}"/>
    <cellStyle name="SAPBEXresItemX 7" xfId="41931" xr:uid="{00000000-0005-0000-0000-0000C1A30000}"/>
    <cellStyle name="SAPBEXresItemX 7 2" xfId="41932" xr:uid="{00000000-0005-0000-0000-0000C2A30000}"/>
    <cellStyle name="SAPBEXresItemX 8" xfId="41933" xr:uid="{00000000-0005-0000-0000-0000C3A30000}"/>
    <cellStyle name="SAPBEXresItemX 8 2" xfId="41934" xr:uid="{00000000-0005-0000-0000-0000C4A30000}"/>
    <cellStyle name="SAPBEXresItemX 9" xfId="41935" xr:uid="{00000000-0005-0000-0000-0000C5A30000}"/>
    <cellStyle name="SAPBEXresItemX 9 2" xfId="41936" xr:uid="{00000000-0005-0000-0000-0000C6A30000}"/>
    <cellStyle name="SAPBEXstdData" xfId="41937" xr:uid="{00000000-0005-0000-0000-0000C7A30000}"/>
    <cellStyle name="SAPBEXstdData 10" xfId="41938" xr:uid="{00000000-0005-0000-0000-0000C8A30000}"/>
    <cellStyle name="SAPBEXstdData 10 2" xfId="41939" xr:uid="{00000000-0005-0000-0000-0000C9A30000}"/>
    <cellStyle name="SAPBEXstdData 10 2 2" xfId="41940" xr:uid="{00000000-0005-0000-0000-0000CAA30000}"/>
    <cellStyle name="SAPBEXstdData 10 3" xfId="41941" xr:uid="{00000000-0005-0000-0000-0000CBA30000}"/>
    <cellStyle name="SAPBEXstdData 10 3 2" xfId="41942" xr:uid="{00000000-0005-0000-0000-0000CCA30000}"/>
    <cellStyle name="SAPBEXstdData 10 4" xfId="41943" xr:uid="{00000000-0005-0000-0000-0000CDA30000}"/>
    <cellStyle name="SAPBEXstdData 10 4 2" xfId="41944" xr:uid="{00000000-0005-0000-0000-0000CEA30000}"/>
    <cellStyle name="SAPBEXstdData 10 5" xfId="41945" xr:uid="{00000000-0005-0000-0000-0000CFA30000}"/>
    <cellStyle name="SAPBEXstdData 10 5 2" xfId="41946" xr:uid="{00000000-0005-0000-0000-0000D0A30000}"/>
    <cellStyle name="SAPBEXstdData 10 6" xfId="41947" xr:uid="{00000000-0005-0000-0000-0000D1A30000}"/>
    <cellStyle name="SAPBEXstdData 10 6 2" xfId="41948" xr:uid="{00000000-0005-0000-0000-0000D2A30000}"/>
    <cellStyle name="SAPBEXstdData 10 7" xfId="41949" xr:uid="{00000000-0005-0000-0000-0000D3A30000}"/>
    <cellStyle name="SAPBEXstdData 11" xfId="41950" xr:uid="{00000000-0005-0000-0000-0000D4A30000}"/>
    <cellStyle name="SAPBEXstdData 11 2" xfId="41951" xr:uid="{00000000-0005-0000-0000-0000D5A30000}"/>
    <cellStyle name="SAPBEXstdData 12" xfId="41952" xr:uid="{00000000-0005-0000-0000-0000D6A30000}"/>
    <cellStyle name="SAPBEXstdData 12 2" xfId="41953" xr:uid="{00000000-0005-0000-0000-0000D7A30000}"/>
    <cellStyle name="SAPBEXstdData 13" xfId="41954" xr:uid="{00000000-0005-0000-0000-0000D8A30000}"/>
    <cellStyle name="SAPBEXstdData 13 2" xfId="41955" xr:uid="{00000000-0005-0000-0000-0000D9A30000}"/>
    <cellStyle name="SAPBEXstdData 14" xfId="41956" xr:uid="{00000000-0005-0000-0000-0000DAA30000}"/>
    <cellStyle name="SAPBEXstdData 14 2" xfId="41957" xr:uid="{00000000-0005-0000-0000-0000DBA30000}"/>
    <cellStyle name="SAPBEXstdData 15" xfId="41958" xr:uid="{00000000-0005-0000-0000-0000DCA30000}"/>
    <cellStyle name="SAPBEXstdData 15 2" xfId="41959" xr:uid="{00000000-0005-0000-0000-0000DDA30000}"/>
    <cellStyle name="SAPBEXstdData 16" xfId="41960" xr:uid="{00000000-0005-0000-0000-0000DEA30000}"/>
    <cellStyle name="SAPBEXstdData 2" xfId="41961" xr:uid="{00000000-0005-0000-0000-0000DFA30000}"/>
    <cellStyle name="SAPBEXstdData 2 10" xfId="41962" xr:uid="{00000000-0005-0000-0000-0000E0A30000}"/>
    <cellStyle name="SAPBEXstdData 2 10 2" xfId="41963" xr:uid="{00000000-0005-0000-0000-0000E1A30000}"/>
    <cellStyle name="SAPBEXstdData 2 11" xfId="41964" xr:uid="{00000000-0005-0000-0000-0000E2A30000}"/>
    <cellStyle name="SAPBEXstdData 2 11 2" xfId="41965" xr:uid="{00000000-0005-0000-0000-0000E3A30000}"/>
    <cellStyle name="SAPBEXstdData 2 12" xfId="41966" xr:uid="{00000000-0005-0000-0000-0000E4A30000}"/>
    <cellStyle name="SAPBEXstdData 2 2" xfId="41967" xr:uid="{00000000-0005-0000-0000-0000E5A30000}"/>
    <cellStyle name="SAPBEXstdData 2 2 10" xfId="41968" xr:uid="{00000000-0005-0000-0000-0000E6A30000}"/>
    <cellStyle name="SAPBEXstdData 2 2 10 2" xfId="41969" xr:uid="{00000000-0005-0000-0000-0000E7A30000}"/>
    <cellStyle name="SAPBEXstdData 2 2 11" xfId="41970" xr:uid="{00000000-0005-0000-0000-0000E8A30000}"/>
    <cellStyle name="SAPBEXstdData 2 2 2" xfId="41971" xr:uid="{00000000-0005-0000-0000-0000E9A30000}"/>
    <cellStyle name="SAPBEXstdData 2 2 2 10" xfId="41972" xr:uid="{00000000-0005-0000-0000-0000EAA30000}"/>
    <cellStyle name="SAPBEXstdData 2 2 2 2" xfId="41973" xr:uid="{00000000-0005-0000-0000-0000EBA30000}"/>
    <cellStyle name="SAPBEXstdData 2 2 2 2 2" xfId="41974" xr:uid="{00000000-0005-0000-0000-0000ECA30000}"/>
    <cellStyle name="SAPBEXstdData 2 2 2 2 2 2" xfId="41975" xr:uid="{00000000-0005-0000-0000-0000EDA30000}"/>
    <cellStyle name="SAPBEXstdData 2 2 2 2 2 2 2" xfId="41976" xr:uid="{00000000-0005-0000-0000-0000EEA30000}"/>
    <cellStyle name="SAPBEXstdData 2 2 2 2 2 2 2 2" xfId="41977" xr:uid="{00000000-0005-0000-0000-0000EFA30000}"/>
    <cellStyle name="SAPBEXstdData 2 2 2 2 2 2 3" xfId="41978" xr:uid="{00000000-0005-0000-0000-0000F0A30000}"/>
    <cellStyle name="SAPBEXstdData 2 2 2 2 2 2 3 2" xfId="41979" xr:uid="{00000000-0005-0000-0000-0000F1A30000}"/>
    <cellStyle name="SAPBEXstdData 2 2 2 2 2 2 4" xfId="41980" xr:uid="{00000000-0005-0000-0000-0000F2A30000}"/>
    <cellStyle name="SAPBEXstdData 2 2 2 2 2 2 4 2" xfId="41981" xr:uid="{00000000-0005-0000-0000-0000F3A30000}"/>
    <cellStyle name="SAPBEXstdData 2 2 2 2 2 2 5" xfId="41982" xr:uid="{00000000-0005-0000-0000-0000F4A30000}"/>
    <cellStyle name="SAPBEXstdData 2 2 2 2 2 2 5 2" xfId="41983" xr:uid="{00000000-0005-0000-0000-0000F5A30000}"/>
    <cellStyle name="SAPBEXstdData 2 2 2 2 2 2 6" xfId="41984" xr:uid="{00000000-0005-0000-0000-0000F6A30000}"/>
    <cellStyle name="SAPBEXstdData 2 2 2 2 2 2 6 2" xfId="41985" xr:uid="{00000000-0005-0000-0000-0000F7A30000}"/>
    <cellStyle name="SAPBEXstdData 2 2 2 2 2 2 7" xfId="41986" xr:uid="{00000000-0005-0000-0000-0000F8A30000}"/>
    <cellStyle name="SAPBEXstdData 2 2 2 2 2 3" xfId="41987" xr:uid="{00000000-0005-0000-0000-0000F9A30000}"/>
    <cellStyle name="SAPBEXstdData 2 2 2 2 2 3 2" xfId="41988" xr:uid="{00000000-0005-0000-0000-0000FAA30000}"/>
    <cellStyle name="SAPBEXstdData 2 2 2 2 2 4" xfId="41989" xr:uid="{00000000-0005-0000-0000-0000FBA30000}"/>
    <cellStyle name="SAPBEXstdData 2 2 2 2 2 4 2" xfId="41990" xr:uid="{00000000-0005-0000-0000-0000FCA30000}"/>
    <cellStyle name="SAPBEXstdData 2 2 2 2 2 5" xfId="41991" xr:uid="{00000000-0005-0000-0000-0000FDA30000}"/>
    <cellStyle name="SAPBEXstdData 2 2 2 2 2 5 2" xfId="41992" xr:uid="{00000000-0005-0000-0000-0000FEA30000}"/>
    <cellStyle name="SAPBEXstdData 2 2 2 2 2 6" xfId="41993" xr:uid="{00000000-0005-0000-0000-0000FFA30000}"/>
    <cellStyle name="SAPBEXstdData 2 2 2 2 2 6 2" xfId="41994" xr:uid="{00000000-0005-0000-0000-000000A40000}"/>
    <cellStyle name="SAPBEXstdData 2 2 2 2 2 7" xfId="41995" xr:uid="{00000000-0005-0000-0000-000001A40000}"/>
    <cellStyle name="SAPBEXstdData 2 2 2 2 2 7 2" xfId="41996" xr:uid="{00000000-0005-0000-0000-000002A40000}"/>
    <cellStyle name="SAPBEXstdData 2 2 2 2 2 8" xfId="41997" xr:uid="{00000000-0005-0000-0000-000003A40000}"/>
    <cellStyle name="SAPBEXstdData 2 2 2 2 3" xfId="41998" xr:uid="{00000000-0005-0000-0000-000004A40000}"/>
    <cellStyle name="SAPBEXstdData 2 2 2 2 3 2" xfId="41999" xr:uid="{00000000-0005-0000-0000-000005A40000}"/>
    <cellStyle name="SAPBEXstdData 2 2 2 2 3 2 2" xfId="42000" xr:uid="{00000000-0005-0000-0000-000006A40000}"/>
    <cellStyle name="SAPBEXstdData 2 2 2 2 3 3" xfId="42001" xr:uid="{00000000-0005-0000-0000-000007A40000}"/>
    <cellStyle name="SAPBEXstdData 2 2 2 2 3 3 2" xfId="42002" xr:uid="{00000000-0005-0000-0000-000008A40000}"/>
    <cellStyle name="SAPBEXstdData 2 2 2 2 3 4" xfId="42003" xr:uid="{00000000-0005-0000-0000-000009A40000}"/>
    <cellStyle name="SAPBEXstdData 2 2 2 2 3 4 2" xfId="42004" xr:uid="{00000000-0005-0000-0000-00000AA40000}"/>
    <cellStyle name="SAPBEXstdData 2 2 2 2 3 5" xfId="42005" xr:uid="{00000000-0005-0000-0000-00000BA40000}"/>
    <cellStyle name="SAPBEXstdData 2 2 2 2 3 5 2" xfId="42006" xr:uid="{00000000-0005-0000-0000-00000CA40000}"/>
    <cellStyle name="SAPBEXstdData 2 2 2 2 3 6" xfId="42007" xr:uid="{00000000-0005-0000-0000-00000DA40000}"/>
    <cellStyle name="SAPBEXstdData 2 2 2 2 3 6 2" xfId="42008" xr:uid="{00000000-0005-0000-0000-00000EA40000}"/>
    <cellStyle name="SAPBEXstdData 2 2 2 2 3 7" xfId="42009" xr:uid="{00000000-0005-0000-0000-00000FA40000}"/>
    <cellStyle name="SAPBEXstdData 2 2 2 2 4" xfId="42010" xr:uid="{00000000-0005-0000-0000-000010A40000}"/>
    <cellStyle name="SAPBEXstdData 2 2 2 2 4 2" xfId="42011" xr:uid="{00000000-0005-0000-0000-000011A40000}"/>
    <cellStyle name="SAPBEXstdData 2 2 2 2 5" xfId="42012" xr:uid="{00000000-0005-0000-0000-000012A40000}"/>
    <cellStyle name="SAPBEXstdData 2 2 2 2 5 2" xfId="42013" xr:uid="{00000000-0005-0000-0000-000013A40000}"/>
    <cellStyle name="SAPBEXstdData 2 2 2 2 6" xfId="42014" xr:uid="{00000000-0005-0000-0000-000014A40000}"/>
    <cellStyle name="SAPBEXstdData 2 2 2 2 6 2" xfId="42015" xr:uid="{00000000-0005-0000-0000-000015A40000}"/>
    <cellStyle name="SAPBEXstdData 2 2 2 2 7" xfId="42016" xr:uid="{00000000-0005-0000-0000-000016A40000}"/>
    <cellStyle name="SAPBEXstdData 2 2 2 2 7 2" xfId="42017" xr:uid="{00000000-0005-0000-0000-000017A40000}"/>
    <cellStyle name="SAPBEXstdData 2 2 2 2 8" xfId="42018" xr:uid="{00000000-0005-0000-0000-000018A40000}"/>
    <cellStyle name="SAPBEXstdData 2 2 2 2 8 2" xfId="42019" xr:uid="{00000000-0005-0000-0000-000019A40000}"/>
    <cellStyle name="SAPBEXstdData 2 2 2 2 9" xfId="42020" xr:uid="{00000000-0005-0000-0000-00001AA40000}"/>
    <cellStyle name="SAPBEXstdData 2 2 2 3" xfId="42021" xr:uid="{00000000-0005-0000-0000-00001BA40000}"/>
    <cellStyle name="SAPBEXstdData 2 2 2 3 2" xfId="42022" xr:uid="{00000000-0005-0000-0000-00001CA40000}"/>
    <cellStyle name="SAPBEXstdData 2 2 2 3 2 2" xfId="42023" xr:uid="{00000000-0005-0000-0000-00001DA40000}"/>
    <cellStyle name="SAPBEXstdData 2 2 2 3 2 2 2" xfId="42024" xr:uid="{00000000-0005-0000-0000-00001EA40000}"/>
    <cellStyle name="SAPBEXstdData 2 2 2 3 2 3" xfId="42025" xr:uid="{00000000-0005-0000-0000-00001FA40000}"/>
    <cellStyle name="SAPBEXstdData 2 2 2 3 2 3 2" xfId="42026" xr:uid="{00000000-0005-0000-0000-000020A40000}"/>
    <cellStyle name="SAPBEXstdData 2 2 2 3 2 4" xfId="42027" xr:uid="{00000000-0005-0000-0000-000021A40000}"/>
    <cellStyle name="SAPBEXstdData 2 2 2 3 2 4 2" xfId="42028" xr:uid="{00000000-0005-0000-0000-000022A40000}"/>
    <cellStyle name="SAPBEXstdData 2 2 2 3 2 5" xfId="42029" xr:uid="{00000000-0005-0000-0000-000023A40000}"/>
    <cellStyle name="SAPBEXstdData 2 2 2 3 2 5 2" xfId="42030" xr:uid="{00000000-0005-0000-0000-000024A40000}"/>
    <cellStyle name="SAPBEXstdData 2 2 2 3 2 6" xfId="42031" xr:uid="{00000000-0005-0000-0000-000025A40000}"/>
    <cellStyle name="SAPBEXstdData 2 2 2 3 2 6 2" xfId="42032" xr:uid="{00000000-0005-0000-0000-000026A40000}"/>
    <cellStyle name="SAPBEXstdData 2 2 2 3 2 7" xfId="42033" xr:uid="{00000000-0005-0000-0000-000027A40000}"/>
    <cellStyle name="SAPBEXstdData 2 2 2 3 3" xfId="42034" xr:uid="{00000000-0005-0000-0000-000028A40000}"/>
    <cellStyle name="SAPBEXstdData 2 2 2 3 3 2" xfId="42035" xr:uid="{00000000-0005-0000-0000-000029A40000}"/>
    <cellStyle name="SAPBEXstdData 2 2 2 3 4" xfId="42036" xr:uid="{00000000-0005-0000-0000-00002AA40000}"/>
    <cellStyle name="SAPBEXstdData 2 2 2 3 4 2" xfId="42037" xr:uid="{00000000-0005-0000-0000-00002BA40000}"/>
    <cellStyle name="SAPBEXstdData 2 2 2 3 5" xfId="42038" xr:uid="{00000000-0005-0000-0000-00002CA40000}"/>
    <cellStyle name="SAPBEXstdData 2 2 2 3 5 2" xfId="42039" xr:uid="{00000000-0005-0000-0000-00002DA40000}"/>
    <cellStyle name="SAPBEXstdData 2 2 2 3 6" xfId="42040" xr:uid="{00000000-0005-0000-0000-00002EA40000}"/>
    <cellStyle name="SAPBEXstdData 2 2 2 3 6 2" xfId="42041" xr:uid="{00000000-0005-0000-0000-00002FA40000}"/>
    <cellStyle name="SAPBEXstdData 2 2 2 3 7" xfId="42042" xr:uid="{00000000-0005-0000-0000-000030A40000}"/>
    <cellStyle name="SAPBEXstdData 2 2 2 3 7 2" xfId="42043" xr:uid="{00000000-0005-0000-0000-000031A40000}"/>
    <cellStyle name="SAPBEXstdData 2 2 2 3 8" xfId="42044" xr:uid="{00000000-0005-0000-0000-000032A40000}"/>
    <cellStyle name="SAPBEXstdData 2 2 2 4" xfId="42045" xr:uid="{00000000-0005-0000-0000-000033A40000}"/>
    <cellStyle name="SAPBEXstdData 2 2 2 4 2" xfId="42046" xr:uid="{00000000-0005-0000-0000-000034A40000}"/>
    <cellStyle name="SAPBEXstdData 2 2 2 4 2 2" xfId="42047" xr:uid="{00000000-0005-0000-0000-000035A40000}"/>
    <cellStyle name="SAPBEXstdData 2 2 2 4 3" xfId="42048" xr:uid="{00000000-0005-0000-0000-000036A40000}"/>
    <cellStyle name="SAPBEXstdData 2 2 2 4 3 2" xfId="42049" xr:uid="{00000000-0005-0000-0000-000037A40000}"/>
    <cellStyle name="SAPBEXstdData 2 2 2 4 4" xfId="42050" xr:uid="{00000000-0005-0000-0000-000038A40000}"/>
    <cellStyle name="SAPBEXstdData 2 2 2 4 4 2" xfId="42051" xr:uid="{00000000-0005-0000-0000-000039A40000}"/>
    <cellStyle name="SAPBEXstdData 2 2 2 4 5" xfId="42052" xr:uid="{00000000-0005-0000-0000-00003AA40000}"/>
    <cellStyle name="SAPBEXstdData 2 2 2 4 5 2" xfId="42053" xr:uid="{00000000-0005-0000-0000-00003BA40000}"/>
    <cellStyle name="SAPBEXstdData 2 2 2 4 6" xfId="42054" xr:uid="{00000000-0005-0000-0000-00003CA40000}"/>
    <cellStyle name="SAPBEXstdData 2 2 2 4 6 2" xfId="42055" xr:uid="{00000000-0005-0000-0000-00003DA40000}"/>
    <cellStyle name="SAPBEXstdData 2 2 2 4 7" xfId="42056" xr:uid="{00000000-0005-0000-0000-00003EA40000}"/>
    <cellStyle name="SAPBEXstdData 2 2 2 5" xfId="42057" xr:uid="{00000000-0005-0000-0000-00003FA40000}"/>
    <cellStyle name="SAPBEXstdData 2 2 2 5 2" xfId="42058" xr:uid="{00000000-0005-0000-0000-000040A40000}"/>
    <cellStyle name="SAPBEXstdData 2 2 2 6" xfId="42059" xr:uid="{00000000-0005-0000-0000-000041A40000}"/>
    <cellStyle name="SAPBEXstdData 2 2 2 6 2" xfId="42060" xr:uid="{00000000-0005-0000-0000-000042A40000}"/>
    <cellStyle name="SAPBEXstdData 2 2 2 7" xfId="42061" xr:uid="{00000000-0005-0000-0000-000043A40000}"/>
    <cellStyle name="SAPBEXstdData 2 2 2 7 2" xfId="42062" xr:uid="{00000000-0005-0000-0000-000044A40000}"/>
    <cellStyle name="SAPBEXstdData 2 2 2 8" xfId="42063" xr:uid="{00000000-0005-0000-0000-000045A40000}"/>
    <cellStyle name="SAPBEXstdData 2 2 2 8 2" xfId="42064" xr:uid="{00000000-0005-0000-0000-000046A40000}"/>
    <cellStyle name="SAPBEXstdData 2 2 2 9" xfId="42065" xr:uid="{00000000-0005-0000-0000-000047A40000}"/>
    <cellStyle name="SAPBEXstdData 2 2 2 9 2" xfId="42066" xr:uid="{00000000-0005-0000-0000-000048A40000}"/>
    <cellStyle name="SAPBEXstdData 2 2 3" xfId="42067" xr:uid="{00000000-0005-0000-0000-000049A40000}"/>
    <cellStyle name="SAPBEXstdData 2 2 3 2" xfId="42068" xr:uid="{00000000-0005-0000-0000-00004AA40000}"/>
    <cellStyle name="SAPBEXstdData 2 2 3 2 2" xfId="42069" xr:uid="{00000000-0005-0000-0000-00004BA40000}"/>
    <cellStyle name="SAPBEXstdData 2 2 3 2 2 2" xfId="42070" xr:uid="{00000000-0005-0000-0000-00004CA40000}"/>
    <cellStyle name="SAPBEXstdData 2 2 3 2 2 2 2" xfId="42071" xr:uid="{00000000-0005-0000-0000-00004DA40000}"/>
    <cellStyle name="SAPBEXstdData 2 2 3 2 2 3" xfId="42072" xr:uid="{00000000-0005-0000-0000-00004EA40000}"/>
    <cellStyle name="SAPBEXstdData 2 2 3 2 2 3 2" xfId="42073" xr:uid="{00000000-0005-0000-0000-00004FA40000}"/>
    <cellStyle name="SAPBEXstdData 2 2 3 2 2 4" xfId="42074" xr:uid="{00000000-0005-0000-0000-000050A40000}"/>
    <cellStyle name="SAPBEXstdData 2 2 3 2 2 4 2" xfId="42075" xr:uid="{00000000-0005-0000-0000-000051A40000}"/>
    <cellStyle name="SAPBEXstdData 2 2 3 2 2 5" xfId="42076" xr:uid="{00000000-0005-0000-0000-000052A40000}"/>
    <cellStyle name="SAPBEXstdData 2 2 3 2 2 5 2" xfId="42077" xr:uid="{00000000-0005-0000-0000-000053A40000}"/>
    <cellStyle name="SAPBEXstdData 2 2 3 2 2 6" xfId="42078" xr:uid="{00000000-0005-0000-0000-000054A40000}"/>
    <cellStyle name="SAPBEXstdData 2 2 3 2 2 6 2" xfId="42079" xr:uid="{00000000-0005-0000-0000-000055A40000}"/>
    <cellStyle name="SAPBEXstdData 2 2 3 2 2 7" xfId="42080" xr:uid="{00000000-0005-0000-0000-000056A40000}"/>
    <cellStyle name="SAPBEXstdData 2 2 3 2 3" xfId="42081" xr:uid="{00000000-0005-0000-0000-000057A40000}"/>
    <cellStyle name="SAPBEXstdData 2 2 3 2 3 2" xfId="42082" xr:uid="{00000000-0005-0000-0000-000058A40000}"/>
    <cellStyle name="SAPBEXstdData 2 2 3 2 4" xfId="42083" xr:uid="{00000000-0005-0000-0000-000059A40000}"/>
    <cellStyle name="SAPBEXstdData 2 2 3 2 4 2" xfId="42084" xr:uid="{00000000-0005-0000-0000-00005AA40000}"/>
    <cellStyle name="SAPBEXstdData 2 2 3 2 5" xfId="42085" xr:uid="{00000000-0005-0000-0000-00005BA40000}"/>
    <cellStyle name="SAPBEXstdData 2 2 3 2 5 2" xfId="42086" xr:uid="{00000000-0005-0000-0000-00005CA40000}"/>
    <cellStyle name="SAPBEXstdData 2 2 3 2 6" xfId="42087" xr:uid="{00000000-0005-0000-0000-00005DA40000}"/>
    <cellStyle name="SAPBEXstdData 2 2 3 2 6 2" xfId="42088" xr:uid="{00000000-0005-0000-0000-00005EA40000}"/>
    <cellStyle name="SAPBEXstdData 2 2 3 2 7" xfId="42089" xr:uid="{00000000-0005-0000-0000-00005FA40000}"/>
    <cellStyle name="SAPBEXstdData 2 2 3 2 7 2" xfId="42090" xr:uid="{00000000-0005-0000-0000-000060A40000}"/>
    <cellStyle name="SAPBEXstdData 2 2 3 2 8" xfId="42091" xr:uid="{00000000-0005-0000-0000-000061A40000}"/>
    <cellStyle name="SAPBEXstdData 2 2 3 3" xfId="42092" xr:uid="{00000000-0005-0000-0000-000062A40000}"/>
    <cellStyle name="SAPBEXstdData 2 2 3 3 2" xfId="42093" xr:uid="{00000000-0005-0000-0000-000063A40000}"/>
    <cellStyle name="SAPBEXstdData 2 2 3 3 2 2" xfId="42094" xr:uid="{00000000-0005-0000-0000-000064A40000}"/>
    <cellStyle name="SAPBEXstdData 2 2 3 3 3" xfId="42095" xr:uid="{00000000-0005-0000-0000-000065A40000}"/>
    <cellStyle name="SAPBEXstdData 2 2 3 3 3 2" xfId="42096" xr:uid="{00000000-0005-0000-0000-000066A40000}"/>
    <cellStyle name="SAPBEXstdData 2 2 3 3 4" xfId="42097" xr:uid="{00000000-0005-0000-0000-000067A40000}"/>
    <cellStyle name="SAPBEXstdData 2 2 3 3 4 2" xfId="42098" xr:uid="{00000000-0005-0000-0000-000068A40000}"/>
    <cellStyle name="SAPBEXstdData 2 2 3 3 5" xfId="42099" xr:uid="{00000000-0005-0000-0000-000069A40000}"/>
    <cellStyle name="SAPBEXstdData 2 2 3 3 5 2" xfId="42100" xr:uid="{00000000-0005-0000-0000-00006AA40000}"/>
    <cellStyle name="SAPBEXstdData 2 2 3 3 6" xfId="42101" xr:uid="{00000000-0005-0000-0000-00006BA40000}"/>
    <cellStyle name="SAPBEXstdData 2 2 3 3 6 2" xfId="42102" xr:uid="{00000000-0005-0000-0000-00006CA40000}"/>
    <cellStyle name="SAPBEXstdData 2 2 3 3 7" xfId="42103" xr:uid="{00000000-0005-0000-0000-00006DA40000}"/>
    <cellStyle name="SAPBEXstdData 2 2 3 4" xfId="42104" xr:uid="{00000000-0005-0000-0000-00006EA40000}"/>
    <cellStyle name="SAPBEXstdData 2 2 3 4 2" xfId="42105" xr:uid="{00000000-0005-0000-0000-00006FA40000}"/>
    <cellStyle name="SAPBEXstdData 2 2 3 5" xfId="42106" xr:uid="{00000000-0005-0000-0000-000070A40000}"/>
    <cellStyle name="SAPBEXstdData 2 2 3 5 2" xfId="42107" xr:uid="{00000000-0005-0000-0000-000071A40000}"/>
    <cellStyle name="SAPBEXstdData 2 2 3 6" xfId="42108" xr:uid="{00000000-0005-0000-0000-000072A40000}"/>
    <cellStyle name="SAPBEXstdData 2 2 3 6 2" xfId="42109" xr:uid="{00000000-0005-0000-0000-000073A40000}"/>
    <cellStyle name="SAPBEXstdData 2 2 3 7" xfId="42110" xr:uid="{00000000-0005-0000-0000-000074A40000}"/>
    <cellStyle name="SAPBEXstdData 2 2 3 7 2" xfId="42111" xr:uid="{00000000-0005-0000-0000-000075A40000}"/>
    <cellStyle name="SAPBEXstdData 2 2 3 8" xfId="42112" xr:uid="{00000000-0005-0000-0000-000076A40000}"/>
    <cellStyle name="SAPBEXstdData 2 2 3 8 2" xfId="42113" xr:uid="{00000000-0005-0000-0000-000077A40000}"/>
    <cellStyle name="SAPBEXstdData 2 2 3 9" xfId="42114" xr:uid="{00000000-0005-0000-0000-000078A40000}"/>
    <cellStyle name="SAPBEXstdData 2 2 4" xfId="42115" xr:uid="{00000000-0005-0000-0000-000079A40000}"/>
    <cellStyle name="SAPBEXstdData 2 2 4 2" xfId="42116" xr:uid="{00000000-0005-0000-0000-00007AA40000}"/>
    <cellStyle name="SAPBEXstdData 2 2 4 2 2" xfId="42117" xr:uid="{00000000-0005-0000-0000-00007BA40000}"/>
    <cellStyle name="SAPBEXstdData 2 2 4 2 2 2" xfId="42118" xr:uid="{00000000-0005-0000-0000-00007CA40000}"/>
    <cellStyle name="SAPBEXstdData 2 2 4 2 3" xfId="42119" xr:uid="{00000000-0005-0000-0000-00007DA40000}"/>
    <cellStyle name="SAPBEXstdData 2 2 4 2 3 2" xfId="42120" xr:uid="{00000000-0005-0000-0000-00007EA40000}"/>
    <cellStyle name="SAPBEXstdData 2 2 4 2 4" xfId="42121" xr:uid="{00000000-0005-0000-0000-00007FA40000}"/>
    <cellStyle name="SAPBEXstdData 2 2 4 2 4 2" xfId="42122" xr:uid="{00000000-0005-0000-0000-000080A40000}"/>
    <cellStyle name="SAPBEXstdData 2 2 4 2 5" xfId="42123" xr:uid="{00000000-0005-0000-0000-000081A40000}"/>
    <cellStyle name="SAPBEXstdData 2 2 4 2 5 2" xfId="42124" xr:uid="{00000000-0005-0000-0000-000082A40000}"/>
    <cellStyle name="SAPBEXstdData 2 2 4 2 6" xfId="42125" xr:uid="{00000000-0005-0000-0000-000083A40000}"/>
    <cellStyle name="SAPBEXstdData 2 2 4 2 6 2" xfId="42126" xr:uid="{00000000-0005-0000-0000-000084A40000}"/>
    <cellStyle name="SAPBEXstdData 2 2 4 2 7" xfId="42127" xr:uid="{00000000-0005-0000-0000-000085A40000}"/>
    <cellStyle name="SAPBEXstdData 2 2 4 3" xfId="42128" xr:uid="{00000000-0005-0000-0000-000086A40000}"/>
    <cellStyle name="SAPBEXstdData 2 2 4 3 2" xfId="42129" xr:uid="{00000000-0005-0000-0000-000087A40000}"/>
    <cellStyle name="SAPBEXstdData 2 2 4 4" xfId="42130" xr:uid="{00000000-0005-0000-0000-000088A40000}"/>
    <cellStyle name="SAPBEXstdData 2 2 4 4 2" xfId="42131" xr:uid="{00000000-0005-0000-0000-000089A40000}"/>
    <cellStyle name="SAPBEXstdData 2 2 4 5" xfId="42132" xr:uid="{00000000-0005-0000-0000-00008AA40000}"/>
    <cellStyle name="SAPBEXstdData 2 2 4 5 2" xfId="42133" xr:uid="{00000000-0005-0000-0000-00008BA40000}"/>
    <cellStyle name="SAPBEXstdData 2 2 4 6" xfId="42134" xr:uid="{00000000-0005-0000-0000-00008CA40000}"/>
    <cellStyle name="SAPBEXstdData 2 2 4 6 2" xfId="42135" xr:uid="{00000000-0005-0000-0000-00008DA40000}"/>
    <cellStyle name="SAPBEXstdData 2 2 4 7" xfId="42136" xr:uid="{00000000-0005-0000-0000-00008EA40000}"/>
    <cellStyle name="SAPBEXstdData 2 2 4 7 2" xfId="42137" xr:uid="{00000000-0005-0000-0000-00008FA40000}"/>
    <cellStyle name="SAPBEXstdData 2 2 4 8" xfId="42138" xr:uid="{00000000-0005-0000-0000-000090A40000}"/>
    <cellStyle name="SAPBEXstdData 2 2 5" xfId="42139" xr:uid="{00000000-0005-0000-0000-000091A40000}"/>
    <cellStyle name="SAPBEXstdData 2 2 5 2" xfId="42140" xr:uid="{00000000-0005-0000-0000-000092A40000}"/>
    <cellStyle name="SAPBEXstdData 2 2 5 2 2" xfId="42141" xr:uid="{00000000-0005-0000-0000-000093A40000}"/>
    <cellStyle name="SAPBEXstdData 2 2 5 3" xfId="42142" xr:uid="{00000000-0005-0000-0000-000094A40000}"/>
    <cellStyle name="SAPBEXstdData 2 2 5 3 2" xfId="42143" xr:uid="{00000000-0005-0000-0000-000095A40000}"/>
    <cellStyle name="SAPBEXstdData 2 2 5 4" xfId="42144" xr:uid="{00000000-0005-0000-0000-000096A40000}"/>
    <cellStyle name="SAPBEXstdData 2 2 5 4 2" xfId="42145" xr:uid="{00000000-0005-0000-0000-000097A40000}"/>
    <cellStyle name="SAPBEXstdData 2 2 5 5" xfId="42146" xr:uid="{00000000-0005-0000-0000-000098A40000}"/>
    <cellStyle name="SAPBEXstdData 2 2 5 5 2" xfId="42147" xr:uid="{00000000-0005-0000-0000-000099A40000}"/>
    <cellStyle name="SAPBEXstdData 2 2 5 6" xfId="42148" xr:uid="{00000000-0005-0000-0000-00009AA40000}"/>
    <cellStyle name="SAPBEXstdData 2 2 5 6 2" xfId="42149" xr:uid="{00000000-0005-0000-0000-00009BA40000}"/>
    <cellStyle name="SAPBEXstdData 2 2 5 7" xfId="42150" xr:uid="{00000000-0005-0000-0000-00009CA40000}"/>
    <cellStyle name="SAPBEXstdData 2 2 6" xfId="42151" xr:uid="{00000000-0005-0000-0000-00009DA40000}"/>
    <cellStyle name="SAPBEXstdData 2 2 6 2" xfId="42152" xr:uid="{00000000-0005-0000-0000-00009EA40000}"/>
    <cellStyle name="SAPBEXstdData 2 2 7" xfId="42153" xr:uid="{00000000-0005-0000-0000-00009FA40000}"/>
    <cellStyle name="SAPBEXstdData 2 2 7 2" xfId="42154" xr:uid="{00000000-0005-0000-0000-0000A0A40000}"/>
    <cellStyle name="SAPBEXstdData 2 2 8" xfId="42155" xr:uid="{00000000-0005-0000-0000-0000A1A40000}"/>
    <cellStyle name="SAPBEXstdData 2 2 8 2" xfId="42156" xr:uid="{00000000-0005-0000-0000-0000A2A40000}"/>
    <cellStyle name="SAPBEXstdData 2 2 9" xfId="42157" xr:uid="{00000000-0005-0000-0000-0000A3A40000}"/>
    <cellStyle name="SAPBEXstdData 2 2 9 2" xfId="42158" xr:uid="{00000000-0005-0000-0000-0000A4A40000}"/>
    <cellStyle name="SAPBEXstdData 2 3" xfId="42159" xr:uid="{00000000-0005-0000-0000-0000A5A40000}"/>
    <cellStyle name="SAPBEXstdData 2 3 10" xfId="42160" xr:uid="{00000000-0005-0000-0000-0000A6A40000}"/>
    <cellStyle name="SAPBEXstdData 2 3 2" xfId="42161" xr:uid="{00000000-0005-0000-0000-0000A7A40000}"/>
    <cellStyle name="SAPBEXstdData 2 3 2 2" xfId="42162" xr:uid="{00000000-0005-0000-0000-0000A8A40000}"/>
    <cellStyle name="SAPBEXstdData 2 3 2 2 2" xfId="42163" xr:uid="{00000000-0005-0000-0000-0000A9A40000}"/>
    <cellStyle name="SAPBEXstdData 2 3 2 2 2 2" xfId="42164" xr:uid="{00000000-0005-0000-0000-0000AAA40000}"/>
    <cellStyle name="SAPBEXstdData 2 3 2 2 2 2 2" xfId="42165" xr:uid="{00000000-0005-0000-0000-0000ABA40000}"/>
    <cellStyle name="SAPBEXstdData 2 3 2 2 2 3" xfId="42166" xr:uid="{00000000-0005-0000-0000-0000ACA40000}"/>
    <cellStyle name="SAPBEXstdData 2 3 2 2 2 3 2" xfId="42167" xr:uid="{00000000-0005-0000-0000-0000ADA40000}"/>
    <cellStyle name="SAPBEXstdData 2 3 2 2 2 4" xfId="42168" xr:uid="{00000000-0005-0000-0000-0000AEA40000}"/>
    <cellStyle name="SAPBEXstdData 2 3 2 2 2 4 2" xfId="42169" xr:uid="{00000000-0005-0000-0000-0000AFA40000}"/>
    <cellStyle name="SAPBEXstdData 2 3 2 2 2 5" xfId="42170" xr:uid="{00000000-0005-0000-0000-0000B0A40000}"/>
    <cellStyle name="SAPBEXstdData 2 3 2 2 2 5 2" xfId="42171" xr:uid="{00000000-0005-0000-0000-0000B1A40000}"/>
    <cellStyle name="SAPBEXstdData 2 3 2 2 2 6" xfId="42172" xr:uid="{00000000-0005-0000-0000-0000B2A40000}"/>
    <cellStyle name="SAPBEXstdData 2 3 2 2 2 6 2" xfId="42173" xr:uid="{00000000-0005-0000-0000-0000B3A40000}"/>
    <cellStyle name="SAPBEXstdData 2 3 2 2 2 7" xfId="42174" xr:uid="{00000000-0005-0000-0000-0000B4A40000}"/>
    <cellStyle name="SAPBEXstdData 2 3 2 2 3" xfId="42175" xr:uid="{00000000-0005-0000-0000-0000B5A40000}"/>
    <cellStyle name="SAPBEXstdData 2 3 2 2 3 2" xfId="42176" xr:uid="{00000000-0005-0000-0000-0000B6A40000}"/>
    <cellStyle name="SAPBEXstdData 2 3 2 2 4" xfId="42177" xr:uid="{00000000-0005-0000-0000-0000B7A40000}"/>
    <cellStyle name="SAPBEXstdData 2 3 2 2 4 2" xfId="42178" xr:uid="{00000000-0005-0000-0000-0000B8A40000}"/>
    <cellStyle name="SAPBEXstdData 2 3 2 2 5" xfId="42179" xr:uid="{00000000-0005-0000-0000-0000B9A40000}"/>
    <cellStyle name="SAPBEXstdData 2 3 2 2 5 2" xfId="42180" xr:uid="{00000000-0005-0000-0000-0000BAA40000}"/>
    <cellStyle name="SAPBEXstdData 2 3 2 2 6" xfId="42181" xr:uid="{00000000-0005-0000-0000-0000BBA40000}"/>
    <cellStyle name="SAPBEXstdData 2 3 2 2 6 2" xfId="42182" xr:uid="{00000000-0005-0000-0000-0000BCA40000}"/>
    <cellStyle name="SAPBEXstdData 2 3 2 2 7" xfId="42183" xr:uid="{00000000-0005-0000-0000-0000BDA40000}"/>
    <cellStyle name="SAPBEXstdData 2 3 2 2 7 2" xfId="42184" xr:uid="{00000000-0005-0000-0000-0000BEA40000}"/>
    <cellStyle name="SAPBEXstdData 2 3 2 2 8" xfId="42185" xr:uid="{00000000-0005-0000-0000-0000BFA40000}"/>
    <cellStyle name="SAPBEXstdData 2 3 2 3" xfId="42186" xr:uid="{00000000-0005-0000-0000-0000C0A40000}"/>
    <cellStyle name="SAPBEXstdData 2 3 2 3 2" xfId="42187" xr:uid="{00000000-0005-0000-0000-0000C1A40000}"/>
    <cellStyle name="SAPBEXstdData 2 3 2 3 2 2" xfId="42188" xr:uid="{00000000-0005-0000-0000-0000C2A40000}"/>
    <cellStyle name="SAPBEXstdData 2 3 2 3 3" xfId="42189" xr:uid="{00000000-0005-0000-0000-0000C3A40000}"/>
    <cellStyle name="SAPBEXstdData 2 3 2 3 3 2" xfId="42190" xr:uid="{00000000-0005-0000-0000-0000C4A40000}"/>
    <cellStyle name="SAPBEXstdData 2 3 2 3 4" xfId="42191" xr:uid="{00000000-0005-0000-0000-0000C5A40000}"/>
    <cellStyle name="SAPBEXstdData 2 3 2 3 4 2" xfId="42192" xr:uid="{00000000-0005-0000-0000-0000C6A40000}"/>
    <cellStyle name="SAPBEXstdData 2 3 2 3 5" xfId="42193" xr:uid="{00000000-0005-0000-0000-0000C7A40000}"/>
    <cellStyle name="SAPBEXstdData 2 3 2 3 5 2" xfId="42194" xr:uid="{00000000-0005-0000-0000-0000C8A40000}"/>
    <cellStyle name="SAPBEXstdData 2 3 2 3 6" xfId="42195" xr:uid="{00000000-0005-0000-0000-0000C9A40000}"/>
    <cellStyle name="SAPBEXstdData 2 3 2 3 6 2" xfId="42196" xr:uid="{00000000-0005-0000-0000-0000CAA40000}"/>
    <cellStyle name="SAPBEXstdData 2 3 2 3 7" xfId="42197" xr:uid="{00000000-0005-0000-0000-0000CBA40000}"/>
    <cellStyle name="SAPBEXstdData 2 3 2 4" xfId="42198" xr:uid="{00000000-0005-0000-0000-0000CCA40000}"/>
    <cellStyle name="SAPBEXstdData 2 3 2 4 2" xfId="42199" xr:uid="{00000000-0005-0000-0000-0000CDA40000}"/>
    <cellStyle name="SAPBEXstdData 2 3 2 5" xfId="42200" xr:uid="{00000000-0005-0000-0000-0000CEA40000}"/>
    <cellStyle name="SAPBEXstdData 2 3 2 5 2" xfId="42201" xr:uid="{00000000-0005-0000-0000-0000CFA40000}"/>
    <cellStyle name="SAPBEXstdData 2 3 2 6" xfId="42202" xr:uid="{00000000-0005-0000-0000-0000D0A40000}"/>
    <cellStyle name="SAPBEXstdData 2 3 2 6 2" xfId="42203" xr:uid="{00000000-0005-0000-0000-0000D1A40000}"/>
    <cellStyle name="SAPBEXstdData 2 3 2 7" xfId="42204" xr:uid="{00000000-0005-0000-0000-0000D2A40000}"/>
    <cellStyle name="SAPBEXstdData 2 3 2 7 2" xfId="42205" xr:uid="{00000000-0005-0000-0000-0000D3A40000}"/>
    <cellStyle name="SAPBEXstdData 2 3 2 8" xfId="42206" xr:uid="{00000000-0005-0000-0000-0000D4A40000}"/>
    <cellStyle name="SAPBEXstdData 2 3 2 8 2" xfId="42207" xr:uid="{00000000-0005-0000-0000-0000D5A40000}"/>
    <cellStyle name="SAPBEXstdData 2 3 2 9" xfId="42208" xr:uid="{00000000-0005-0000-0000-0000D6A40000}"/>
    <cellStyle name="SAPBEXstdData 2 3 3" xfId="42209" xr:uid="{00000000-0005-0000-0000-0000D7A40000}"/>
    <cellStyle name="SAPBEXstdData 2 3 3 2" xfId="42210" xr:uid="{00000000-0005-0000-0000-0000D8A40000}"/>
    <cellStyle name="SAPBEXstdData 2 3 3 2 2" xfId="42211" xr:uid="{00000000-0005-0000-0000-0000D9A40000}"/>
    <cellStyle name="SAPBEXstdData 2 3 3 2 2 2" xfId="42212" xr:uid="{00000000-0005-0000-0000-0000DAA40000}"/>
    <cellStyle name="SAPBEXstdData 2 3 3 2 3" xfId="42213" xr:uid="{00000000-0005-0000-0000-0000DBA40000}"/>
    <cellStyle name="SAPBEXstdData 2 3 3 2 3 2" xfId="42214" xr:uid="{00000000-0005-0000-0000-0000DCA40000}"/>
    <cellStyle name="SAPBEXstdData 2 3 3 2 4" xfId="42215" xr:uid="{00000000-0005-0000-0000-0000DDA40000}"/>
    <cellStyle name="SAPBEXstdData 2 3 3 2 4 2" xfId="42216" xr:uid="{00000000-0005-0000-0000-0000DEA40000}"/>
    <cellStyle name="SAPBEXstdData 2 3 3 2 5" xfId="42217" xr:uid="{00000000-0005-0000-0000-0000DFA40000}"/>
    <cellStyle name="SAPBEXstdData 2 3 3 2 5 2" xfId="42218" xr:uid="{00000000-0005-0000-0000-0000E0A40000}"/>
    <cellStyle name="SAPBEXstdData 2 3 3 2 6" xfId="42219" xr:uid="{00000000-0005-0000-0000-0000E1A40000}"/>
    <cellStyle name="SAPBEXstdData 2 3 3 2 6 2" xfId="42220" xr:uid="{00000000-0005-0000-0000-0000E2A40000}"/>
    <cellStyle name="SAPBEXstdData 2 3 3 2 7" xfId="42221" xr:uid="{00000000-0005-0000-0000-0000E3A40000}"/>
    <cellStyle name="SAPBEXstdData 2 3 3 3" xfId="42222" xr:uid="{00000000-0005-0000-0000-0000E4A40000}"/>
    <cellStyle name="SAPBEXstdData 2 3 3 3 2" xfId="42223" xr:uid="{00000000-0005-0000-0000-0000E5A40000}"/>
    <cellStyle name="SAPBEXstdData 2 3 3 4" xfId="42224" xr:uid="{00000000-0005-0000-0000-0000E6A40000}"/>
    <cellStyle name="SAPBEXstdData 2 3 3 4 2" xfId="42225" xr:uid="{00000000-0005-0000-0000-0000E7A40000}"/>
    <cellStyle name="SAPBEXstdData 2 3 3 5" xfId="42226" xr:uid="{00000000-0005-0000-0000-0000E8A40000}"/>
    <cellStyle name="SAPBEXstdData 2 3 3 5 2" xfId="42227" xr:uid="{00000000-0005-0000-0000-0000E9A40000}"/>
    <cellStyle name="SAPBEXstdData 2 3 3 6" xfId="42228" xr:uid="{00000000-0005-0000-0000-0000EAA40000}"/>
    <cellStyle name="SAPBEXstdData 2 3 3 6 2" xfId="42229" xr:uid="{00000000-0005-0000-0000-0000EBA40000}"/>
    <cellStyle name="SAPBEXstdData 2 3 3 7" xfId="42230" xr:uid="{00000000-0005-0000-0000-0000ECA40000}"/>
    <cellStyle name="SAPBEXstdData 2 3 3 7 2" xfId="42231" xr:uid="{00000000-0005-0000-0000-0000EDA40000}"/>
    <cellStyle name="SAPBEXstdData 2 3 3 8" xfId="42232" xr:uid="{00000000-0005-0000-0000-0000EEA40000}"/>
    <cellStyle name="SAPBEXstdData 2 3 4" xfId="42233" xr:uid="{00000000-0005-0000-0000-0000EFA40000}"/>
    <cellStyle name="SAPBEXstdData 2 3 4 2" xfId="42234" xr:uid="{00000000-0005-0000-0000-0000F0A40000}"/>
    <cellStyle name="SAPBEXstdData 2 3 4 2 2" xfId="42235" xr:uid="{00000000-0005-0000-0000-0000F1A40000}"/>
    <cellStyle name="SAPBEXstdData 2 3 4 3" xfId="42236" xr:uid="{00000000-0005-0000-0000-0000F2A40000}"/>
    <cellStyle name="SAPBEXstdData 2 3 4 3 2" xfId="42237" xr:uid="{00000000-0005-0000-0000-0000F3A40000}"/>
    <cellStyle name="SAPBEXstdData 2 3 4 4" xfId="42238" xr:uid="{00000000-0005-0000-0000-0000F4A40000}"/>
    <cellStyle name="SAPBEXstdData 2 3 4 4 2" xfId="42239" xr:uid="{00000000-0005-0000-0000-0000F5A40000}"/>
    <cellStyle name="SAPBEXstdData 2 3 4 5" xfId="42240" xr:uid="{00000000-0005-0000-0000-0000F6A40000}"/>
    <cellStyle name="SAPBEXstdData 2 3 4 5 2" xfId="42241" xr:uid="{00000000-0005-0000-0000-0000F7A40000}"/>
    <cellStyle name="SAPBEXstdData 2 3 4 6" xfId="42242" xr:uid="{00000000-0005-0000-0000-0000F8A40000}"/>
    <cellStyle name="SAPBEXstdData 2 3 4 6 2" xfId="42243" xr:uid="{00000000-0005-0000-0000-0000F9A40000}"/>
    <cellStyle name="SAPBEXstdData 2 3 4 7" xfId="42244" xr:uid="{00000000-0005-0000-0000-0000FAA40000}"/>
    <cellStyle name="SAPBEXstdData 2 3 5" xfId="42245" xr:uid="{00000000-0005-0000-0000-0000FBA40000}"/>
    <cellStyle name="SAPBEXstdData 2 3 5 2" xfId="42246" xr:uid="{00000000-0005-0000-0000-0000FCA40000}"/>
    <cellStyle name="SAPBEXstdData 2 3 6" xfId="42247" xr:uid="{00000000-0005-0000-0000-0000FDA40000}"/>
    <cellStyle name="SAPBEXstdData 2 3 6 2" xfId="42248" xr:uid="{00000000-0005-0000-0000-0000FEA40000}"/>
    <cellStyle name="SAPBEXstdData 2 3 7" xfId="42249" xr:uid="{00000000-0005-0000-0000-0000FFA40000}"/>
    <cellStyle name="SAPBEXstdData 2 3 7 2" xfId="42250" xr:uid="{00000000-0005-0000-0000-000000A50000}"/>
    <cellStyle name="SAPBEXstdData 2 3 8" xfId="42251" xr:uid="{00000000-0005-0000-0000-000001A50000}"/>
    <cellStyle name="SAPBEXstdData 2 3 8 2" xfId="42252" xr:uid="{00000000-0005-0000-0000-000002A50000}"/>
    <cellStyle name="SAPBEXstdData 2 3 9" xfId="42253" xr:uid="{00000000-0005-0000-0000-000003A50000}"/>
    <cellStyle name="SAPBEXstdData 2 3 9 2" xfId="42254" xr:uid="{00000000-0005-0000-0000-000004A50000}"/>
    <cellStyle name="SAPBEXstdData 2 4" xfId="42255" xr:uid="{00000000-0005-0000-0000-000005A50000}"/>
    <cellStyle name="SAPBEXstdData 2 4 2" xfId="42256" xr:uid="{00000000-0005-0000-0000-000006A50000}"/>
    <cellStyle name="SAPBEXstdData 2 4 2 2" xfId="42257" xr:uid="{00000000-0005-0000-0000-000007A50000}"/>
    <cellStyle name="SAPBEXstdData 2 4 2 2 2" xfId="42258" xr:uid="{00000000-0005-0000-0000-000008A50000}"/>
    <cellStyle name="SAPBEXstdData 2 4 2 2 2 2" xfId="42259" xr:uid="{00000000-0005-0000-0000-000009A50000}"/>
    <cellStyle name="SAPBEXstdData 2 4 2 2 3" xfId="42260" xr:uid="{00000000-0005-0000-0000-00000AA50000}"/>
    <cellStyle name="SAPBEXstdData 2 4 2 2 3 2" xfId="42261" xr:uid="{00000000-0005-0000-0000-00000BA50000}"/>
    <cellStyle name="SAPBEXstdData 2 4 2 2 4" xfId="42262" xr:uid="{00000000-0005-0000-0000-00000CA50000}"/>
    <cellStyle name="SAPBEXstdData 2 4 2 2 4 2" xfId="42263" xr:uid="{00000000-0005-0000-0000-00000DA50000}"/>
    <cellStyle name="SAPBEXstdData 2 4 2 2 5" xfId="42264" xr:uid="{00000000-0005-0000-0000-00000EA50000}"/>
    <cellStyle name="SAPBEXstdData 2 4 2 2 5 2" xfId="42265" xr:uid="{00000000-0005-0000-0000-00000FA50000}"/>
    <cellStyle name="SAPBEXstdData 2 4 2 2 6" xfId="42266" xr:uid="{00000000-0005-0000-0000-000010A50000}"/>
    <cellStyle name="SAPBEXstdData 2 4 2 2 6 2" xfId="42267" xr:uid="{00000000-0005-0000-0000-000011A50000}"/>
    <cellStyle name="SAPBEXstdData 2 4 2 2 7" xfId="42268" xr:uid="{00000000-0005-0000-0000-000012A50000}"/>
    <cellStyle name="SAPBEXstdData 2 4 2 3" xfId="42269" xr:uid="{00000000-0005-0000-0000-000013A50000}"/>
    <cellStyle name="SAPBEXstdData 2 4 2 3 2" xfId="42270" xr:uid="{00000000-0005-0000-0000-000014A50000}"/>
    <cellStyle name="SAPBEXstdData 2 4 2 4" xfId="42271" xr:uid="{00000000-0005-0000-0000-000015A50000}"/>
    <cellStyle name="SAPBEXstdData 2 4 2 4 2" xfId="42272" xr:uid="{00000000-0005-0000-0000-000016A50000}"/>
    <cellStyle name="SAPBEXstdData 2 4 2 5" xfId="42273" xr:uid="{00000000-0005-0000-0000-000017A50000}"/>
    <cellStyle name="SAPBEXstdData 2 4 2 5 2" xfId="42274" xr:uid="{00000000-0005-0000-0000-000018A50000}"/>
    <cellStyle name="SAPBEXstdData 2 4 2 6" xfId="42275" xr:uid="{00000000-0005-0000-0000-000019A50000}"/>
    <cellStyle name="SAPBEXstdData 2 4 2 6 2" xfId="42276" xr:uid="{00000000-0005-0000-0000-00001AA50000}"/>
    <cellStyle name="SAPBEXstdData 2 4 2 7" xfId="42277" xr:uid="{00000000-0005-0000-0000-00001BA50000}"/>
    <cellStyle name="SAPBEXstdData 2 4 2 7 2" xfId="42278" xr:uid="{00000000-0005-0000-0000-00001CA50000}"/>
    <cellStyle name="SAPBEXstdData 2 4 2 8" xfId="42279" xr:uid="{00000000-0005-0000-0000-00001DA50000}"/>
    <cellStyle name="SAPBEXstdData 2 4 3" xfId="42280" xr:uid="{00000000-0005-0000-0000-00001EA50000}"/>
    <cellStyle name="SAPBEXstdData 2 4 3 2" xfId="42281" xr:uid="{00000000-0005-0000-0000-00001FA50000}"/>
    <cellStyle name="SAPBEXstdData 2 4 3 2 2" xfId="42282" xr:uid="{00000000-0005-0000-0000-000020A50000}"/>
    <cellStyle name="SAPBEXstdData 2 4 3 3" xfId="42283" xr:uid="{00000000-0005-0000-0000-000021A50000}"/>
    <cellStyle name="SAPBEXstdData 2 4 3 3 2" xfId="42284" xr:uid="{00000000-0005-0000-0000-000022A50000}"/>
    <cellStyle name="SAPBEXstdData 2 4 3 4" xfId="42285" xr:uid="{00000000-0005-0000-0000-000023A50000}"/>
    <cellStyle name="SAPBEXstdData 2 4 3 4 2" xfId="42286" xr:uid="{00000000-0005-0000-0000-000024A50000}"/>
    <cellStyle name="SAPBEXstdData 2 4 3 5" xfId="42287" xr:uid="{00000000-0005-0000-0000-000025A50000}"/>
    <cellStyle name="SAPBEXstdData 2 4 3 5 2" xfId="42288" xr:uid="{00000000-0005-0000-0000-000026A50000}"/>
    <cellStyle name="SAPBEXstdData 2 4 3 6" xfId="42289" xr:uid="{00000000-0005-0000-0000-000027A50000}"/>
    <cellStyle name="SAPBEXstdData 2 4 3 6 2" xfId="42290" xr:uid="{00000000-0005-0000-0000-000028A50000}"/>
    <cellStyle name="SAPBEXstdData 2 4 3 7" xfId="42291" xr:uid="{00000000-0005-0000-0000-000029A50000}"/>
    <cellStyle name="SAPBEXstdData 2 4 4" xfId="42292" xr:uid="{00000000-0005-0000-0000-00002AA50000}"/>
    <cellStyle name="SAPBEXstdData 2 4 4 2" xfId="42293" xr:uid="{00000000-0005-0000-0000-00002BA50000}"/>
    <cellStyle name="SAPBEXstdData 2 4 5" xfId="42294" xr:uid="{00000000-0005-0000-0000-00002CA50000}"/>
    <cellStyle name="SAPBEXstdData 2 4 5 2" xfId="42295" xr:uid="{00000000-0005-0000-0000-00002DA50000}"/>
    <cellStyle name="SAPBEXstdData 2 4 6" xfId="42296" xr:uid="{00000000-0005-0000-0000-00002EA50000}"/>
    <cellStyle name="SAPBEXstdData 2 4 6 2" xfId="42297" xr:uid="{00000000-0005-0000-0000-00002FA50000}"/>
    <cellStyle name="SAPBEXstdData 2 4 7" xfId="42298" xr:uid="{00000000-0005-0000-0000-000030A50000}"/>
    <cellStyle name="SAPBEXstdData 2 4 7 2" xfId="42299" xr:uid="{00000000-0005-0000-0000-000031A50000}"/>
    <cellStyle name="SAPBEXstdData 2 4 8" xfId="42300" xr:uid="{00000000-0005-0000-0000-000032A50000}"/>
    <cellStyle name="SAPBEXstdData 2 4 8 2" xfId="42301" xr:uid="{00000000-0005-0000-0000-000033A50000}"/>
    <cellStyle name="SAPBEXstdData 2 4 9" xfId="42302" xr:uid="{00000000-0005-0000-0000-000034A50000}"/>
    <cellStyle name="SAPBEXstdData 2 5" xfId="42303" xr:uid="{00000000-0005-0000-0000-000035A50000}"/>
    <cellStyle name="SAPBEXstdData 2 5 2" xfId="42304" xr:uid="{00000000-0005-0000-0000-000036A50000}"/>
    <cellStyle name="SAPBEXstdData 2 5 2 2" xfId="42305" xr:uid="{00000000-0005-0000-0000-000037A50000}"/>
    <cellStyle name="SAPBEXstdData 2 5 2 2 2" xfId="42306" xr:uid="{00000000-0005-0000-0000-000038A50000}"/>
    <cellStyle name="SAPBEXstdData 2 5 2 3" xfId="42307" xr:uid="{00000000-0005-0000-0000-000039A50000}"/>
    <cellStyle name="SAPBEXstdData 2 5 2 3 2" xfId="42308" xr:uid="{00000000-0005-0000-0000-00003AA50000}"/>
    <cellStyle name="SAPBEXstdData 2 5 2 4" xfId="42309" xr:uid="{00000000-0005-0000-0000-00003BA50000}"/>
    <cellStyle name="SAPBEXstdData 2 5 2 4 2" xfId="42310" xr:uid="{00000000-0005-0000-0000-00003CA50000}"/>
    <cellStyle name="SAPBEXstdData 2 5 2 5" xfId="42311" xr:uid="{00000000-0005-0000-0000-00003DA50000}"/>
    <cellStyle name="SAPBEXstdData 2 5 2 5 2" xfId="42312" xr:uid="{00000000-0005-0000-0000-00003EA50000}"/>
    <cellStyle name="SAPBEXstdData 2 5 2 6" xfId="42313" xr:uid="{00000000-0005-0000-0000-00003FA50000}"/>
    <cellStyle name="SAPBEXstdData 2 5 2 6 2" xfId="42314" xr:uid="{00000000-0005-0000-0000-000040A50000}"/>
    <cellStyle name="SAPBEXstdData 2 5 2 7" xfId="42315" xr:uid="{00000000-0005-0000-0000-000041A50000}"/>
    <cellStyle name="SAPBEXstdData 2 5 3" xfId="42316" xr:uid="{00000000-0005-0000-0000-000042A50000}"/>
    <cellStyle name="SAPBEXstdData 2 5 3 2" xfId="42317" xr:uid="{00000000-0005-0000-0000-000043A50000}"/>
    <cellStyle name="SAPBEXstdData 2 5 4" xfId="42318" xr:uid="{00000000-0005-0000-0000-000044A50000}"/>
    <cellStyle name="SAPBEXstdData 2 5 4 2" xfId="42319" xr:uid="{00000000-0005-0000-0000-000045A50000}"/>
    <cellStyle name="SAPBEXstdData 2 5 5" xfId="42320" xr:uid="{00000000-0005-0000-0000-000046A50000}"/>
    <cellStyle name="SAPBEXstdData 2 5 5 2" xfId="42321" xr:uid="{00000000-0005-0000-0000-000047A50000}"/>
    <cellStyle name="SAPBEXstdData 2 5 6" xfId="42322" xr:uid="{00000000-0005-0000-0000-000048A50000}"/>
    <cellStyle name="SAPBEXstdData 2 5 6 2" xfId="42323" xr:uid="{00000000-0005-0000-0000-000049A50000}"/>
    <cellStyle name="SAPBEXstdData 2 5 7" xfId="42324" xr:uid="{00000000-0005-0000-0000-00004AA50000}"/>
    <cellStyle name="SAPBEXstdData 2 5 7 2" xfId="42325" xr:uid="{00000000-0005-0000-0000-00004BA50000}"/>
    <cellStyle name="SAPBEXstdData 2 5 8" xfId="42326" xr:uid="{00000000-0005-0000-0000-00004CA50000}"/>
    <cellStyle name="SAPBEXstdData 2 6" xfId="42327" xr:uid="{00000000-0005-0000-0000-00004DA50000}"/>
    <cellStyle name="SAPBEXstdData 2 6 2" xfId="42328" xr:uid="{00000000-0005-0000-0000-00004EA50000}"/>
    <cellStyle name="SAPBEXstdData 2 6 2 2" xfId="42329" xr:uid="{00000000-0005-0000-0000-00004FA50000}"/>
    <cellStyle name="SAPBEXstdData 2 6 3" xfId="42330" xr:uid="{00000000-0005-0000-0000-000050A50000}"/>
    <cellStyle name="SAPBEXstdData 2 6 3 2" xfId="42331" xr:uid="{00000000-0005-0000-0000-000051A50000}"/>
    <cellStyle name="SAPBEXstdData 2 6 4" xfId="42332" xr:uid="{00000000-0005-0000-0000-000052A50000}"/>
    <cellStyle name="SAPBEXstdData 2 6 4 2" xfId="42333" xr:uid="{00000000-0005-0000-0000-000053A50000}"/>
    <cellStyle name="SAPBEXstdData 2 6 5" xfId="42334" xr:uid="{00000000-0005-0000-0000-000054A50000}"/>
    <cellStyle name="SAPBEXstdData 2 6 5 2" xfId="42335" xr:uid="{00000000-0005-0000-0000-000055A50000}"/>
    <cellStyle name="SAPBEXstdData 2 6 6" xfId="42336" xr:uid="{00000000-0005-0000-0000-000056A50000}"/>
    <cellStyle name="SAPBEXstdData 2 6 6 2" xfId="42337" xr:uid="{00000000-0005-0000-0000-000057A50000}"/>
    <cellStyle name="SAPBEXstdData 2 6 7" xfId="42338" xr:uid="{00000000-0005-0000-0000-000058A50000}"/>
    <cellStyle name="SAPBEXstdData 2 7" xfId="42339" xr:uid="{00000000-0005-0000-0000-000059A50000}"/>
    <cellStyle name="SAPBEXstdData 2 7 2" xfId="42340" xr:uid="{00000000-0005-0000-0000-00005AA50000}"/>
    <cellStyle name="SAPBEXstdData 2 8" xfId="42341" xr:uid="{00000000-0005-0000-0000-00005BA50000}"/>
    <cellStyle name="SAPBEXstdData 2 8 2" xfId="42342" xr:uid="{00000000-0005-0000-0000-00005CA50000}"/>
    <cellStyle name="SAPBEXstdData 2 9" xfId="42343" xr:uid="{00000000-0005-0000-0000-00005DA50000}"/>
    <cellStyle name="SAPBEXstdData 2 9 2" xfId="42344" xr:uid="{00000000-0005-0000-0000-00005EA50000}"/>
    <cellStyle name="SAPBEXstdData 3" xfId="42345" xr:uid="{00000000-0005-0000-0000-00005FA50000}"/>
    <cellStyle name="SAPBEXstdData 3 10" xfId="42346" xr:uid="{00000000-0005-0000-0000-000060A50000}"/>
    <cellStyle name="SAPBEXstdData 3 10 2" xfId="42347" xr:uid="{00000000-0005-0000-0000-000061A50000}"/>
    <cellStyle name="SAPBEXstdData 3 11" xfId="42348" xr:uid="{00000000-0005-0000-0000-000062A50000}"/>
    <cellStyle name="SAPBEXstdData 3 11 2" xfId="42349" xr:uid="{00000000-0005-0000-0000-000063A50000}"/>
    <cellStyle name="SAPBEXstdData 3 12" xfId="42350" xr:uid="{00000000-0005-0000-0000-000064A50000}"/>
    <cellStyle name="SAPBEXstdData 3 2" xfId="42351" xr:uid="{00000000-0005-0000-0000-000065A50000}"/>
    <cellStyle name="SAPBEXstdData 3 2 10" xfId="42352" xr:uid="{00000000-0005-0000-0000-000066A50000}"/>
    <cellStyle name="SAPBEXstdData 3 2 10 2" xfId="42353" xr:uid="{00000000-0005-0000-0000-000067A50000}"/>
    <cellStyle name="SAPBEXstdData 3 2 11" xfId="42354" xr:uid="{00000000-0005-0000-0000-000068A50000}"/>
    <cellStyle name="SAPBEXstdData 3 2 2" xfId="42355" xr:uid="{00000000-0005-0000-0000-000069A50000}"/>
    <cellStyle name="SAPBEXstdData 3 2 2 10" xfId="42356" xr:uid="{00000000-0005-0000-0000-00006AA50000}"/>
    <cellStyle name="SAPBEXstdData 3 2 2 2" xfId="42357" xr:uid="{00000000-0005-0000-0000-00006BA50000}"/>
    <cellStyle name="SAPBEXstdData 3 2 2 2 2" xfId="42358" xr:uid="{00000000-0005-0000-0000-00006CA50000}"/>
    <cellStyle name="SAPBEXstdData 3 2 2 2 2 2" xfId="42359" xr:uid="{00000000-0005-0000-0000-00006DA50000}"/>
    <cellStyle name="SAPBEXstdData 3 2 2 2 2 2 2" xfId="42360" xr:uid="{00000000-0005-0000-0000-00006EA50000}"/>
    <cellStyle name="SAPBEXstdData 3 2 2 2 2 2 2 2" xfId="42361" xr:uid="{00000000-0005-0000-0000-00006FA50000}"/>
    <cellStyle name="SAPBEXstdData 3 2 2 2 2 2 3" xfId="42362" xr:uid="{00000000-0005-0000-0000-000070A50000}"/>
    <cellStyle name="SAPBEXstdData 3 2 2 2 2 2 3 2" xfId="42363" xr:uid="{00000000-0005-0000-0000-000071A50000}"/>
    <cellStyle name="SAPBEXstdData 3 2 2 2 2 2 4" xfId="42364" xr:uid="{00000000-0005-0000-0000-000072A50000}"/>
    <cellStyle name="SAPBEXstdData 3 2 2 2 2 2 4 2" xfId="42365" xr:uid="{00000000-0005-0000-0000-000073A50000}"/>
    <cellStyle name="SAPBEXstdData 3 2 2 2 2 2 5" xfId="42366" xr:uid="{00000000-0005-0000-0000-000074A50000}"/>
    <cellStyle name="SAPBEXstdData 3 2 2 2 2 2 5 2" xfId="42367" xr:uid="{00000000-0005-0000-0000-000075A50000}"/>
    <cellStyle name="SAPBEXstdData 3 2 2 2 2 2 6" xfId="42368" xr:uid="{00000000-0005-0000-0000-000076A50000}"/>
    <cellStyle name="SAPBEXstdData 3 2 2 2 2 2 6 2" xfId="42369" xr:uid="{00000000-0005-0000-0000-000077A50000}"/>
    <cellStyle name="SAPBEXstdData 3 2 2 2 2 2 7" xfId="42370" xr:uid="{00000000-0005-0000-0000-000078A50000}"/>
    <cellStyle name="SAPBEXstdData 3 2 2 2 2 3" xfId="42371" xr:uid="{00000000-0005-0000-0000-000079A50000}"/>
    <cellStyle name="SAPBEXstdData 3 2 2 2 2 3 2" xfId="42372" xr:uid="{00000000-0005-0000-0000-00007AA50000}"/>
    <cellStyle name="SAPBEXstdData 3 2 2 2 2 4" xfId="42373" xr:uid="{00000000-0005-0000-0000-00007BA50000}"/>
    <cellStyle name="SAPBEXstdData 3 2 2 2 2 4 2" xfId="42374" xr:uid="{00000000-0005-0000-0000-00007CA50000}"/>
    <cellStyle name="SAPBEXstdData 3 2 2 2 2 5" xfId="42375" xr:uid="{00000000-0005-0000-0000-00007DA50000}"/>
    <cellStyle name="SAPBEXstdData 3 2 2 2 2 5 2" xfId="42376" xr:uid="{00000000-0005-0000-0000-00007EA50000}"/>
    <cellStyle name="SAPBEXstdData 3 2 2 2 2 6" xfId="42377" xr:uid="{00000000-0005-0000-0000-00007FA50000}"/>
    <cellStyle name="SAPBEXstdData 3 2 2 2 2 6 2" xfId="42378" xr:uid="{00000000-0005-0000-0000-000080A50000}"/>
    <cellStyle name="SAPBEXstdData 3 2 2 2 2 7" xfId="42379" xr:uid="{00000000-0005-0000-0000-000081A50000}"/>
    <cellStyle name="SAPBEXstdData 3 2 2 2 2 7 2" xfId="42380" xr:uid="{00000000-0005-0000-0000-000082A50000}"/>
    <cellStyle name="SAPBEXstdData 3 2 2 2 2 8" xfId="42381" xr:uid="{00000000-0005-0000-0000-000083A50000}"/>
    <cellStyle name="SAPBEXstdData 3 2 2 2 3" xfId="42382" xr:uid="{00000000-0005-0000-0000-000084A50000}"/>
    <cellStyle name="SAPBEXstdData 3 2 2 2 3 2" xfId="42383" xr:uid="{00000000-0005-0000-0000-000085A50000}"/>
    <cellStyle name="SAPBEXstdData 3 2 2 2 3 2 2" xfId="42384" xr:uid="{00000000-0005-0000-0000-000086A50000}"/>
    <cellStyle name="SAPBEXstdData 3 2 2 2 3 3" xfId="42385" xr:uid="{00000000-0005-0000-0000-000087A50000}"/>
    <cellStyle name="SAPBEXstdData 3 2 2 2 3 3 2" xfId="42386" xr:uid="{00000000-0005-0000-0000-000088A50000}"/>
    <cellStyle name="SAPBEXstdData 3 2 2 2 3 4" xfId="42387" xr:uid="{00000000-0005-0000-0000-000089A50000}"/>
    <cellStyle name="SAPBEXstdData 3 2 2 2 3 4 2" xfId="42388" xr:uid="{00000000-0005-0000-0000-00008AA50000}"/>
    <cellStyle name="SAPBEXstdData 3 2 2 2 3 5" xfId="42389" xr:uid="{00000000-0005-0000-0000-00008BA50000}"/>
    <cellStyle name="SAPBEXstdData 3 2 2 2 3 5 2" xfId="42390" xr:uid="{00000000-0005-0000-0000-00008CA50000}"/>
    <cellStyle name="SAPBEXstdData 3 2 2 2 3 6" xfId="42391" xr:uid="{00000000-0005-0000-0000-00008DA50000}"/>
    <cellStyle name="SAPBEXstdData 3 2 2 2 3 6 2" xfId="42392" xr:uid="{00000000-0005-0000-0000-00008EA50000}"/>
    <cellStyle name="SAPBEXstdData 3 2 2 2 3 7" xfId="42393" xr:uid="{00000000-0005-0000-0000-00008FA50000}"/>
    <cellStyle name="SAPBEXstdData 3 2 2 2 4" xfId="42394" xr:uid="{00000000-0005-0000-0000-000090A50000}"/>
    <cellStyle name="SAPBEXstdData 3 2 2 2 4 2" xfId="42395" xr:uid="{00000000-0005-0000-0000-000091A50000}"/>
    <cellStyle name="SAPBEXstdData 3 2 2 2 5" xfId="42396" xr:uid="{00000000-0005-0000-0000-000092A50000}"/>
    <cellStyle name="SAPBEXstdData 3 2 2 2 5 2" xfId="42397" xr:uid="{00000000-0005-0000-0000-000093A50000}"/>
    <cellStyle name="SAPBEXstdData 3 2 2 2 6" xfId="42398" xr:uid="{00000000-0005-0000-0000-000094A50000}"/>
    <cellStyle name="SAPBEXstdData 3 2 2 2 6 2" xfId="42399" xr:uid="{00000000-0005-0000-0000-000095A50000}"/>
    <cellStyle name="SAPBEXstdData 3 2 2 2 7" xfId="42400" xr:uid="{00000000-0005-0000-0000-000096A50000}"/>
    <cellStyle name="SAPBEXstdData 3 2 2 2 7 2" xfId="42401" xr:uid="{00000000-0005-0000-0000-000097A50000}"/>
    <cellStyle name="SAPBEXstdData 3 2 2 2 8" xfId="42402" xr:uid="{00000000-0005-0000-0000-000098A50000}"/>
    <cellStyle name="SAPBEXstdData 3 2 2 2 8 2" xfId="42403" xr:uid="{00000000-0005-0000-0000-000099A50000}"/>
    <cellStyle name="SAPBEXstdData 3 2 2 2 9" xfId="42404" xr:uid="{00000000-0005-0000-0000-00009AA50000}"/>
    <cellStyle name="SAPBEXstdData 3 2 2 3" xfId="42405" xr:uid="{00000000-0005-0000-0000-00009BA50000}"/>
    <cellStyle name="SAPBEXstdData 3 2 2 3 2" xfId="42406" xr:uid="{00000000-0005-0000-0000-00009CA50000}"/>
    <cellStyle name="SAPBEXstdData 3 2 2 3 2 2" xfId="42407" xr:uid="{00000000-0005-0000-0000-00009DA50000}"/>
    <cellStyle name="SAPBEXstdData 3 2 2 3 2 2 2" xfId="42408" xr:uid="{00000000-0005-0000-0000-00009EA50000}"/>
    <cellStyle name="SAPBEXstdData 3 2 2 3 2 3" xfId="42409" xr:uid="{00000000-0005-0000-0000-00009FA50000}"/>
    <cellStyle name="SAPBEXstdData 3 2 2 3 2 3 2" xfId="42410" xr:uid="{00000000-0005-0000-0000-0000A0A50000}"/>
    <cellStyle name="SAPBEXstdData 3 2 2 3 2 4" xfId="42411" xr:uid="{00000000-0005-0000-0000-0000A1A50000}"/>
    <cellStyle name="SAPBEXstdData 3 2 2 3 2 4 2" xfId="42412" xr:uid="{00000000-0005-0000-0000-0000A2A50000}"/>
    <cellStyle name="SAPBEXstdData 3 2 2 3 2 5" xfId="42413" xr:uid="{00000000-0005-0000-0000-0000A3A50000}"/>
    <cellStyle name="SAPBEXstdData 3 2 2 3 2 5 2" xfId="42414" xr:uid="{00000000-0005-0000-0000-0000A4A50000}"/>
    <cellStyle name="SAPBEXstdData 3 2 2 3 2 6" xfId="42415" xr:uid="{00000000-0005-0000-0000-0000A5A50000}"/>
    <cellStyle name="SAPBEXstdData 3 2 2 3 2 6 2" xfId="42416" xr:uid="{00000000-0005-0000-0000-0000A6A50000}"/>
    <cellStyle name="SAPBEXstdData 3 2 2 3 2 7" xfId="42417" xr:uid="{00000000-0005-0000-0000-0000A7A50000}"/>
    <cellStyle name="SAPBEXstdData 3 2 2 3 3" xfId="42418" xr:uid="{00000000-0005-0000-0000-0000A8A50000}"/>
    <cellStyle name="SAPBEXstdData 3 2 2 3 3 2" xfId="42419" xr:uid="{00000000-0005-0000-0000-0000A9A50000}"/>
    <cellStyle name="SAPBEXstdData 3 2 2 3 4" xfId="42420" xr:uid="{00000000-0005-0000-0000-0000AAA50000}"/>
    <cellStyle name="SAPBEXstdData 3 2 2 3 4 2" xfId="42421" xr:uid="{00000000-0005-0000-0000-0000ABA50000}"/>
    <cellStyle name="SAPBEXstdData 3 2 2 3 5" xfId="42422" xr:uid="{00000000-0005-0000-0000-0000ACA50000}"/>
    <cellStyle name="SAPBEXstdData 3 2 2 3 5 2" xfId="42423" xr:uid="{00000000-0005-0000-0000-0000ADA50000}"/>
    <cellStyle name="SAPBEXstdData 3 2 2 3 6" xfId="42424" xr:uid="{00000000-0005-0000-0000-0000AEA50000}"/>
    <cellStyle name="SAPBEXstdData 3 2 2 3 6 2" xfId="42425" xr:uid="{00000000-0005-0000-0000-0000AFA50000}"/>
    <cellStyle name="SAPBEXstdData 3 2 2 3 7" xfId="42426" xr:uid="{00000000-0005-0000-0000-0000B0A50000}"/>
    <cellStyle name="SAPBEXstdData 3 2 2 3 7 2" xfId="42427" xr:uid="{00000000-0005-0000-0000-0000B1A50000}"/>
    <cellStyle name="SAPBEXstdData 3 2 2 3 8" xfId="42428" xr:uid="{00000000-0005-0000-0000-0000B2A50000}"/>
    <cellStyle name="SAPBEXstdData 3 2 2 4" xfId="42429" xr:uid="{00000000-0005-0000-0000-0000B3A50000}"/>
    <cellStyle name="SAPBEXstdData 3 2 2 4 2" xfId="42430" xr:uid="{00000000-0005-0000-0000-0000B4A50000}"/>
    <cellStyle name="SAPBEXstdData 3 2 2 4 2 2" xfId="42431" xr:uid="{00000000-0005-0000-0000-0000B5A50000}"/>
    <cellStyle name="SAPBEXstdData 3 2 2 4 3" xfId="42432" xr:uid="{00000000-0005-0000-0000-0000B6A50000}"/>
    <cellStyle name="SAPBEXstdData 3 2 2 4 3 2" xfId="42433" xr:uid="{00000000-0005-0000-0000-0000B7A50000}"/>
    <cellStyle name="SAPBEXstdData 3 2 2 4 4" xfId="42434" xr:uid="{00000000-0005-0000-0000-0000B8A50000}"/>
    <cellStyle name="SAPBEXstdData 3 2 2 4 4 2" xfId="42435" xr:uid="{00000000-0005-0000-0000-0000B9A50000}"/>
    <cellStyle name="SAPBEXstdData 3 2 2 4 5" xfId="42436" xr:uid="{00000000-0005-0000-0000-0000BAA50000}"/>
    <cellStyle name="SAPBEXstdData 3 2 2 4 5 2" xfId="42437" xr:uid="{00000000-0005-0000-0000-0000BBA50000}"/>
    <cellStyle name="SAPBEXstdData 3 2 2 4 6" xfId="42438" xr:uid="{00000000-0005-0000-0000-0000BCA50000}"/>
    <cellStyle name="SAPBEXstdData 3 2 2 4 6 2" xfId="42439" xr:uid="{00000000-0005-0000-0000-0000BDA50000}"/>
    <cellStyle name="SAPBEXstdData 3 2 2 4 7" xfId="42440" xr:uid="{00000000-0005-0000-0000-0000BEA50000}"/>
    <cellStyle name="SAPBEXstdData 3 2 2 5" xfId="42441" xr:uid="{00000000-0005-0000-0000-0000BFA50000}"/>
    <cellStyle name="SAPBEXstdData 3 2 2 5 2" xfId="42442" xr:uid="{00000000-0005-0000-0000-0000C0A50000}"/>
    <cellStyle name="SAPBEXstdData 3 2 2 6" xfId="42443" xr:uid="{00000000-0005-0000-0000-0000C1A50000}"/>
    <cellStyle name="SAPBEXstdData 3 2 2 6 2" xfId="42444" xr:uid="{00000000-0005-0000-0000-0000C2A50000}"/>
    <cellStyle name="SAPBEXstdData 3 2 2 7" xfId="42445" xr:uid="{00000000-0005-0000-0000-0000C3A50000}"/>
    <cellStyle name="SAPBEXstdData 3 2 2 7 2" xfId="42446" xr:uid="{00000000-0005-0000-0000-0000C4A50000}"/>
    <cellStyle name="SAPBEXstdData 3 2 2 8" xfId="42447" xr:uid="{00000000-0005-0000-0000-0000C5A50000}"/>
    <cellStyle name="SAPBEXstdData 3 2 2 8 2" xfId="42448" xr:uid="{00000000-0005-0000-0000-0000C6A50000}"/>
    <cellStyle name="SAPBEXstdData 3 2 2 9" xfId="42449" xr:uid="{00000000-0005-0000-0000-0000C7A50000}"/>
    <cellStyle name="SAPBEXstdData 3 2 2 9 2" xfId="42450" xr:uid="{00000000-0005-0000-0000-0000C8A50000}"/>
    <cellStyle name="SAPBEXstdData 3 2 3" xfId="42451" xr:uid="{00000000-0005-0000-0000-0000C9A50000}"/>
    <cellStyle name="SAPBEXstdData 3 2 3 2" xfId="42452" xr:uid="{00000000-0005-0000-0000-0000CAA50000}"/>
    <cellStyle name="SAPBEXstdData 3 2 3 2 2" xfId="42453" xr:uid="{00000000-0005-0000-0000-0000CBA50000}"/>
    <cellStyle name="SAPBEXstdData 3 2 3 2 2 2" xfId="42454" xr:uid="{00000000-0005-0000-0000-0000CCA50000}"/>
    <cellStyle name="SAPBEXstdData 3 2 3 2 2 2 2" xfId="42455" xr:uid="{00000000-0005-0000-0000-0000CDA50000}"/>
    <cellStyle name="SAPBEXstdData 3 2 3 2 2 3" xfId="42456" xr:uid="{00000000-0005-0000-0000-0000CEA50000}"/>
    <cellStyle name="SAPBEXstdData 3 2 3 2 2 3 2" xfId="42457" xr:uid="{00000000-0005-0000-0000-0000CFA50000}"/>
    <cellStyle name="SAPBEXstdData 3 2 3 2 2 4" xfId="42458" xr:uid="{00000000-0005-0000-0000-0000D0A50000}"/>
    <cellStyle name="SAPBEXstdData 3 2 3 2 2 4 2" xfId="42459" xr:uid="{00000000-0005-0000-0000-0000D1A50000}"/>
    <cellStyle name="SAPBEXstdData 3 2 3 2 2 5" xfId="42460" xr:uid="{00000000-0005-0000-0000-0000D2A50000}"/>
    <cellStyle name="SAPBEXstdData 3 2 3 2 2 5 2" xfId="42461" xr:uid="{00000000-0005-0000-0000-0000D3A50000}"/>
    <cellStyle name="SAPBEXstdData 3 2 3 2 2 6" xfId="42462" xr:uid="{00000000-0005-0000-0000-0000D4A50000}"/>
    <cellStyle name="SAPBEXstdData 3 2 3 2 2 6 2" xfId="42463" xr:uid="{00000000-0005-0000-0000-0000D5A50000}"/>
    <cellStyle name="SAPBEXstdData 3 2 3 2 2 7" xfId="42464" xr:uid="{00000000-0005-0000-0000-0000D6A50000}"/>
    <cellStyle name="SAPBEXstdData 3 2 3 2 3" xfId="42465" xr:uid="{00000000-0005-0000-0000-0000D7A50000}"/>
    <cellStyle name="SAPBEXstdData 3 2 3 2 3 2" xfId="42466" xr:uid="{00000000-0005-0000-0000-0000D8A50000}"/>
    <cellStyle name="SAPBEXstdData 3 2 3 2 4" xfId="42467" xr:uid="{00000000-0005-0000-0000-0000D9A50000}"/>
    <cellStyle name="SAPBEXstdData 3 2 3 2 4 2" xfId="42468" xr:uid="{00000000-0005-0000-0000-0000DAA50000}"/>
    <cellStyle name="SAPBEXstdData 3 2 3 2 5" xfId="42469" xr:uid="{00000000-0005-0000-0000-0000DBA50000}"/>
    <cellStyle name="SAPBEXstdData 3 2 3 2 5 2" xfId="42470" xr:uid="{00000000-0005-0000-0000-0000DCA50000}"/>
    <cellStyle name="SAPBEXstdData 3 2 3 2 6" xfId="42471" xr:uid="{00000000-0005-0000-0000-0000DDA50000}"/>
    <cellStyle name="SAPBEXstdData 3 2 3 2 6 2" xfId="42472" xr:uid="{00000000-0005-0000-0000-0000DEA50000}"/>
    <cellStyle name="SAPBEXstdData 3 2 3 2 7" xfId="42473" xr:uid="{00000000-0005-0000-0000-0000DFA50000}"/>
    <cellStyle name="SAPBEXstdData 3 2 3 2 7 2" xfId="42474" xr:uid="{00000000-0005-0000-0000-0000E0A50000}"/>
    <cellStyle name="SAPBEXstdData 3 2 3 2 8" xfId="42475" xr:uid="{00000000-0005-0000-0000-0000E1A50000}"/>
    <cellStyle name="SAPBEXstdData 3 2 3 3" xfId="42476" xr:uid="{00000000-0005-0000-0000-0000E2A50000}"/>
    <cellStyle name="SAPBEXstdData 3 2 3 3 2" xfId="42477" xr:uid="{00000000-0005-0000-0000-0000E3A50000}"/>
    <cellStyle name="SAPBEXstdData 3 2 3 3 2 2" xfId="42478" xr:uid="{00000000-0005-0000-0000-0000E4A50000}"/>
    <cellStyle name="SAPBEXstdData 3 2 3 3 3" xfId="42479" xr:uid="{00000000-0005-0000-0000-0000E5A50000}"/>
    <cellStyle name="SAPBEXstdData 3 2 3 3 3 2" xfId="42480" xr:uid="{00000000-0005-0000-0000-0000E6A50000}"/>
    <cellStyle name="SAPBEXstdData 3 2 3 3 4" xfId="42481" xr:uid="{00000000-0005-0000-0000-0000E7A50000}"/>
    <cellStyle name="SAPBEXstdData 3 2 3 3 4 2" xfId="42482" xr:uid="{00000000-0005-0000-0000-0000E8A50000}"/>
    <cellStyle name="SAPBEXstdData 3 2 3 3 5" xfId="42483" xr:uid="{00000000-0005-0000-0000-0000E9A50000}"/>
    <cellStyle name="SAPBEXstdData 3 2 3 3 5 2" xfId="42484" xr:uid="{00000000-0005-0000-0000-0000EAA50000}"/>
    <cellStyle name="SAPBEXstdData 3 2 3 3 6" xfId="42485" xr:uid="{00000000-0005-0000-0000-0000EBA50000}"/>
    <cellStyle name="SAPBEXstdData 3 2 3 3 6 2" xfId="42486" xr:uid="{00000000-0005-0000-0000-0000ECA50000}"/>
    <cellStyle name="SAPBEXstdData 3 2 3 3 7" xfId="42487" xr:uid="{00000000-0005-0000-0000-0000EDA50000}"/>
    <cellStyle name="SAPBEXstdData 3 2 3 4" xfId="42488" xr:uid="{00000000-0005-0000-0000-0000EEA50000}"/>
    <cellStyle name="SAPBEXstdData 3 2 3 4 2" xfId="42489" xr:uid="{00000000-0005-0000-0000-0000EFA50000}"/>
    <cellStyle name="SAPBEXstdData 3 2 3 5" xfId="42490" xr:uid="{00000000-0005-0000-0000-0000F0A50000}"/>
    <cellStyle name="SAPBEXstdData 3 2 3 5 2" xfId="42491" xr:uid="{00000000-0005-0000-0000-0000F1A50000}"/>
    <cellStyle name="SAPBEXstdData 3 2 3 6" xfId="42492" xr:uid="{00000000-0005-0000-0000-0000F2A50000}"/>
    <cellStyle name="SAPBEXstdData 3 2 3 6 2" xfId="42493" xr:uid="{00000000-0005-0000-0000-0000F3A50000}"/>
    <cellStyle name="SAPBEXstdData 3 2 3 7" xfId="42494" xr:uid="{00000000-0005-0000-0000-0000F4A50000}"/>
    <cellStyle name="SAPBEXstdData 3 2 3 7 2" xfId="42495" xr:uid="{00000000-0005-0000-0000-0000F5A50000}"/>
    <cellStyle name="SAPBEXstdData 3 2 3 8" xfId="42496" xr:uid="{00000000-0005-0000-0000-0000F6A50000}"/>
    <cellStyle name="SAPBEXstdData 3 2 3 8 2" xfId="42497" xr:uid="{00000000-0005-0000-0000-0000F7A50000}"/>
    <cellStyle name="SAPBEXstdData 3 2 3 9" xfId="42498" xr:uid="{00000000-0005-0000-0000-0000F8A50000}"/>
    <cellStyle name="SAPBEXstdData 3 2 4" xfId="42499" xr:uid="{00000000-0005-0000-0000-0000F9A50000}"/>
    <cellStyle name="SAPBEXstdData 3 2 4 2" xfId="42500" xr:uid="{00000000-0005-0000-0000-0000FAA50000}"/>
    <cellStyle name="SAPBEXstdData 3 2 4 2 2" xfId="42501" xr:uid="{00000000-0005-0000-0000-0000FBA50000}"/>
    <cellStyle name="SAPBEXstdData 3 2 4 2 2 2" xfId="42502" xr:uid="{00000000-0005-0000-0000-0000FCA50000}"/>
    <cellStyle name="SAPBEXstdData 3 2 4 2 3" xfId="42503" xr:uid="{00000000-0005-0000-0000-0000FDA50000}"/>
    <cellStyle name="SAPBEXstdData 3 2 4 2 3 2" xfId="42504" xr:uid="{00000000-0005-0000-0000-0000FEA50000}"/>
    <cellStyle name="SAPBEXstdData 3 2 4 2 4" xfId="42505" xr:uid="{00000000-0005-0000-0000-0000FFA50000}"/>
    <cellStyle name="SAPBEXstdData 3 2 4 2 4 2" xfId="42506" xr:uid="{00000000-0005-0000-0000-000000A60000}"/>
    <cellStyle name="SAPBEXstdData 3 2 4 2 5" xfId="42507" xr:uid="{00000000-0005-0000-0000-000001A60000}"/>
    <cellStyle name="SAPBEXstdData 3 2 4 2 5 2" xfId="42508" xr:uid="{00000000-0005-0000-0000-000002A60000}"/>
    <cellStyle name="SAPBEXstdData 3 2 4 2 6" xfId="42509" xr:uid="{00000000-0005-0000-0000-000003A60000}"/>
    <cellStyle name="SAPBEXstdData 3 2 4 2 6 2" xfId="42510" xr:uid="{00000000-0005-0000-0000-000004A60000}"/>
    <cellStyle name="SAPBEXstdData 3 2 4 2 7" xfId="42511" xr:uid="{00000000-0005-0000-0000-000005A60000}"/>
    <cellStyle name="SAPBEXstdData 3 2 4 3" xfId="42512" xr:uid="{00000000-0005-0000-0000-000006A60000}"/>
    <cellStyle name="SAPBEXstdData 3 2 4 3 2" xfId="42513" xr:uid="{00000000-0005-0000-0000-000007A60000}"/>
    <cellStyle name="SAPBEXstdData 3 2 4 4" xfId="42514" xr:uid="{00000000-0005-0000-0000-000008A60000}"/>
    <cellStyle name="SAPBEXstdData 3 2 4 4 2" xfId="42515" xr:uid="{00000000-0005-0000-0000-000009A60000}"/>
    <cellStyle name="SAPBEXstdData 3 2 4 5" xfId="42516" xr:uid="{00000000-0005-0000-0000-00000AA60000}"/>
    <cellStyle name="SAPBEXstdData 3 2 4 5 2" xfId="42517" xr:uid="{00000000-0005-0000-0000-00000BA60000}"/>
    <cellStyle name="SAPBEXstdData 3 2 4 6" xfId="42518" xr:uid="{00000000-0005-0000-0000-00000CA60000}"/>
    <cellStyle name="SAPBEXstdData 3 2 4 6 2" xfId="42519" xr:uid="{00000000-0005-0000-0000-00000DA60000}"/>
    <cellStyle name="SAPBEXstdData 3 2 4 7" xfId="42520" xr:uid="{00000000-0005-0000-0000-00000EA60000}"/>
    <cellStyle name="SAPBEXstdData 3 2 4 7 2" xfId="42521" xr:uid="{00000000-0005-0000-0000-00000FA60000}"/>
    <cellStyle name="SAPBEXstdData 3 2 4 8" xfId="42522" xr:uid="{00000000-0005-0000-0000-000010A60000}"/>
    <cellStyle name="SAPBEXstdData 3 2 5" xfId="42523" xr:uid="{00000000-0005-0000-0000-000011A60000}"/>
    <cellStyle name="SAPBEXstdData 3 2 5 2" xfId="42524" xr:uid="{00000000-0005-0000-0000-000012A60000}"/>
    <cellStyle name="SAPBEXstdData 3 2 5 2 2" xfId="42525" xr:uid="{00000000-0005-0000-0000-000013A60000}"/>
    <cellStyle name="SAPBEXstdData 3 2 5 3" xfId="42526" xr:uid="{00000000-0005-0000-0000-000014A60000}"/>
    <cellStyle name="SAPBEXstdData 3 2 5 3 2" xfId="42527" xr:uid="{00000000-0005-0000-0000-000015A60000}"/>
    <cellStyle name="SAPBEXstdData 3 2 5 4" xfId="42528" xr:uid="{00000000-0005-0000-0000-000016A60000}"/>
    <cellStyle name="SAPBEXstdData 3 2 5 4 2" xfId="42529" xr:uid="{00000000-0005-0000-0000-000017A60000}"/>
    <cellStyle name="SAPBEXstdData 3 2 5 5" xfId="42530" xr:uid="{00000000-0005-0000-0000-000018A60000}"/>
    <cellStyle name="SAPBEXstdData 3 2 5 5 2" xfId="42531" xr:uid="{00000000-0005-0000-0000-000019A60000}"/>
    <cellStyle name="SAPBEXstdData 3 2 5 6" xfId="42532" xr:uid="{00000000-0005-0000-0000-00001AA60000}"/>
    <cellStyle name="SAPBEXstdData 3 2 5 6 2" xfId="42533" xr:uid="{00000000-0005-0000-0000-00001BA60000}"/>
    <cellStyle name="SAPBEXstdData 3 2 5 7" xfId="42534" xr:uid="{00000000-0005-0000-0000-00001CA60000}"/>
    <cellStyle name="SAPBEXstdData 3 2 6" xfId="42535" xr:uid="{00000000-0005-0000-0000-00001DA60000}"/>
    <cellStyle name="SAPBEXstdData 3 2 6 2" xfId="42536" xr:uid="{00000000-0005-0000-0000-00001EA60000}"/>
    <cellStyle name="SAPBEXstdData 3 2 7" xfId="42537" xr:uid="{00000000-0005-0000-0000-00001FA60000}"/>
    <cellStyle name="SAPBEXstdData 3 2 7 2" xfId="42538" xr:uid="{00000000-0005-0000-0000-000020A60000}"/>
    <cellStyle name="SAPBEXstdData 3 2 8" xfId="42539" xr:uid="{00000000-0005-0000-0000-000021A60000}"/>
    <cellStyle name="SAPBEXstdData 3 2 8 2" xfId="42540" xr:uid="{00000000-0005-0000-0000-000022A60000}"/>
    <cellStyle name="SAPBEXstdData 3 2 9" xfId="42541" xr:uid="{00000000-0005-0000-0000-000023A60000}"/>
    <cellStyle name="SAPBEXstdData 3 2 9 2" xfId="42542" xr:uid="{00000000-0005-0000-0000-000024A60000}"/>
    <cellStyle name="SAPBEXstdData 3 3" xfId="42543" xr:uid="{00000000-0005-0000-0000-000025A60000}"/>
    <cellStyle name="SAPBEXstdData 3 3 10" xfId="42544" xr:uid="{00000000-0005-0000-0000-000026A60000}"/>
    <cellStyle name="SAPBEXstdData 3 3 2" xfId="42545" xr:uid="{00000000-0005-0000-0000-000027A60000}"/>
    <cellStyle name="SAPBEXstdData 3 3 2 2" xfId="42546" xr:uid="{00000000-0005-0000-0000-000028A60000}"/>
    <cellStyle name="SAPBEXstdData 3 3 2 2 2" xfId="42547" xr:uid="{00000000-0005-0000-0000-000029A60000}"/>
    <cellStyle name="SAPBEXstdData 3 3 2 2 2 2" xfId="42548" xr:uid="{00000000-0005-0000-0000-00002AA60000}"/>
    <cellStyle name="SAPBEXstdData 3 3 2 2 2 2 2" xfId="42549" xr:uid="{00000000-0005-0000-0000-00002BA60000}"/>
    <cellStyle name="SAPBEXstdData 3 3 2 2 2 3" xfId="42550" xr:uid="{00000000-0005-0000-0000-00002CA60000}"/>
    <cellStyle name="SAPBEXstdData 3 3 2 2 2 3 2" xfId="42551" xr:uid="{00000000-0005-0000-0000-00002DA60000}"/>
    <cellStyle name="SAPBEXstdData 3 3 2 2 2 4" xfId="42552" xr:uid="{00000000-0005-0000-0000-00002EA60000}"/>
    <cellStyle name="SAPBEXstdData 3 3 2 2 2 4 2" xfId="42553" xr:uid="{00000000-0005-0000-0000-00002FA60000}"/>
    <cellStyle name="SAPBEXstdData 3 3 2 2 2 5" xfId="42554" xr:uid="{00000000-0005-0000-0000-000030A60000}"/>
    <cellStyle name="SAPBEXstdData 3 3 2 2 2 5 2" xfId="42555" xr:uid="{00000000-0005-0000-0000-000031A60000}"/>
    <cellStyle name="SAPBEXstdData 3 3 2 2 2 6" xfId="42556" xr:uid="{00000000-0005-0000-0000-000032A60000}"/>
    <cellStyle name="SAPBEXstdData 3 3 2 2 2 6 2" xfId="42557" xr:uid="{00000000-0005-0000-0000-000033A60000}"/>
    <cellStyle name="SAPBEXstdData 3 3 2 2 2 7" xfId="42558" xr:uid="{00000000-0005-0000-0000-000034A60000}"/>
    <cellStyle name="SAPBEXstdData 3 3 2 2 3" xfId="42559" xr:uid="{00000000-0005-0000-0000-000035A60000}"/>
    <cellStyle name="SAPBEXstdData 3 3 2 2 3 2" xfId="42560" xr:uid="{00000000-0005-0000-0000-000036A60000}"/>
    <cellStyle name="SAPBEXstdData 3 3 2 2 4" xfId="42561" xr:uid="{00000000-0005-0000-0000-000037A60000}"/>
    <cellStyle name="SAPBEXstdData 3 3 2 2 4 2" xfId="42562" xr:uid="{00000000-0005-0000-0000-000038A60000}"/>
    <cellStyle name="SAPBEXstdData 3 3 2 2 5" xfId="42563" xr:uid="{00000000-0005-0000-0000-000039A60000}"/>
    <cellStyle name="SAPBEXstdData 3 3 2 2 5 2" xfId="42564" xr:uid="{00000000-0005-0000-0000-00003AA60000}"/>
    <cellStyle name="SAPBEXstdData 3 3 2 2 6" xfId="42565" xr:uid="{00000000-0005-0000-0000-00003BA60000}"/>
    <cellStyle name="SAPBEXstdData 3 3 2 2 6 2" xfId="42566" xr:uid="{00000000-0005-0000-0000-00003CA60000}"/>
    <cellStyle name="SAPBEXstdData 3 3 2 2 7" xfId="42567" xr:uid="{00000000-0005-0000-0000-00003DA60000}"/>
    <cellStyle name="SAPBEXstdData 3 3 2 2 7 2" xfId="42568" xr:uid="{00000000-0005-0000-0000-00003EA60000}"/>
    <cellStyle name="SAPBEXstdData 3 3 2 2 8" xfId="42569" xr:uid="{00000000-0005-0000-0000-00003FA60000}"/>
    <cellStyle name="SAPBEXstdData 3 3 2 3" xfId="42570" xr:uid="{00000000-0005-0000-0000-000040A60000}"/>
    <cellStyle name="SAPBEXstdData 3 3 2 3 2" xfId="42571" xr:uid="{00000000-0005-0000-0000-000041A60000}"/>
    <cellStyle name="SAPBEXstdData 3 3 2 3 2 2" xfId="42572" xr:uid="{00000000-0005-0000-0000-000042A60000}"/>
    <cellStyle name="SAPBEXstdData 3 3 2 3 3" xfId="42573" xr:uid="{00000000-0005-0000-0000-000043A60000}"/>
    <cellStyle name="SAPBEXstdData 3 3 2 3 3 2" xfId="42574" xr:uid="{00000000-0005-0000-0000-000044A60000}"/>
    <cellStyle name="SAPBEXstdData 3 3 2 3 4" xfId="42575" xr:uid="{00000000-0005-0000-0000-000045A60000}"/>
    <cellStyle name="SAPBEXstdData 3 3 2 3 4 2" xfId="42576" xr:uid="{00000000-0005-0000-0000-000046A60000}"/>
    <cellStyle name="SAPBEXstdData 3 3 2 3 5" xfId="42577" xr:uid="{00000000-0005-0000-0000-000047A60000}"/>
    <cellStyle name="SAPBEXstdData 3 3 2 3 5 2" xfId="42578" xr:uid="{00000000-0005-0000-0000-000048A60000}"/>
    <cellStyle name="SAPBEXstdData 3 3 2 3 6" xfId="42579" xr:uid="{00000000-0005-0000-0000-000049A60000}"/>
    <cellStyle name="SAPBEXstdData 3 3 2 3 6 2" xfId="42580" xr:uid="{00000000-0005-0000-0000-00004AA60000}"/>
    <cellStyle name="SAPBEXstdData 3 3 2 3 7" xfId="42581" xr:uid="{00000000-0005-0000-0000-00004BA60000}"/>
    <cellStyle name="SAPBEXstdData 3 3 2 4" xfId="42582" xr:uid="{00000000-0005-0000-0000-00004CA60000}"/>
    <cellStyle name="SAPBEXstdData 3 3 2 4 2" xfId="42583" xr:uid="{00000000-0005-0000-0000-00004DA60000}"/>
    <cellStyle name="SAPBEXstdData 3 3 2 5" xfId="42584" xr:uid="{00000000-0005-0000-0000-00004EA60000}"/>
    <cellStyle name="SAPBEXstdData 3 3 2 5 2" xfId="42585" xr:uid="{00000000-0005-0000-0000-00004FA60000}"/>
    <cellStyle name="SAPBEXstdData 3 3 2 6" xfId="42586" xr:uid="{00000000-0005-0000-0000-000050A60000}"/>
    <cellStyle name="SAPBEXstdData 3 3 2 6 2" xfId="42587" xr:uid="{00000000-0005-0000-0000-000051A60000}"/>
    <cellStyle name="SAPBEXstdData 3 3 2 7" xfId="42588" xr:uid="{00000000-0005-0000-0000-000052A60000}"/>
    <cellStyle name="SAPBEXstdData 3 3 2 7 2" xfId="42589" xr:uid="{00000000-0005-0000-0000-000053A60000}"/>
    <cellStyle name="SAPBEXstdData 3 3 2 8" xfId="42590" xr:uid="{00000000-0005-0000-0000-000054A60000}"/>
    <cellStyle name="SAPBEXstdData 3 3 2 8 2" xfId="42591" xr:uid="{00000000-0005-0000-0000-000055A60000}"/>
    <cellStyle name="SAPBEXstdData 3 3 2 9" xfId="42592" xr:uid="{00000000-0005-0000-0000-000056A60000}"/>
    <cellStyle name="SAPBEXstdData 3 3 3" xfId="42593" xr:uid="{00000000-0005-0000-0000-000057A60000}"/>
    <cellStyle name="SAPBEXstdData 3 3 3 2" xfId="42594" xr:uid="{00000000-0005-0000-0000-000058A60000}"/>
    <cellStyle name="SAPBEXstdData 3 3 3 2 2" xfId="42595" xr:uid="{00000000-0005-0000-0000-000059A60000}"/>
    <cellStyle name="SAPBEXstdData 3 3 3 2 2 2" xfId="42596" xr:uid="{00000000-0005-0000-0000-00005AA60000}"/>
    <cellStyle name="SAPBEXstdData 3 3 3 2 3" xfId="42597" xr:uid="{00000000-0005-0000-0000-00005BA60000}"/>
    <cellStyle name="SAPBEXstdData 3 3 3 2 3 2" xfId="42598" xr:uid="{00000000-0005-0000-0000-00005CA60000}"/>
    <cellStyle name="SAPBEXstdData 3 3 3 2 4" xfId="42599" xr:uid="{00000000-0005-0000-0000-00005DA60000}"/>
    <cellStyle name="SAPBEXstdData 3 3 3 2 4 2" xfId="42600" xr:uid="{00000000-0005-0000-0000-00005EA60000}"/>
    <cellStyle name="SAPBEXstdData 3 3 3 2 5" xfId="42601" xr:uid="{00000000-0005-0000-0000-00005FA60000}"/>
    <cellStyle name="SAPBEXstdData 3 3 3 2 5 2" xfId="42602" xr:uid="{00000000-0005-0000-0000-000060A60000}"/>
    <cellStyle name="SAPBEXstdData 3 3 3 2 6" xfId="42603" xr:uid="{00000000-0005-0000-0000-000061A60000}"/>
    <cellStyle name="SAPBEXstdData 3 3 3 2 6 2" xfId="42604" xr:uid="{00000000-0005-0000-0000-000062A60000}"/>
    <cellStyle name="SAPBEXstdData 3 3 3 2 7" xfId="42605" xr:uid="{00000000-0005-0000-0000-000063A60000}"/>
    <cellStyle name="SAPBEXstdData 3 3 3 3" xfId="42606" xr:uid="{00000000-0005-0000-0000-000064A60000}"/>
    <cellStyle name="SAPBEXstdData 3 3 3 3 2" xfId="42607" xr:uid="{00000000-0005-0000-0000-000065A60000}"/>
    <cellStyle name="SAPBEXstdData 3 3 3 4" xfId="42608" xr:uid="{00000000-0005-0000-0000-000066A60000}"/>
    <cellStyle name="SAPBEXstdData 3 3 3 4 2" xfId="42609" xr:uid="{00000000-0005-0000-0000-000067A60000}"/>
    <cellStyle name="SAPBEXstdData 3 3 3 5" xfId="42610" xr:uid="{00000000-0005-0000-0000-000068A60000}"/>
    <cellStyle name="SAPBEXstdData 3 3 3 5 2" xfId="42611" xr:uid="{00000000-0005-0000-0000-000069A60000}"/>
    <cellStyle name="SAPBEXstdData 3 3 3 6" xfId="42612" xr:uid="{00000000-0005-0000-0000-00006AA60000}"/>
    <cellStyle name="SAPBEXstdData 3 3 3 6 2" xfId="42613" xr:uid="{00000000-0005-0000-0000-00006BA60000}"/>
    <cellStyle name="SAPBEXstdData 3 3 3 7" xfId="42614" xr:uid="{00000000-0005-0000-0000-00006CA60000}"/>
    <cellStyle name="SAPBEXstdData 3 3 3 7 2" xfId="42615" xr:uid="{00000000-0005-0000-0000-00006DA60000}"/>
    <cellStyle name="SAPBEXstdData 3 3 3 8" xfId="42616" xr:uid="{00000000-0005-0000-0000-00006EA60000}"/>
    <cellStyle name="SAPBEXstdData 3 3 4" xfId="42617" xr:uid="{00000000-0005-0000-0000-00006FA60000}"/>
    <cellStyle name="SAPBEXstdData 3 3 4 2" xfId="42618" xr:uid="{00000000-0005-0000-0000-000070A60000}"/>
    <cellStyle name="SAPBEXstdData 3 3 4 2 2" xfId="42619" xr:uid="{00000000-0005-0000-0000-000071A60000}"/>
    <cellStyle name="SAPBEXstdData 3 3 4 3" xfId="42620" xr:uid="{00000000-0005-0000-0000-000072A60000}"/>
    <cellStyle name="SAPBEXstdData 3 3 4 3 2" xfId="42621" xr:uid="{00000000-0005-0000-0000-000073A60000}"/>
    <cellStyle name="SAPBEXstdData 3 3 4 4" xfId="42622" xr:uid="{00000000-0005-0000-0000-000074A60000}"/>
    <cellStyle name="SAPBEXstdData 3 3 4 4 2" xfId="42623" xr:uid="{00000000-0005-0000-0000-000075A60000}"/>
    <cellStyle name="SAPBEXstdData 3 3 4 5" xfId="42624" xr:uid="{00000000-0005-0000-0000-000076A60000}"/>
    <cellStyle name="SAPBEXstdData 3 3 4 5 2" xfId="42625" xr:uid="{00000000-0005-0000-0000-000077A60000}"/>
    <cellStyle name="SAPBEXstdData 3 3 4 6" xfId="42626" xr:uid="{00000000-0005-0000-0000-000078A60000}"/>
    <cellStyle name="SAPBEXstdData 3 3 4 6 2" xfId="42627" xr:uid="{00000000-0005-0000-0000-000079A60000}"/>
    <cellStyle name="SAPBEXstdData 3 3 4 7" xfId="42628" xr:uid="{00000000-0005-0000-0000-00007AA60000}"/>
    <cellStyle name="SAPBEXstdData 3 3 5" xfId="42629" xr:uid="{00000000-0005-0000-0000-00007BA60000}"/>
    <cellStyle name="SAPBEXstdData 3 3 5 2" xfId="42630" xr:uid="{00000000-0005-0000-0000-00007CA60000}"/>
    <cellStyle name="SAPBEXstdData 3 3 6" xfId="42631" xr:uid="{00000000-0005-0000-0000-00007DA60000}"/>
    <cellStyle name="SAPBEXstdData 3 3 6 2" xfId="42632" xr:uid="{00000000-0005-0000-0000-00007EA60000}"/>
    <cellStyle name="SAPBEXstdData 3 3 7" xfId="42633" xr:uid="{00000000-0005-0000-0000-00007FA60000}"/>
    <cellStyle name="SAPBEXstdData 3 3 7 2" xfId="42634" xr:uid="{00000000-0005-0000-0000-000080A60000}"/>
    <cellStyle name="SAPBEXstdData 3 3 8" xfId="42635" xr:uid="{00000000-0005-0000-0000-000081A60000}"/>
    <cellStyle name="SAPBEXstdData 3 3 8 2" xfId="42636" xr:uid="{00000000-0005-0000-0000-000082A60000}"/>
    <cellStyle name="SAPBEXstdData 3 3 9" xfId="42637" xr:uid="{00000000-0005-0000-0000-000083A60000}"/>
    <cellStyle name="SAPBEXstdData 3 3 9 2" xfId="42638" xr:uid="{00000000-0005-0000-0000-000084A60000}"/>
    <cellStyle name="SAPBEXstdData 3 4" xfId="42639" xr:uid="{00000000-0005-0000-0000-000085A60000}"/>
    <cellStyle name="SAPBEXstdData 3 4 2" xfId="42640" xr:uid="{00000000-0005-0000-0000-000086A60000}"/>
    <cellStyle name="SAPBEXstdData 3 4 2 2" xfId="42641" xr:uid="{00000000-0005-0000-0000-000087A60000}"/>
    <cellStyle name="SAPBEXstdData 3 4 2 2 2" xfId="42642" xr:uid="{00000000-0005-0000-0000-000088A60000}"/>
    <cellStyle name="SAPBEXstdData 3 4 2 2 2 2" xfId="42643" xr:uid="{00000000-0005-0000-0000-000089A60000}"/>
    <cellStyle name="SAPBEXstdData 3 4 2 2 3" xfId="42644" xr:uid="{00000000-0005-0000-0000-00008AA60000}"/>
    <cellStyle name="SAPBEXstdData 3 4 2 2 3 2" xfId="42645" xr:uid="{00000000-0005-0000-0000-00008BA60000}"/>
    <cellStyle name="SAPBEXstdData 3 4 2 2 4" xfId="42646" xr:uid="{00000000-0005-0000-0000-00008CA60000}"/>
    <cellStyle name="SAPBEXstdData 3 4 2 2 4 2" xfId="42647" xr:uid="{00000000-0005-0000-0000-00008DA60000}"/>
    <cellStyle name="SAPBEXstdData 3 4 2 2 5" xfId="42648" xr:uid="{00000000-0005-0000-0000-00008EA60000}"/>
    <cellStyle name="SAPBEXstdData 3 4 2 2 5 2" xfId="42649" xr:uid="{00000000-0005-0000-0000-00008FA60000}"/>
    <cellStyle name="SAPBEXstdData 3 4 2 2 6" xfId="42650" xr:uid="{00000000-0005-0000-0000-000090A60000}"/>
    <cellStyle name="SAPBEXstdData 3 4 2 2 6 2" xfId="42651" xr:uid="{00000000-0005-0000-0000-000091A60000}"/>
    <cellStyle name="SAPBEXstdData 3 4 2 2 7" xfId="42652" xr:uid="{00000000-0005-0000-0000-000092A60000}"/>
    <cellStyle name="SAPBEXstdData 3 4 2 3" xfId="42653" xr:uid="{00000000-0005-0000-0000-000093A60000}"/>
    <cellStyle name="SAPBEXstdData 3 4 2 3 2" xfId="42654" xr:uid="{00000000-0005-0000-0000-000094A60000}"/>
    <cellStyle name="SAPBEXstdData 3 4 2 4" xfId="42655" xr:uid="{00000000-0005-0000-0000-000095A60000}"/>
    <cellStyle name="SAPBEXstdData 3 4 2 4 2" xfId="42656" xr:uid="{00000000-0005-0000-0000-000096A60000}"/>
    <cellStyle name="SAPBEXstdData 3 4 2 5" xfId="42657" xr:uid="{00000000-0005-0000-0000-000097A60000}"/>
    <cellStyle name="SAPBEXstdData 3 4 2 5 2" xfId="42658" xr:uid="{00000000-0005-0000-0000-000098A60000}"/>
    <cellStyle name="SAPBEXstdData 3 4 2 6" xfId="42659" xr:uid="{00000000-0005-0000-0000-000099A60000}"/>
    <cellStyle name="SAPBEXstdData 3 4 2 6 2" xfId="42660" xr:uid="{00000000-0005-0000-0000-00009AA60000}"/>
    <cellStyle name="SAPBEXstdData 3 4 2 7" xfId="42661" xr:uid="{00000000-0005-0000-0000-00009BA60000}"/>
    <cellStyle name="SAPBEXstdData 3 4 2 7 2" xfId="42662" xr:uid="{00000000-0005-0000-0000-00009CA60000}"/>
    <cellStyle name="SAPBEXstdData 3 4 2 8" xfId="42663" xr:uid="{00000000-0005-0000-0000-00009DA60000}"/>
    <cellStyle name="SAPBEXstdData 3 4 3" xfId="42664" xr:uid="{00000000-0005-0000-0000-00009EA60000}"/>
    <cellStyle name="SAPBEXstdData 3 4 3 2" xfId="42665" xr:uid="{00000000-0005-0000-0000-00009FA60000}"/>
    <cellStyle name="SAPBEXstdData 3 4 3 2 2" xfId="42666" xr:uid="{00000000-0005-0000-0000-0000A0A60000}"/>
    <cellStyle name="SAPBEXstdData 3 4 3 3" xfId="42667" xr:uid="{00000000-0005-0000-0000-0000A1A60000}"/>
    <cellStyle name="SAPBEXstdData 3 4 3 3 2" xfId="42668" xr:uid="{00000000-0005-0000-0000-0000A2A60000}"/>
    <cellStyle name="SAPBEXstdData 3 4 3 4" xfId="42669" xr:uid="{00000000-0005-0000-0000-0000A3A60000}"/>
    <cellStyle name="SAPBEXstdData 3 4 3 4 2" xfId="42670" xr:uid="{00000000-0005-0000-0000-0000A4A60000}"/>
    <cellStyle name="SAPBEXstdData 3 4 3 5" xfId="42671" xr:uid="{00000000-0005-0000-0000-0000A5A60000}"/>
    <cellStyle name="SAPBEXstdData 3 4 3 5 2" xfId="42672" xr:uid="{00000000-0005-0000-0000-0000A6A60000}"/>
    <cellStyle name="SAPBEXstdData 3 4 3 6" xfId="42673" xr:uid="{00000000-0005-0000-0000-0000A7A60000}"/>
    <cellStyle name="SAPBEXstdData 3 4 3 6 2" xfId="42674" xr:uid="{00000000-0005-0000-0000-0000A8A60000}"/>
    <cellStyle name="SAPBEXstdData 3 4 3 7" xfId="42675" xr:uid="{00000000-0005-0000-0000-0000A9A60000}"/>
    <cellStyle name="SAPBEXstdData 3 4 4" xfId="42676" xr:uid="{00000000-0005-0000-0000-0000AAA60000}"/>
    <cellStyle name="SAPBEXstdData 3 4 4 2" xfId="42677" xr:uid="{00000000-0005-0000-0000-0000ABA60000}"/>
    <cellStyle name="SAPBEXstdData 3 4 5" xfId="42678" xr:uid="{00000000-0005-0000-0000-0000ACA60000}"/>
    <cellStyle name="SAPBEXstdData 3 4 5 2" xfId="42679" xr:uid="{00000000-0005-0000-0000-0000ADA60000}"/>
    <cellStyle name="SAPBEXstdData 3 4 6" xfId="42680" xr:uid="{00000000-0005-0000-0000-0000AEA60000}"/>
    <cellStyle name="SAPBEXstdData 3 4 6 2" xfId="42681" xr:uid="{00000000-0005-0000-0000-0000AFA60000}"/>
    <cellStyle name="SAPBEXstdData 3 4 7" xfId="42682" xr:uid="{00000000-0005-0000-0000-0000B0A60000}"/>
    <cellStyle name="SAPBEXstdData 3 4 7 2" xfId="42683" xr:uid="{00000000-0005-0000-0000-0000B1A60000}"/>
    <cellStyle name="SAPBEXstdData 3 4 8" xfId="42684" xr:uid="{00000000-0005-0000-0000-0000B2A60000}"/>
    <cellStyle name="SAPBEXstdData 3 4 8 2" xfId="42685" xr:uid="{00000000-0005-0000-0000-0000B3A60000}"/>
    <cellStyle name="SAPBEXstdData 3 4 9" xfId="42686" xr:uid="{00000000-0005-0000-0000-0000B4A60000}"/>
    <cellStyle name="SAPBEXstdData 3 5" xfId="42687" xr:uid="{00000000-0005-0000-0000-0000B5A60000}"/>
    <cellStyle name="SAPBEXstdData 3 5 2" xfId="42688" xr:uid="{00000000-0005-0000-0000-0000B6A60000}"/>
    <cellStyle name="SAPBEXstdData 3 5 2 2" xfId="42689" xr:uid="{00000000-0005-0000-0000-0000B7A60000}"/>
    <cellStyle name="SAPBEXstdData 3 5 2 2 2" xfId="42690" xr:uid="{00000000-0005-0000-0000-0000B8A60000}"/>
    <cellStyle name="SAPBEXstdData 3 5 2 3" xfId="42691" xr:uid="{00000000-0005-0000-0000-0000B9A60000}"/>
    <cellStyle name="SAPBEXstdData 3 5 2 3 2" xfId="42692" xr:uid="{00000000-0005-0000-0000-0000BAA60000}"/>
    <cellStyle name="SAPBEXstdData 3 5 2 4" xfId="42693" xr:uid="{00000000-0005-0000-0000-0000BBA60000}"/>
    <cellStyle name="SAPBEXstdData 3 5 2 4 2" xfId="42694" xr:uid="{00000000-0005-0000-0000-0000BCA60000}"/>
    <cellStyle name="SAPBEXstdData 3 5 2 5" xfId="42695" xr:uid="{00000000-0005-0000-0000-0000BDA60000}"/>
    <cellStyle name="SAPBEXstdData 3 5 2 5 2" xfId="42696" xr:uid="{00000000-0005-0000-0000-0000BEA60000}"/>
    <cellStyle name="SAPBEXstdData 3 5 2 6" xfId="42697" xr:uid="{00000000-0005-0000-0000-0000BFA60000}"/>
    <cellStyle name="SAPBEXstdData 3 5 2 6 2" xfId="42698" xr:uid="{00000000-0005-0000-0000-0000C0A60000}"/>
    <cellStyle name="SAPBEXstdData 3 5 2 7" xfId="42699" xr:uid="{00000000-0005-0000-0000-0000C1A60000}"/>
    <cellStyle name="SAPBEXstdData 3 5 3" xfId="42700" xr:uid="{00000000-0005-0000-0000-0000C2A60000}"/>
    <cellStyle name="SAPBEXstdData 3 5 3 2" xfId="42701" xr:uid="{00000000-0005-0000-0000-0000C3A60000}"/>
    <cellStyle name="SAPBEXstdData 3 5 4" xfId="42702" xr:uid="{00000000-0005-0000-0000-0000C4A60000}"/>
    <cellStyle name="SAPBEXstdData 3 5 4 2" xfId="42703" xr:uid="{00000000-0005-0000-0000-0000C5A60000}"/>
    <cellStyle name="SAPBEXstdData 3 5 5" xfId="42704" xr:uid="{00000000-0005-0000-0000-0000C6A60000}"/>
    <cellStyle name="SAPBEXstdData 3 5 5 2" xfId="42705" xr:uid="{00000000-0005-0000-0000-0000C7A60000}"/>
    <cellStyle name="SAPBEXstdData 3 5 6" xfId="42706" xr:uid="{00000000-0005-0000-0000-0000C8A60000}"/>
    <cellStyle name="SAPBEXstdData 3 5 6 2" xfId="42707" xr:uid="{00000000-0005-0000-0000-0000C9A60000}"/>
    <cellStyle name="SAPBEXstdData 3 5 7" xfId="42708" xr:uid="{00000000-0005-0000-0000-0000CAA60000}"/>
    <cellStyle name="SAPBEXstdData 3 5 7 2" xfId="42709" xr:uid="{00000000-0005-0000-0000-0000CBA60000}"/>
    <cellStyle name="SAPBEXstdData 3 5 8" xfId="42710" xr:uid="{00000000-0005-0000-0000-0000CCA60000}"/>
    <cellStyle name="SAPBEXstdData 3 6" xfId="42711" xr:uid="{00000000-0005-0000-0000-0000CDA60000}"/>
    <cellStyle name="SAPBEXstdData 3 6 2" xfId="42712" xr:uid="{00000000-0005-0000-0000-0000CEA60000}"/>
    <cellStyle name="SAPBEXstdData 3 6 2 2" xfId="42713" xr:uid="{00000000-0005-0000-0000-0000CFA60000}"/>
    <cellStyle name="SAPBEXstdData 3 6 3" xfId="42714" xr:uid="{00000000-0005-0000-0000-0000D0A60000}"/>
    <cellStyle name="SAPBEXstdData 3 6 3 2" xfId="42715" xr:uid="{00000000-0005-0000-0000-0000D1A60000}"/>
    <cellStyle name="SAPBEXstdData 3 6 4" xfId="42716" xr:uid="{00000000-0005-0000-0000-0000D2A60000}"/>
    <cellStyle name="SAPBEXstdData 3 6 4 2" xfId="42717" xr:uid="{00000000-0005-0000-0000-0000D3A60000}"/>
    <cellStyle name="SAPBEXstdData 3 6 5" xfId="42718" xr:uid="{00000000-0005-0000-0000-0000D4A60000}"/>
    <cellStyle name="SAPBEXstdData 3 6 5 2" xfId="42719" xr:uid="{00000000-0005-0000-0000-0000D5A60000}"/>
    <cellStyle name="SAPBEXstdData 3 6 6" xfId="42720" xr:uid="{00000000-0005-0000-0000-0000D6A60000}"/>
    <cellStyle name="SAPBEXstdData 3 6 6 2" xfId="42721" xr:uid="{00000000-0005-0000-0000-0000D7A60000}"/>
    <cellStyle name="SAPBEXstdData 3 6 7" xfId="42722" xr:uid="{00000000-0005-0000-0000-0000D8A60000}"/>
    <cellStyle name="SAPBEXstdData 3 7" xfId="42723" xr:uid="{00000000-0005-0000-0000-0000D9A60000}"/>
    <cellStyle name="SAPBEXstdData 3 7 2" xfId="42724" xr:uid="{00000000-0005-0000-0000-0000DAA60000}"/>
    <cellStyle name="SAPBEXstdData 3 8" xfId="42725" xr:uid="{00000000-0005-0000-0000-0000DBA60000}"/>
    <cellStyle name="SAPBEXstdData 3 8 2" xfId="42726" xr:uid="{00000000-0005-0000-0000-0000DCA60000}"/>
    <cellStyle name="SAPBEXstdData 3 9" xfId="42727" xr:uid="{00000000-0005-0000-0000-0000DDA60000}"/>
    <cellStyle name="SAPBEXstdData 3 9 2" xfId="42728" xr:uid="{00000000-0005-0000-0000-0000DEA60000}"/>
    <cellStyle name="SAPBEXstdData 4" xfId="42729" xr:uid="{00000000-0005-0000-0000-0000DFA60000}"/>
    <cellStyle name="SAPBEXstdData 4 10" xfId="42730" xr:uid="{00000000-0005-0000-0000-0000E0A60000}"/>
    <cellStyle name="SAPBEXstdData 4 10 2" xfId="42731" xr:uid="{00000000-0005-0000-0000-0000E1A60000}"/>
    <cellStyle name="SAPBEXstdData 4 11" xfId="42732" xr:uid="{00000000-0005-0000-0000-0000E2A60000}"/>
    <cellStyle name="SAPBEXstdData 4 2" xfId="42733" xr:uid="{00000000-0005-0000-0000-0000E3A60000}"/>
    <cellStyle name="SAPBEXstdData 4 2 10" xfId="42734" xr:uid="{00000000-0005-0000-0000-0000E4A60000}"/>
    <cellStyle name="SAPBEXstdData 4 2 2" xfId="42735" xr:uid="{00000000-0005-0000-0000-0000E5A60000}"/>
    <cellStyle name="SAPBEXstdData 4 2 2 2" xfId="42736" xr:uid="{00000000-0005-0000-0000-0000E6A60000}"/>
    <cellStyle name="SAPBEXstdData 4 2 2 2 2" xfId="42737" xr:uid="{00000000-0005-0000-0000-0000E7A60000}"/>
    <cellStyle name="SAPBEXstdData 4 2 2 2 2 2" xfId="42738" xr:uid="{00000000-0005-0000-0000-0000E8A60000}"/>
    <cellStyle name="SAPBEXstdData 4 2 2 2 2 2 2" xfId="42739" xr:uid="{00000000-0005-0000-0000-0000E9A60000}"/>
    <cellStyle name="SAPBEXstdData 4 2 2 2 2 3" xfId="42740" xr:uid="{00000000-0005-0000-0000-0000EAA60000}"/>
    <cellStyle name="SAPBEXstdData 4 2 2 2 2 3 2" xfId="42741" xr:uid="{00000000-0005-0000-0000-0000EBA60000}"/>
    <cellStyle name="SAPBEXstdData 4 2 2 2 2 4" xfId="42742" xr:uid="{00000000-0005-0000-0000-0000ECA60000}"/>
    <cellStyle name="SAPBEXstdData 4 2 2 2 2 4 2" xfId="42743" xr:uid="{00000000-0005-0000-0000-0000EDA60000}"/>
    <cellStyle name="SAPBEXstdData 4 2 2 2 2 5" xfId="42744" xr:uid="{00000000-0005-0000-0000-0000EEA60000}"/>
    <cellStyle name="SAPBEXstdData 4 2 2 2 2 5 2" xfId="42745" xr:uid="{00000000-0005-0000-0000-0000EFA60000}"/>
    <cellStyle name="SAPBEXstdData 4 2 2 2 2 6" xfId="42746" xr:uid="{00000000-0005-0000-0000-0000F0A60000}"/>
    <cellStyle name="SAPBEXstdData 4 2 2 2 2 6 2" xfId="42747" xr:uid="{00000000-0005-0000-0000-0000F1A60000}"/>
    <cellStyle name="SAPBEXstdData 4 2 2 2 2 7" xfId="42748" xr:uid="{00000000-0005-0000-0000-0000F2A60000}"/>
    <cellStyle name="SAPBEXstdData 4 2 2 2 3" xfId="42749" xr:uid="{00000000-0005-0000-0000-0000F3A60000}"/>
    <cellStyle name="SAPBEXstdData 4 2 2 2 3 2" xfId="42750" xr:uid="{00000000-0005-0000-0000-0000F4A60000}"/>
    <cellStyle name="SAPBEXstdData 4 2 2 2 4" xfId="42751" xr:uid="{00000000-0005-0000-0000-0000F5A60000}"/>
    <cellStyle name="SAPBEXstdData 4 2 2 2 4 2" xfId="42752" xr:uid="{00000000-0005-0000-0000-0000F6A60000}"/>
    <cellStyle name="SAPBEXstdData 4 2 2 2 5" xfId="42753" xr:uid="{00000000-0005-0000-0000-0000F7A60000}"/>
    <cellStyle name="SAPBEXstdData 4 2 2 2 5 2" xfId="42754" xr:uid="{00000000-0005-0000-0000-0000F8A60000}"/>
    <cellStyle name="SAPBEXstdData 4 2 2 2 6" xfId="42755" xr:uid="{00000000-0005-0000-0000-0000F9A60000}"/>
    <cellStyle name="SAPBEXstdData 4 2 2 2 6 2" xfId="42756" xr:uid="{00000000-0005-0000-0000-0000FAA60000}"/>
    <cellStyle name="SAPBEXstdData 4 2 2 2 7" xfId="42757" xr:uid="{00000000-0005-0000-0000-0000FBA60000}"/>
    <cellStyle name="SAPBEXstdData 4 2 2 2 7 2" xfId="42758" xr:uid="{00000000-0005-0000-0000-0000FCA60000}"/>
    <cellStyle name="SAPBEXstdData 4 2 2 2 8" xfId="42759" xr:uid="{00000000-0005-0000-0000-0000FDA60000}"/>
    <cellStyle name="SAPBEXstdData 4 2 2 3" xfId="42760" xr:uid="{00000000-0005-0000-0000-0000FEA60000}"/>
    <cellStyle name="SAPBEXstdData 4 2 2 3 2" xfId="42761" xr:uid="{00000000-0005-0000-0000-0000FFA60000}"/>
    <cellStyle name="SAPBEXstdData 4 2 2 3 2 2" xfId="42762" xr:uid="{00000000-0005-0000-0000-000000A70000}"/>
    <cellStyle name="SAPBEXstdData 4 2 2 3 3" xfId="42763" xr:uid="{00000000-0005-0000-0000-000001A70000}"/>
    <cellStyle name="SAPBEXstdData 4 2 2 3 3 2" xfId="42764" xr:uid="{00000000-0005-0000-0000-000002A70000}"/>
    <cellStyle name="SAPBEXstdData 4 2 2 3 4" xfId="42765" xr:uid="{00000000-0005-0000-0000-000003A70000}"/>
    <cellStyle name="SAPBEXstdData 4 2 2 3 4 2" xfId="42766" xr:uid="{00000000-0005-0000-0000-000004A70000}"/>
    <cellStyle name="SAPBEXstdData 4 2 2 3 5" xfId="42767" xr:uid="{00000000-0005-0000-0000-000005A70000}"/>
    <cellStyle name="SAPBEXstdData 4 2 2 3 5 2" xfId="42768" xr:uid="{00000000-0005-0000-0000-000006A70000}"/>
    <cellStyle name="SAPBEXstdData 4 2 2 3 6" xfId="42769" xr:uid="{00000000-0005-0000-0000-000007A70000}"/>
    <cellStyle name="SAPBEXstdData 4 2 2 3 6 2" xfId="42770" xr:uid="{00000000-0005-0000-0000-000008A70000}"/>
    <cellStyle name="SAPBEXstdData 4 2 2 3 7" xfId="42771" xr:uid="{00000000-0005-0000-0000-000009A70000}"/>
    <cellStyle name="SAPBEXstdData 4 2 2 4" xfId="42772" xr:uid="{00000000-0005-0000-0000-00000AA70000}"/>
    <cellStyle name="SAPBEXstdData 4 2 2 4 2" xfId="42773" xr:uid="{00000000-0005-0000-0000-00000BA70000}"/>
    <cellStyle name="SAPBEXstdData 4 2 2 5" xfId="42774" xr:uid="{00000000-0005-0000-0000-00000CA70000}"/>
    <cellStyle name="SAPBEXstdData 4 2 2 5 2" xfId="42775" xr:uid="{00000000-0005-0000-0000-00000DA70000}"/>
    <cellStyle name="SAPBEXstdData 4 2 2 6" xfId="42776" xr:uid="{00000000-0005-0000-0000-00000EA70000}"/>
    <cellStyle name="SAPBEXstdData 4 2 2 6 2" xfId="42777" xr:uid="{00000000-0005-0000-0000-00000FA70000}"/>
    <cellStyle name="SAPBEXstdData 4 2 2 7" xfId="42778" xr:uid="{00000000-0005-0000-0000-000010A70000}"/>
    <cellStyle name="SAPBEXstdData 4 2 2 7 2" xfId="42779" xr:uid="{00000000-0005-0000-0000-000011A70000}"/>
    <cellStyle name="SAPBEXstdData 4 2 2 8" xfId="42780" xr:uid="{00000000-0005-0000-0000-000012A70000}"/>
    <cellStyle name="SAPBEXstdData 4 2 2 8 2" xfId="42781" xr:uid="{00000000-0005-0000-0000-000013A70000}"/>
    <cellStyle name="SAPBEXstdData 4 2 2 9" xfId="42782" xr:uid="{00000000-0005-0000-0000-000014A70000}"/>
    <cellStyle name="SAPBEXstdData 4 2 3" xfId="42783" xr:uid="{00000000-0005-0000-0000-000015A70000}"/>
    <cellStyle name="SAPBEXstdData 4 2 3 2" xfId="42784" xr:uid="{00000000-0005-0000-0000-000016A70000}"/>
    <cellStyle name="SAPBEXstdData 4 2 3 2 2" xfId="42785" xr:uid="{00000000-0005-0000-0000-000017A70000}"/>
    <cellStyle name="SAPBEXstdData 4 2 3 2 2 2" xfId="42786" xr:uid="{00000000-0005-0000-0000-000018A70000}"/>
    <cellStyle name="SAPBEXstdData 4 2 3 2 3" xfId="42787" xr:uid="{00000000-0005-0000-0000-000019A70000}"/>
    <cellStyle name="SAPBEXstdData 4 2 3 2 3 2" xfId="42788" xr:uid="{00000000-0005-0000-0000-00001AA70000}"/>
    <cellStyle name="SAPBEXstdData 4 2 3 2 4" xfId="42789" xr:uid="{00000000-0005-0000-0000-00001BA70000}"/>
    <cellStyle name="SAPBEXstdData 4 2 3 2 4 2" xfId="42790" xr:uid="{00000000-0005-0000-0000-00001CA70000}"/>
    <cellStyle name="SAPBEXstdData 4 2 3 2 5" xfId="42791" xr:uid="{00000000-0005-0000-0000-00001DA70000}"/>
    <cellStyle name="SAPBEXstdData 4 2 3 2 5 2" xfId="42792" xr:uid="{00000000-0005-0000-0000-00001EA70000}"/>
    <cellStyle name="SAPBEXstdData 4 2 3 2 6" xfId="42793" xr:uid="{00000000-0005-0000-0000-00001FA70000}"/>
    <cellStyle name="SAPBEXstdData 4 2 3 2 6 2" xfId="42794" xr:uid="{00000000-0005-0000-0000-000020A70000}"/>
    <cellStyle name="SAPBEXstdData 4 2 3 2 7" xfId="42795" xr:uid="{00000000-0005-0000-0000-000021A70000}"/>
    <cellStyle name="SAPBEXstdData 4 2 3 3" xfId="42796" xr:uid="{00000000-0005-0000-0000-000022A70000}"/>
    <cellStyle name="SAPBEXstdData 4 2 3 3 2" xfId="42797" xr:uid="{00000000-0005-0000-0000-000023A70000}"/>
    <cellStyle name="SAPBEXstdData 4 2 3 4" xfId="42798" xr:uid="{00000000-0005-0000-0000-000024A70000}"/>
    <cellStyle name="SAPBEXstdData 4 2 3 4 2" xfId="42799" xr:uid="{00000000-0005-0000-0000-000025A70000}"/>
    <cellStyle name="SAPBEXstdData 4 2 3 5" xfId="42800" xr:uid="{00000000-0005-0000-0000-000026A70000}"/>
    <cellStyle name="SAPBEXstdData 4 2 3 5 2" xfId="42801" xr:uid="{00000000-0005-0000-0000-000027A70000}"/>
    <cellStyle name="SAPBEXstdData 4 2 3 6" xfId="42802" xr:uid="{00000000-0005-0000-0000-000028A70000}"/>
    <cellStyle name="SAPBEXstdData 4 2 3 6 2" xfId="42803" xr:uid="{00000000-0005-0000-0000-000029A70000}"/>
    <cellStyle name="SAPBEXstdData 4 2 3 7" xfId="42804" xr:uid="{00000000-0005-0000-0000-00002AA70000}"/>
    <cellStyle name="SAPBEXstdData 4 2 3 7 2" xfId="42805" xr:uid="{00000000-0005-0000-0000-00002BA70000}"/>
    <cellStyle name="SAPBEXstdData 4 2 3 8" xfId="42806" xr:uid="{00000000-0005-0000-0000-00002CA70000}"/>
    <cellStyle name="SAPBEXstdData 4 2 4" xfId="42807" xr:uid="{00000000-0005-0000-0000-00002DA70000}"/>
    <cellStyle name="SAPBEXstdData 4 2 4 2" xfId="42808" xr:uid="{00000000-0005-0000-0000-00002EA70000}"/>
    <cellStyle name="SAPBEXstdData 4 2 4 2 2" xfId="42809" xr:uid="{00000000-0005-0000-0000-00002FA70000}"/>
    <cellStyle name="SAPBEXstdData 4 2 4 3" xfId="42810" xr:uid="{00000000-0005-0000-0000-000030A70000}"/>
    <cellStyle name="SAPBEXstdData 4 2 4 3 2" xfId="42811" xr:uid="{00000000-0005-0000-0000-000031A70000}"/>
    <cellStyle name="SAPBEXstdData 4 2 4 4" xfId="42812" xr:uid="{00000000-0005-0000-0000-000032A70000}"/>
    <cellStyle name="SAPBEXstdData 4 2 4 4 2" xfId="42813" xr:uid="{00000000-0005-0000-0000-000033A70000}"/>
    <cellStyle name="SAPBEXstdData 4 2 4 5" xfId="42814" xr:uid="{00000000-0005-0000-0000-000034A70000}"/>
    <cellStyle name="SAPBEXstdData 4 2 4 5 2" xfId="42815" xr:uid="{00000000-0005-0000-0000-000035A70000}"/>
    <cellStyle name="SAPBEXstdData 4 2 4 6" xfId="42816" xr:uid="{00000000-0005-0000-0000-000036A70000}"/>
    <cellStyle name="SAPBEXstdData 4 2 4 6 2" xfId="42817" xr:uid="{00000000-0005-0000-0000-000037A70000}"/>
    <cellStyle name="SAPBEXstdData 4 2 4 7" xfId="42818" xr:uid="{00000000-0005-0000-0000-000038A70000}"/>
    <cellStyle name="SAPBEXstdData 4 2 5" xfId="42819" xr:uid="{00000000-0005-0000-0000-000039A70000}"/>
    <cellStyle name="SAPBEXstdData 4 2 5 2" xfId="42820" xr:uid="{00000000-0005-0000-0000-00003AA70000}"/>
    <cellStyle name="SAPBEXstdData 4 2 6" xfId="42821" xr:uid="{00000000-0005-0000-0000-00003BA70000}"/>
    <cellStyle name="SAPBEXstdData 4 2 6 2" xfId="42822" xr:uid="{00000000-0005-0000-0000-00003CA70000}"/>
    <cellStyle name="SAPBEXstdData 4 2 7" xfId="42823" xr:uid="{00000000-0005-0000-0000-00003DA70000}"/>
    <cellStyle name="SAPBEXstdData 4 2 7 2" xfId="42824" xr:uid="{00000000-0005-0000-0000-00003EA70000}"/>
    <cellStyle name="SAPBEXstdData 4 2 8" xfId="42825" xr:uid="{00000000-0005-0000-0000-00003FA70000}"/>
    <cellStyle name="SAPBEXstdData 4 2 8 2" xfId="42826" xr:uid="{00000000-0005-0000-0000-000040A70000}"/>
    <cellStyle name="SAPBEXstdData 4 2 9" xfId="42827" xr:uid="{00000000-0005-0000-0000-000041A70000}"/>
    <cellStyle name="SAPBEXstdData 4 2 9 2" xfId="42828" xr:uid="{00000000-0005-0000-0000-000042A70000}"/>
    <cellStyle name="SAPBEXstdData 4 3" xfId="42829" xr:uid="{00000000-0005-0000-0000-000043A70000}"/>
    <cellStyle name="SAPBEXstdData 4 3 2" xfId="42830" xr:uid="{00000000-0005-0000-0000-000044A70000}"/>
    <cellStyle name="SAPBEXstdData 4 3 2 2" xfId="42831" xr:uid="{00000000-0005-0000-0000-000045A70000}"/>
    <cellStyle name="SAPBEXstdData 4 3 2 2 2" xfId="42832" xr:uid="{00000000-0005-0000-0000-000046A70000}"/>
    <cellStyle name="SAPBEXstdData 4 3 2 2 2 2" xfId="42833" xr:uid="{00000000-0005-0000-0000-000047A70000}"/>
    <cellStyle name="SAPBEXstdData 4 3 2 2 3" xfId="42834" xr:uid="{00000000-0005-0000-0000-000048A70000}"/>
    <cellStyle name="SAPBEXstdData 4 3 2 2 3 2" xfId="42835" xr:uid="{00000000-0005-0000-0000-000049A70000}"/>
    <cellStyle name="SAPBEXstdData 4 3 2 2 4" xfId="42836" xr:uid="{00000000-0005-0000-0000-00004AA70000}"/>
    <cellStyle name="SAPBEXstdData 4 3 2 2 4 2" xfId="42837" xr:uid="{00000000-0005-0000-0000-00004BA70000}"/>
    <cellStyle name="SAPBEXstdData 4 3 2 2 5" xfId="42838" xr:uid="{00000000-0005-0000-0000-00004CA70000}"/>
    <cellStyle name="SAPBEXstdData 4 3 2 2 5 2" xfId="42839" xr:uid="{00000000-0005-0000-0000-00004DA70000}"/>
    <cellStyle name="SAPBEXstdData 4 3 2 2 6" xfId="42840" xr:uid="{00000000-0005-0000-0000-00004EA70000}"/>
    <cellStyle name="SAPBEXstdData 4 3 2 2 6 2" xfId="42841" xr:uid="{00000000-0005-0000-0000-00004FA70000}"/>
    <cellStyle name="SAPBEXstdData 4 3 2 2 7" xfId="42842" xr:uid="{00000000-0005-0000-0000-000050A70000}"/>
    <cellStyle name="SAPBEXstdData 4 3 2 3" xfId="42843" xr:uid="{00000000-0005-0000-0000-000051A70000}"/>
    <cellStyle name="SAPBEXstdData 4 3 2 3 2" xfId="42844" xr:uid="{00000000-0005-0000-0000-000052A70000}"/>
    <cellStyle name="SAPBEXstdData 4 3 2 4" xfId="42845" xr:uid="{00000000-0005-0000-0000-000053A70000}"/>
    <cellStyle name="SAPBEXstdData 4 3 2 4 2" xfId="42846" xr:uid="{00000000-0005-0000-0000-000054A70000}"/>
    <cellStyle name="SAPBEXstdData 4 3 2 5" xfId="42847" xr:uid="{00000000-0005-0000-0000-000055A70000}"/>
    <cellStyle name="SAPBEXstdData 4 3 2 5 2" xfId="42848" xr:uid="{00000000-0005-0000-0000-000056A70000}"/>
    <cellStyle name="SAPBEXstdData 4 3 2 6" xfId="42849" xr:uid="{00000000-0005-0000-0000-000057A70000}"/>
    <cellStyle name="SAPBEXstdData 4 3 2 6 2" xfId="42850" xr:uid="{00000000-0005-0000-0000-000058A70000}"/>
    <cellStyle name="SAPBEXstdData 4 3 2 7" xfId="42851" xr:uid="{00000000-0005-0000-0000-000059A70000}"/>
    <cellStyle name="SAPBEXstdData 4 3 2 7 2" xfId="42852" xr:uid="{00000000-0005-0000-0000-00005AA70000}"/>
    <cellStyle name="SAPBEXstdData 4 3 2 8" xfId="42853" xr:uid="{00000000-0005-0000-0000-00005BA70000}"/>
    <cellStyle name="SAPBEXstdData 4 3 3" xfId="42854" xr:uid="{00000000-0005-0000-0000-00005CA70000}"/>
    <cellStyle name="SAPBEXstdData 4 3 3 2" xfId="42855" xr:uid="{00000000-0005-0000-0000-00005DA70000}"/>
    <cellStyle name="SAPBEXstdData 4 3 3 2 2" xfId="42856" xr:uid="{00000000-0005-0000-0000-00005EA70000}"/>
    <cellStyle name="SAPBEXstdData 4 3 3 3" xfId="42857" xr:uid="{00000000-0005-0000-0000-00005FA70000}"/>
    <cellStyle name="SAPBEXstdData 4 3 3 3 2" xfId="42858" xr:uid="{00000000-0005-0000-0000-000060A70000}"/>
    <cellStyle name="SAPBEXstdData 4 3 3 4" xfId="42859" xr:uid="{00000000-0005-0000-0000-000061A70000}"/>
    <cellStyle name="SAPBEXstdData 4 3 3 4 2" xfId="42860" xr:uid="{00000000-0005-0000-0000-000062A70000}"/>
    <cellStyle name="SAPBEXstdData 4 3 3 5" xfId="42861" xr:uid="{00000000-0005-0000-0000-000063A70000}"/>
    <cellStyle name="SAPBEXstdData 4 3 3 5 2" xfId="42862" xr:uid="{00000000-0005-0000-0000-000064A70000}"/>
    <cellStyle name="SAPBEXstdData 4 3 3 6" xfId="42863" xr:uid="{00000000-0005-0000-0000-000065A70000}"/>
    <cellStyle name="SAPBEXstdData 4 3 3 6 2" xfId="42864" xr:uid="{00000000-0005-0000-0000-000066A70000}"/>
    <cellStyle name="SAPBEXstdData 4 3 3 7" xfId="42865" xr:uid="{00000000-0005-0000-0000-000067A70000}"/>
    <cellStyle name="SAPBEXstdData 4 3 4" xfId="42866" xr:uid="{00000000-0005-0000-0000-000068A70000}"/>
    <cellStyle name="SAPBEXstdData 4 3 4 2" xfId="42867" xr:uid="{00000000-0005-0000-0000-000069A70000}"/>
    <cellStyle name="SAPBEXstdData 4 3 5" xfId="42868" xr:uid="{00000000-0005-0000-0000-00006AA70000}"/>
    <cellStyle name="SAPBEXstdData 4 3 5 2" xfId="42869" xr:uid="{00000000-0005-0000-0000-00006BA70000}"/>
    <cellStyle name="SAPBEXstdData 4 3 6" xfId="42870" xr:uid="{00000000-0005-0000-0000-00006CA70000}"/>
    <cellStyle name="SAPBEXstdData 4 3 6 2" xfId="42871" xr:uid="{00000000-0005-0000-0000-00006DA70000}"/>
    <cellStyle name="SAPBEXstdData 4 3 7" xfId="42872" xr:uid="{00000000-0005-0000-0000-00006EA70000}"/>
    <cellStyle name="SAPBEXstdData 4 3 7 2" xfId="42873" xr:uid="{00000000-0005-0000-0000-00006FA70000}"/>
    <cellStyle name="SAPBEXstdData 4 3 8" xfId="42874" xr:uid="{00000000-0005-0000-0000-000070A70000}"/>
    <cellStyle name="SAPBEXstdData 4 3 8 2" xfId="42875" xr:uid="{00000000-0005-0000-0000-000071A70000}"/>
    <cellStyle name="SAPBEXstdData 4 3 9" xfId="42876" xr:uid="{00000000-0005-0000-0000-000072A70000}"/>
    <cellStyle name="SAPBEXstdData 4 4" xfId="42877" xr:uid="{00000000-0005-0000-0000-000073A70000}"/>
    <cellStyle name="SAPBEXstdData 4 4 2" xfId="42878" xr:uid="{00000000-0005-0000-0000-000074A70000}"/>
    <cellStyle name="SAPBEXstdData 4 4 2 2" xfId="42879" xr:uid="{00000000-0005-0000-0000-000075A70000}"/>
    <cellStyle name="SAPBEXstdData 4 4 2 2 2" xfId="42880" xr:uid="{00000000-0005-0000-0000-000076A70000}"/>
    <cellStyle name="SAPBEXstdData 4 4 2 3" xfId="42881" xr:uid="{00000000-0005-0000-0000-000077A70000}"/>
    <cellStyle name="SAPBEXstdData 4 4 2 3 2" xfId="42882" xr:uid="{00000000-0005-0000-0000-000078A70000}"/>
    <cellStyle name="SAPBEXstdData 4 4 2 4" xfId="42883" xr:uid="{00000000-0005-0000-0000-000079A70000}"/>
    <cellStyle name="SAPBEXstdData 4 4 2 4 2" xfId="42884" xr:uid="{00000000-0005-0000-0000-00007AA70000}"/>
    <cellStyle name="SAPBEXstdData 4 4 2 5" xfId="42885" xr:uid="{00000000-0005-0000-0000-00007BA70000}"/>
    <cellStyle name="SAPBEXstdData 4 4 2 5 2" xfId="42886" xr:uid="{00000000-0005-0000-0000-00007CA70000}"/>
    <cellStyle name="SAPBEXstdData 4 4 2 6" xfId="42887" xr:uid="{00000000-0005-0000-0000-00007DA70000}"/>
    <cellStyle name="SAPBEXstdData 4 4 2 6 2" xfId="42888" xr:uid="{00000000-0005-0000-0000-00007EA70000}"/>
    <cellStyle name="SAPBEXstdData 4 4 2 7" xfId="42889" xr:uid="{00000000-0005-0000-0000-00007FA70000}"/>
    <cellStyle name="SAPBEXstdData 4 4 3" xfId="42890" xr:uid="{00000000-0005-0000-0000-000080A70000}"/>
    <cellStyle name="SAPBEXstdData 4 4 3 2" xfId="42891" xr:uid="{00000000-0005-0000-0000-000081A70000}"/>
    <cellStyle name="SAPBEXstdData 4 4 4" xfId="42892" xr:uid="{00000000-0005-0000-0000-000082A70000}"/>
    <cellStyle name="SAPBEXstdData 4 4 4 2" xfId="42893" xr:uid="{00000000-0005-0000-0000-000083A70000}"/>
    <cellStyle name="SAPBEXstdData 4 4 5" xfId="42894" xr:uid="{00000000-0005-0000-0000-000084A70000}"/>
    <cellStyle name="SAPBEXstdData 4 4 5 2" xfId="42895" xr:uid="{00000000-0005-0000-0000-000085A70000}"/>
    <cellStyle name="SAPBEXstdData 4 4 6" xfId="42896" xr:uid="{00000000-0005-0000-0000-000086A70000}"/>
    <cellStyle name="SAPBEXstdData 4 4 6 2" xfId="42897" xr:uid="{00000000-0005-0000-0000-000087A70000}"/>
    <cellStyle name="SAPBEXstdData 4 4 7" xfId="42898" xr:uid="{00000000-0005-0000-0000-000088A70000}"/>
    <cellStyle name="SAPBEXstdData 4 4 7 2" xfId="42899" xr:uid="{00000000-0005-0000-0000-000089A70000}"/>
    <cellStyle name="SAPBEXstdData 4 4 8" xfId="42900" xr:uid="{00000000-0005-0000-0000-00008AA70000}"/>
    <cellStyle name="SAPBEXstdData 4 5" xfId="42901" xr:uid="{00000000-0005-0000-0000-00008BA70000}"/>
    <cellStyle name="SAPBEXstdData 4 5 2" xfId="42902" xr:uid="{00000000-0005-0000-0000-00008CA70000}"/>
    <cellStyle name="SAPBEXstdData 4 5 2 2" xfId="42903" xr:uid="{00000000-0005-0000-0000-00008DA70000}"/>
    <cellStyle name="SAPBEXstdData 4 5 3" xfId="42904" xr:uid="{00000000-0005-0000-0000-00008EA70000}"/>
    <cellStyle name="SAPBEXstdData 4 5 3 2" xfId="42905" xr:uid="{00000000-0005-0000-0000-00008FA70000}"/>
    <cellStyle name="SAPBEXstdData 4 5 4" xfId="42906" xr:uid="{00000000-0005-0000-0000-000090A70000}"/>
    <cellStyle name="SAPBEXstdData 4 5 4 2" xfId="42907" xr:uid="{00000000-0005-0000-0000-000091A70000}"/>
    <cellStyle name="SAPBEXstdData 4 5 5" xfId="42908" xr:uid="{00000000-0005-0000-0000-000092A70000}"/>
    <cellStyle name="SAPBEXstdData 4 5 5 2" xfId="42909" xr:uid="{00000000-0005-0000-0000-000093A70000}"/>
    <cellStyle name="SAPBEXstdData 4 5 6" xfId="42910" xr:uid="{00000000-0005-0000-0000-000094A70000}"/>
    <cellStyle name="SAPBEXstdData 4 5 6 2" xfId="42911" xr:uid="{00000000-0005-0000-0000-000095A70000}"/>
    <cellStyle name="SAPBEXstdData 4 5 7" xfId="42912" xr:uid="{00000000-0005-0000-0000-000096A70000}"/>
    <cellStyle name="SAPBEXstdData 4 6" xfId="42913" xr:uid="{00000000-0005-0000-0000-000097A70000}"/>
    <cellStyle name="SAPBEXstdData 4 6 2" xfId="42914" xr:uid="{00000000-0005-0000-0000-000098A70000}"/>
    <cellStyle name="SAPBEXstdData 4 7" xfId="42915" xr:uid="{00000000-0005-0000-0000-000099A70000}"/>
    <cellStyle name="SAPBEXstdData 4 7 2" xfId="42916" xr:uid="{00000000-0005-0000-0000-00009AA70000}"/>
    <cellStyle name="SAPBEXstdData 4 8" xfId="42917" xr:uid="{00000000-0005-0000-0000-00009BA70000}"/>
    <cellStyle name="SAPBEXstdData 4 8 2" xfId="42918" xr:uid="{00000000-0005-0000-0000-00009CA70000}"/>
    <cellStyle name="SAPBEXstdData 4 9" xfId="42919" xr:uid="{00000000-0005-0000-0000-00009DA70000}"/>
    <cellStyle name="SAPBEXstdData 4 9 2" xfId="42920" xr:uid="{00000000-0005-0000-0000-00009EA70000}"/>
    <cellStyle name="SAPBEXstdData 5" xfId="42921" xr:uid="{00000000-0005-0000-0000-00009FA70000}"/>
    <cellStyle name="SAPBEXstdData 5 10" xfId="42922" xr:uid="{00000000-0005-0000-0000-0000A0A70000}"/>
    <cellStyle name="SAPBEXstdData 5 2" xfId="42923" xr:uid="{00000000-0005-0000-0000-0000A1A70000}"/>
    <cellStyle name="SAPBEXstdData 5 2 2" xfId="42924" xr:uid="{00000000-0005-0000-0000-0000A2A70000}"/>
    <cellStyle name="SAPBEXstdData 5 2 2 2" xfId="42925" xr:uid="{00000000-0005-0000-0000-0000A3A70000}"/>
    <cellStyle name="SAPBEXstdData 5 2 2 2 2" xfId="42926" xr:uid="{00000000-0005-0000-0000-0000A4A70000}"/>
    <cellStyle name="SAPBEXstdData 5 2 2 2 2 2" xfId="42927" xr:uid="{00000000-0005-0000-0000-0000A5A70000}"/>
    <cellStyle name="SAPBEXstdData 5 2 2 2 3" xfId="42928" xr:uid="{00000000-0005-0000-0000-0000A6A70000}"/>
    <cellStyle name="SAPBEXstdData 5 2 2 2 3 2" xfId="42929" xr:uid="{00000000-0005-0000-0000-0000A7A70000}"/>
    <cellStyle name="SAPBEXstdData 5 2 2 2 4" xfId="42930" xr:uid="{00000000-0005-0000-0000-0000A8A70000}"/>
    <cellStyle name="SAPBEXstdData 5 2 2 2 4 2" xfId="42931" xr:uid="{00000000-0005-0000-0000-0000A9A70000}"/>
    <cellStyle name="SAPBEXstdData 5 2 2 2 5" xfId="42932" xr:uid="{00000000-0005-0000-0000-0000AAA70000}"/>
    <cellStyle name="SAPBEXstdData 5 2 2 2 5 2" xfId="42933" xr:uid="{00000000-0005-0000-0000-0000ABA70000}"/>
    <cellStyle name="SAPBEXstdData 5 2 2 2 6" xfId="42934" xr:uid="{00000000-0005-0000-0000-0000ACA70000}"/>
    <cellStyle name="SAPBEXstdData 5 2 2 2 6 2" xfId="42935" xr:uid="{00000000-0005-0000-0000-0000ADA70000}"/>
    <cellStyle name="SAPBEXstdData 5 2 2 2 7" xfId="42936" xr:uid="{00000000-0005-0000-0000-0000AEA70000}"/>
    <cellStyle name="SAPBEXstdData 5 2 2 3" xfId="42937" xr:uid="{00000000-0005-0000-0000-0000AFA70000}"/>
    <cellStyle name="SAPBEXstdData 5 2 2 3 2" xfId="42938" xr:uid="{00000000-0005-0000-0000-0000B0A70000}"/>
    <cellStyle name="SAPBEXstdData 5 2 2 4" xfId="42939" xr:uid="{00000000-0005-0000-0000-0000B1A70000}"/>
    <cellStyle name="SAPBEXstdData 5 2 2 4 2" xfId="42940" xr:uid="{00000000-0005-0000-0000-0000B2A70000}"/>
    <cellStyle name="SAPBEXstdData 5 2 2 5" xfId="42941" xr:uid="{00000000-0005-0000-0000-0000B3A70000}"/>
    <cellStyle name="SAPBEXstdData 5 2 2 5 2" xfId="42942" xr:uid="{00000000-0005-0000-0000-0000B4A70000}"/>
    <cellStyle name="SAPBEXstdData 5 2 2 6" xfId="42943" xr:uid="{00000000-0005-0000-0000-0000B5A70000}"/>
    <cellStyle name="SAPBEXstdData 5 2 2 6 2" xfId="42944" xr:uid="{00000000-0005-0000-0000-0000B6A70000}"/>
    <cellStyle name="SAPBEXstdData 5 2 2 7" xfId="42945" xr:uid="{00000000-0005-0000-0000-0000B7A70000}"/>
    <cellStyle name="SAPBEXstdData 5 2 2 7 2" xfId="42946" xr:uid="{00000000-0005-0000-0000-0000B8A70000}"/>
    <cellStyle name="SAPBEXstdData 5 2 2 8" xfId="42947" xr:uid="{00000000-0005-0000-0000-0000B9A70000}"/>
    <cellStyle name="SAPBEXstdData 5 2 3" xfId="42948" xr:uid="{00000000-0005-0000-0000-0000BAA70000}"/>
    <cellStyle name="SAPBEXstdData 5 2 3 2" xfId="42949" xr:uid="{00000000-0005-0000-0000-0000BBA70000}"/>
    <cellStyle name="SAPBEXstdData 5 2 3 2 2" xfId="42950" xr:uid="{00000000-0005-0000-0000-0000BCA70000}"/>
    <cellStyle name="SAPBEXstdData 5 2 3 3" xfId="42951" xr:uid="{00000000-0005-0000-0000-0000BDA70000}"/>
    <cellStyle name="SAPBEXstdData 5 2 3 3 2" xfId="42952" xr:uid="{00000000-0005-0000-0000-0000BEA70000}"/>
    <cellStyle name="SAPBEXstdData 5 2 3 4" xfId="42953" xr:uid="{00000000-0005-0000-0000-0000BFA70000}"/>
    <cellStyle name="SAPBEXstdData 5 2 3 4 2" xfId="42954" xr:uid="{00000000-0005-0000-0000-0000C0A70000}"/>
    <cellStyle name="SAPBEXstdData 5 2 3 5" xfId="42955" xr:uid="{00000000-0005-0000-0000-0000C1A70000}"/>
    <cellStyle name="SAPBEXstdData 5 2 3 5 2" xfId="42956" xr:uid="{00000000-0005-0000-0000-0000C2A70000}"/>
    <cellStyle name="SAPBEXstdData 5 2 3 6" xfId="42957" xr:uid="{00000000-0005-0000-0000-0000C3A70000}"/>
    <cellStyle name="SAPBEXstdData 5 2 3 6 2" xfId="42958" xr:uid="{00000000-0005-0000-0000-0000C4A70000}"/>
    <cellStyle name="SAPBEXstdData 5 2 3 7" xfId="42959" xr:uid="{00000000-0005-0000-0000-0000C5A70000}"/>
    <cellStyle name="SAPBEXstdData 5 2 4" xfId="42960" xr:uid="{00000000-0005-0000-0000-0000C6A70000}"/>
    <cellStyle name="SAPBEXstdData 5 2 4 2" xfId="42961" xr:uid="{00000000-0005-0000-0000-0000C7A70000}"/>
    <cellStyle name="SAPBEXstdData 5 2 5" xfId="42962" xr:uid="{00000000-0005-0000-0000-0000C8A70000}"/>
    <cellStyle name="SAPBEXstdData 5 2 5 2" xfId="42963" xr:uid="{00000000-0005-0000-0000-0000C9A70000}"/>
    <cellStyle name="SAPBEXstdData 5 2 6" xfId="42964" xr:uid="{00000000-0005-0000-0000-0000CAA70000}"/>
    <cellStyle name="SAPBEXstdData 5 2 6 2" xfId="42965" xr:uid="{00000000-0005-0000-0000-0000CBA70000}"/>
    <cellStyle name="SAPBEXstdData 5 2 7" xfId="42966" xr:uid="{00000000-0005-0000-0000-0000CCA70000}"/>
    <cellStyle name="SAPBEXstdData 5 2 7 2" xfId="42967" xr:uid="{00000000-0005-0000-0000-0000CDA70000}"/>
    <cellStyle name="SAPBEXstdData 5 2 8" xfId="42968" xr:uid="{00000000-0005-0000-0000-0000CEA70000}"/>
    <cellStyle name="SAPBEXstdData 5 2 8 2" xfId="42969" xr:uid="{00000000-0005-0000-0000-0000CFA70000}"/>
    <cellStyle name="SAPBEXstdData 5 2 9" xfId="42970" xr:uid="{00000000-0005-0000-0000-0000D0A70000}"/>
    <cellStyle name="SAPBEXstdData 5 3" xfId="42971" xr:uid="{00000000-0005-0000-0000-0000D1A70000}"/>
    <cellStyle name="SAPBEXstdData 5 3 2" xfId="42972" xr:uid="{00000000-0005-0000-0000-0000D2A70000}"/>
    <cellStyle name="SAPBEXstdData 5 3 2 2" xfId="42973" xr:uid="{00000000-0005-0000-0000-0000D3A70000}"/>
    <cellStyle name="SAPBEXstdData 5 3 2 2 2" xfId="42974" xr:uid="{00000000-0005-0000-0000-0000D4A70000}"/>
    <cellStyle name="SAPBEXstdData 5 3 2 3" xfId="42975" xr:uid="{00000000-0005-0000-0000-0000D5A70000}"/>
    <cellStyle name="SAPBEXstdData 5 3 2 3 2" xfId="42976" xr:uid="{00000000-0005-0000-0000-0000D6A70000}"/>
    <cellStyle name="SAPBEXstdData 5 3 2 4" xfId="42977" xr:uid="{00000000-0005-0000-0000-0000D7A70000}"/>
    <cellStyle name="SAPBEXstdData 5 3 2 4 2" xfId="42978" xr:uid="{00000000-0005-0000-0000-0000D8A70000}"/>
    <cellStyle name="SAPBEXstdData 5 3 2 5" xfId="42979" xr:uid="{00000000-0005-0000-0000-0000D9A70000}"/>
    <cellStyle name="SAPBEXstdData 5 3 2 5 2" xfId="42980" xr:uid="{00000000-0005-0000-0000-0000DAA70000}"/>
    <cellStyle name="SAPBEXstdData 5 3 2 6" xfId="42981" xr:uid="{00000000-0005-0000-0000-0000DBA70000}"/>
    <cellStyle name="SAPBEXstdData 5 3 2 6 2" xfId="42982" xr:uid="{00000000-0005-0000-0000-0000DCA70000}"/>
    <cellStyle name="SAPBEXstdData 5 3 2 7" xfId="42983" xr:uid="{00000000-0005-0000-0000-0000DDA70000}"/>
    <cellStyle name="SAPBEXstdData 5 3 3" xfId="42984" xr:uid="{00000000-0005-0000-0000-0000DEA70000}"/>
    <cellStyle name="SAPBEXstdData 5 3 3 2" xfId="42985" xr:uid="{00000000-0005-0000-0000-0000DFA70000}"/>
    <cellStyle name="SAPBEXstdData 5 3 4" xfId="42986" xr:uid="{00000000-0005-0000-0000-0000E0A70000}"/>
    <cellStyle name="SAPBEXstdData 5 3 4 2" xfId="42987" xr:uid="{00000000-0005-0000-0000-0000E1A70000}"/>
    <cellStyle name="SAPBEXstdData 5 3 5" xfId="42988" xr:uid="{00000000-0005-0000-0000-0000E2A70000}"/>
    <cellStyle name="SAPBEXstdData 5 3 5 2" xfId="42989" xr:uid="{00000000-0005-0000-0000-0000E3A70000}"/>
    <cellStyle name="SAPBEXstdData 5 3 6" xfId="42990" xr:uid="{00000000-0005-0000-0000-0000E4A70000}"/>
    <cellStyle name="SAPBEXstdData 5 3 6 2" xfId="42991" xr:uid="{00000000-0005-0000-0000-0000E5A70000}"/>
    <cellStyle name="SAPBEXstdData 5 3 7" xfId="42992" xr:uid="{00000000-0005-0000-0000-0000E6A70000}"/>
    <cellStyle name="SAPBEXstdData 5 3 7 2" xfId="42993" xr:uid="{00000000-0005-0000-0000-0000E7A70000}"/>
    <cellStyle name="SAPBEXstdData 5 3 8" xfId="42994" xr:uid="{00000000-0005-0000-0000-0000E8A70000}"/>
    <cellStyle name="SAPBEXstdData 5 4" xfId="42995" xr:uid="{00000000-0005-0000-0000-0000E9A70000}"/>
    <cellStyle name="SAPBEXstdData 5 4 2" xfId="42996" xr:uid="{00000000-0005-0000-0000-0000EAA70000}"/>
    <cellStyle name="SAPBEXstdData 5 4 2 2" xfId="42997" xr:uid="{00000000-0005-0000-0000-0000EBA70000}"/>
    <cellStyle name="SAPBEXstdData 5 4 3" xfId="42998" xr:uid="{00000000-0005-0000-0000-0000ECA70000}"/>
    <cellStyle name="SAPBEXstdData 5 4 3 2" xfId="42999" xr:uid="{00000000-0005-0000-0000-0000EDA70000}"/>
    <cellStyle name="SAPBEXstdData 5 4 4" xfId="43000" xr:uid="{00000000-0005-0000-0000-0000EEA70000}"/>
    <cellStyle name="SAPBEXstdData 5 4 4 2" xfId="43001" xr:uid="{00000000-0005-0000-0000-0000EFA70000}"/>
    <cellStyle name="SAPBEXstdData 5 4 5" xfId="43002" xr:uid="{00000000-0005-0000-0000-0000F0A70000}"/>
    <cellStyle name="SAPBEXstdData 5 4 5 2" xfId="43003" xr:uid="{00000000-0005-0000-0000-0000F1A70000}"/>
    <cellStyle name="SAPBEXstdData 5 4 6" xfId="43004" xr:uid="{00000000-0005-0000-0000-0000F2A70000}"/>
    <cellStyle name="SAPBEXstdData 5 4 6 2" xfId="43005" xr:uid="{00000000-0005-0000-0000-0000F3A70000}"/>
    <cellStyle name="SAPBEXstdData 5 4 7" xfId="43006" xr:uid="{00000000-0005-0000-0000-0000F4A70000}"/>
    <cellStyle name="SAPBEXstdData 5 5" xfId="43007" xr:uid="{00000000-0005-0000-0000-0000F5A70000}"/>
    <cellStyle name="SAPBEXstdData 5 5 2" xfId="43008" xr:uid="{00000000-0005-0000-0000-0000F6A70000}"/>
    <cellStyle name="SAPBEXstdData 5 6" xfId="43009" xr:uid="{00000000-0005-0000-0000-0000F7A70000}"/>
    <cellStyle name="SAPBEXstdData 5 6 2" xfId="43010" xr:uid="{00000000-0005-0000-0000-0000F8A70000}"/>
    <cellStyle name="SAPBEXstdData 5 7" xfId="43011" xr:uid="{00000000-0005-0000-0000-0000F9A70000}"/>
    <cellStyle name="SAPBEXstdData 5 7 2" xfId="43012" xr:uid="{00000000-0005-0000-0000-0000FAA70000}"/>
    <cellStyle name="SAPBEXstdData 5 8" xfId="43013" xr:uid="{00000000-0005-0000-0000-0000FBA70000}"/>
    <cellStyle name="SAPBEXstdData 5 8 2" xfId="43014" xr:uid="{00000000-0005-0000-0000-0000FCA70000}"/>
    <cellStyle name="SAPBEXstdData 5 9" xfId="43015" xr:uid="{00000000-0005-0000-0000-0000FDA70000}"/>
    <cellStyle name="SAPBEXstdData 5 9 2" xfId="43016" xr:uid="{00000000-0005-0000-0000-0000FEA70000}"/>
    <cellStyle name="SAPBEXstdData 6" xfId="43017" xr:uid="{00000000-0005-0000-0000-0000FFA70000}"/>
    <cellStyle name="SAPBEXstdData 6 10" xfId="43018" xr:uid="{00000000-0005-0000-0000-000000A80000}"/>
    <cellStyle name="SAPBEXstdData 6 2" xfId="43019" xr:uid="{00000000-0005-0000-0000-000001A80000}"/>
    <cellStyle name="SAPBEXstdData 6 2 2" xfId="43020" xr:uid="{00000000-0005-0000-0000-000002A80000}"/>
    <cellStyle name="SAPBEXstdData 6 2 2 2" xfId="43021" xr:uid="{00000000-0005-0000-0000-000003A80000}"/>
    <cellStyle name="SAPBEXstdData 6 2 2 2 2" xfId="43022" xr:uid="{00000000-0005-0000-0000-000004A80000}"/>
    <cellStyle name="SAPBEXstdData 6 2 2 2 2 2" xfId="43023" xr:uid="{00000000-0005-0000-0000-000005A80000}"/>
    <cellStyle name="SAPBEXstdData 6 2 2 2 3" xfId="43024" xr:uid="{00000000-0005-0000-0000-000006A80000}"/>
    <cellStyle name="SAPBEXstdData 6 2 2 2 3 2" xfId="43025" xr:uid="{00000000-0005-0000-0000-000007A80000}"/>
    <cellStyle name="SAPBEXstdData 6 2 2 2 4" xfId="43026" xr:uid="{00000000-0005-0000-0000-000008A80000}"/>
    <cellStyle name="SAPBEXstdData 6 2 2 2 4 2" xfId="43027" xr:uid="{00000000-0005-0000-0000-000009A80000}"/>
    <cellStyle name="SAPBEXstdData 6 2 2 2 5" xfId="43028" xr:uid="{00000000-0005-0000-0000-00000AA80000}"/>
    <cellStyle name="SAPBEXstdData 6 2 2 2 5 2" xfId="43029" xr:uid="{00000000-0005-0000-0000-00000BA80000}"/>
    <cellStyle name="SAPBEXstdData 6 2 2 2 6" xfId="43030" xr:uid="{00000000-0005-0000-0000-00000CA80000}"/>
    <cellStyle name="SAPBEXstdData 6 2 2 2 6 2" xfId="43031" xr:uid="{00000000-0005-0000-0000-00000DA80000}"/>
    <cellStyle name="SAPBEXstdData 6 2 2 2 7" xfId="43032" xr:uid="{00000000-0005-0000-0000-00000EA80000}"/>
    <cellStyle name="SAPBEXstdData 6 2 2 3" xfId="43033" xr:uid="{00000000-0005-0000-0000-00000FA80000}"/>
    <cellStyle name="SAPBEXstdData 6 2 2 3 2" xfId="43034" xr:uid="{00000000-0005-0000-0000-000010A80000}"/>
    <cellStyle name="SAPBEXstdData 6 2 2 4" xfId="43035" xr:uid="{00000000-0005-0000-0000-000011A80000}"/>
    <cellStyle name="SAPBEXstdData 6 2 2 4 2" xfId="43036" xr:uid="{00000000-0005-0000-0000-000012A80000}"/>
    <cellStyle name="SAPBEXstdData 6 2 2 5" xfId="43037" xr:uid="{00000000-0005-0000-0000-000013A80000}"/>
    <cellStyle name="SAPBEXstdData 6 2 2 5 2" xfId="43038" xr:uid="{00000000-0005-0000-0000-000014A80000}"/>
    <cellStyle name="SAPBEXstdData 6 2 2 6" xfId="43039" xr:uid="{00000000-0005-0000-0000-000015A80000}"/>
    <cellStyle name="SAPBEXstdData 6 2 2 6 2" xfId="43040" xr:uid="{00000000-0005-0000-0000-000016A80000}"/>
    <cellStyle name="SAPBEXstdData 6 2 2 7" xfId="43041" xr:uid="{00000000-0005-0000-0000-000017A80000}"/>
    <cellStyle name="SAPBEXstdData 6 2 2 7 2" xfId="43042" xr:uid="{00000000-0005-0000-0000-000018A80000}"/>
    <cellStyle name="SAPBEXstdData 6 2 2 8" xfId="43043" xr:uid="{00000000-0005-0000-0000-000019A80000}"/>
    <cellStyle name="SAPBEXstdData 6 2 3" xfId="43044" xr:uid="{00000000-0005-0000-0000-00001AA80000}"/>
    <cellStyle name="SAPBEXstdData 6 2 3 2" xfId="43045" xr:uid="{00000000-0005-0000-0000-00001BA80000}"/>
    <cellStyle name="SAPBEXstdData 6 2 3 2 2" xfId="43046" xr:uid="{00000000-0005-0000-0000-00001CA80000}"/>
    <cellStyle name="SAPBEXstdData 6 2 3 3" xfId="43047" xr:uid="{00000000-0005-0000-0000-00001DA80000}"/>
    <cellStyle name="SAPBEXstdData 6 2 3 3 2" xfId="43048" xr:uid="{00000000-0005-0000-0000-00001EA80000}"/>
    <cellStyle name="SAPBEXstdData 6 2 3 4" xfId="43049" xr:uid="{00000000-0005-0000-0000-00001FA80000}"/>
    <cellStyle name="SAPBEXstdData 6 2 3 4 2" xfId="43050" xr:uid="{00000000-0005-0000-0000-000020A80000}"/>
    <cellStyle name="SAPBEXstdData 6 2 3 5" xfId="43051" xr:uid="{00000000-0005-0000-0000-000021A80000}"/>
    <cellStyle name="SAPBEXstdData 6 2 3 5 2" xfId="43052" xr:uid="{00000000-0005-0000-0000-000022A80000}"/>
    <cellStyle name="SAPBEXstdData 6 2 3 6" xfId="43053" xr:uid="{00000000-0005-0000-0000-000023A80000}"/>
    <cellStyle name="SAPBEXstdData 6 2 3 6 2" xfId="43054" xr:uid="{00000000-0005-0000-0000-000024A80000}"/>
    <cellStyle name="SAPBEXstdData 6 2 3 7" xfId="43055" xr:uid="{00000000-0005-0000-0000-000025A80000}"/>
    <cellStyle name="SAPBEXstdData 6 2 4" xfId="43056" xr:uid="{00000000-0005-0000-0000-000026A80000}"/>
    <cellStyle name="SAPBEXstdData 6 2 4 2" xfId="43057" xr:uid="{00000000-0005-0000-0000-000027A80000}"/>
    <cellStyle name="SAPBEXstdData 6 2 5" xfId="43058" xr:uid="{00000000-0005-0000-0000-000028A80000}"/>
    <cellStyle name="SAPBEXstdData 6 2 5 2" xfId="43059" xr:uid="{00000000-0005-0000-0000-000029A80000}"/>
    <cellStyle name="SAPBEXstdData 6 2 6" xfId="43060" xr:uid="{00000000-0005-0000-0000-00002AA80000}"/>
    <cellStyle name="SAPBEXstdData 6 2 6 2" xfId="43061" xr:uid="{00000000-0005-0000-0000-00002BA80000}"/>
    <cellStyle name="SAPBEXstdData 6 2 7" xfId="43062" xr:uid="{00000000-0005-0000-0000-00002CA80000}"/>
    <cellStyle name="SAPBEXstdData 6 2 7 2" xfId="43063" xr:uid="{00000000-0005-0000-0000-00002DA80000}"/>
    <cellStyle name="SAPBEXstdData 6 2 8" xfId="43064" xr:uid="{00000000-0005-0000-0000-00002EA80000}"/>
    <cellStyle name="SAPBEXstdData 6 2 8 2" xfId="43065" xr:uid="{00000000-0005-0000-0000-00002FA80000}"/>
    <cellStyle name="SAPBEXstdData 6 2 9" xfId="43066" xr:uid="{00000000-0005-0000-0000-000030A80000}"/>
    <cellStyle name="SAPBEXstdData 6 3" xfId="43067" xr:uid="{00000000-0005-0000-0000-000031A80000}"/>
    <cellStyle name="SAPBEXstdData 6 3 2" xfId="43068" xr:uid="{00000000-0005-0000-0000-000032A80000}"/>
    <cellStyle name="SAPBEXstdData 6 3 2 2" xfId="43069" xr:uid="{00000000-0005-0000-0000-000033A80000}"/>
    <cellStyle name="SAPBEXstdData 6 3 2 2 2" xfId="43070" xr:uid="{00000000-0005-0000-0000-000034A80000}"/>
    <cellStyle name="SAPBEXstdData 6 3 2 3" xfId="43071" xr:uid="{00000000-0005-0000-0000-000035A80000}"/>
    <cellStyle name="SAPBEXstdData 6 3 2 3 2" xfId="43072" xr:uid="{00000000-0005-0000-0000-000036A80000}"/>
    <cellStyle name="SAPBEXstdData 6 3 2 4" xfId="43073" xr:uid="{00000000-0005-0000-0000-000037A80000}"/>
    <cellStyle name="SAPBEXstdData 6 3 2 4 2" xfId="43074" xr:uid="{00000000-0005-0000-0000-000038A80000}"/>
    <cellStyle name="SAPBEXstdData 6 3 2 5" xfId="43075" xr:uid="{00000000-0005-0000-0000-000039A80000}"/>
    <cellStyle name="SAPBEXstdData 6 3 2 5 2" xfId="43076" xr:uid="{00000000-0005-0000-0000-00003AA80000}"/>
    <cellStyle name="SAPBEXstdData 6 3 2 6" xfId="43077" xr:uid="{00000000-0005-0000-0000-00003BA80000}"/>
    <cellStyle name="SAPBEXstdData 6 3 2 6 2" xfId="43078" xr:uid="{00000000-0005-0000-0000-00003CA80000}"/>
    <cellStyle name="SAPBEXstdData 6 3 2 7" xfId="43079" xr:uid="{00000000-0005-0000-0000-00003DA80000}"/>
    <cellStyle name="SAPBEXstdData 6 3 3" xfId="43080" xr:uid="{00000000-0005-0000-0000-00003EA80000}"/>
    <cellStyle name="SAPBEXstdData 6 3 3 2" xfId="43081" xr:uid="{00000000-0005-0000-0000-00003FA80000}"/>
    <cellStyle name="SAPBEXstdData 6 3 4" xfId="43082" xr:uid="{00000000-0005-0000-0000-000040A80000}"/>
    <cellStyle name="SAPBEXstdData 6 3 4 2" xfId="43083" xr:uid="{00000000-0005-0000-0000-000041A80000}"/>
    <cellStyle name="SAPBEXstdData 6 3 5" xfId="43084" xr:uid="{00000000-0005-0000-0000-000042A80000}"/>
    <cellStyle name="SAPBEXstdData 6 3 5 2" xfId="43085" xr:uid="{00000000-0005-0000-0000-000043A80000}"/>
    <cellStyle name="SAPBEXstdData 6 3 6" xfId="43086" xr:uid="{00000000-0005-0000-0000-000044A80000}"/>
    <cellStyle name="SAPBEXstdData 6 3 6 2" xfId="43087" xr:uid="{00000000-0005-0000-0000-000045A80000}"/>
    <cellStyle name="SAPBEXstdData 6 3 7" xfId="43088" xr:uid="{00000000-0005-0000-0000-000046A80000}"/>
    <cellStyle name="SAPBEXstdData 6 3 7 2" xfId="43089" xr:uid="{00000000-0005-0000-0000-000047A80000}"/>
    <cellStyle name="SAPBEXstdData 6 3 8" xfId="43090" xr:uid="{00000000-0005-0000-0000-000048A80000}"/>
    <cellStyle name="SAPBEXstdData 6 4" xfId="43091" xr:uid="{00000000-0005-0000-0000-000049A80000}"/>
    <cellStyle name="SAPBEXstdData 6 4 2" xfId="43092" xr:uid="{00000000-0005-0000-0000-00004AA80000}"/>
    <cellStyle name="SAPBEXstdData 6 4 2 2" xfId="43093" xr:uid="{00000000-0005-0000-0000-00004BA80000}"/>
    <cellStyle name="SAPBEXstdData 6 4 3" xfId="43094" xr:uid="{00000000-0005-0000-0000-00004CA80000}"/>
    <cellStyle name="SAPBEXstdData 6 4 3 2" xfId="43095" xr:uid="{00000000-0005-0000-0000-00004DA80000}"/>
    <cellStyle name="SAPBEXstdData 6 4 4" xfId="43096" xr:uid="{00000000-0005-0000-0000-00004EA80000}"/>
    <cellStyle name="SAPBEXstdData 6 4 4 2" xfId="43097" xr:uid="{00000000-0005-0000-0000-00004FA80000}"/>
    <cellStyle name="SAPBEXstdData 6 4 5" xfId="43098" xr:uid="{00000000-0005-0000-0000-000050A80000}"/>
    <cellStyle name="SAPBEXstdData 6 4 5 2" xfId="43099" xr:uid="{00000000-0005-0000-0000-000051A80000}"/>
    <cellStyle name="SAPBEXstdData 6 4 6" xfId="43100" xr:uid="{00000000-0005-0000-0000-000052A80000}"/>
    <cellStyle name="SAPBEXstdData 6 4 6 2" xfId="43101" xr:uid="{00000000-0005-0000-0000-000053A80000}"/>
    <cellStyle name="SAPBEXstdData 6 4 7" xfId="43102" xr:uid="{00000000-0005-0000-0000-000054A80000}"/>
    <cellStyle name="SAPBEXstdData 6 5" xfId="43103" xr:uid="{00000000-0005-0000-0000-000055A80000}"/>
    <cellStyle name="SAPBEXstdData 6 5 2" xfId="43104" xr:uid="{00000000-0005-0000-0000-000056A80000}"/>
    <cellStyle name="SAPBEXstdData 6 6" xfId="43105" xr:uid="{00000000-0005-0000-0000-000057A80000}"/>
    <cellStyle name="SAPBEXstdData 6 6 2" xfId="43106" xr:uid="{00000000-0005-0000-0000-000058A80000}"/>
    <cellStyle name="SAPBEXstdData 6 7" xfId="43107" xr:uid="{00000000-0005-0000-0000-000059A80000}"/>
    <cellStyle name="SAPBEXstdData 6 7 2" xfId="43108" xr:uid="{00000000-0005-0000-0000-00005AA80000}"/>
    <cellStyle name="SAPBEXstdData 6 8" xfId="43109" xr:uid="{00000000-0005-0000-0000-00005BA80000}"/>
    <cellStyle name="SAPBEXstdData 6 8 2" xfId="43110" xr:uid="{00000000-0005-0000-0000-00005CA80000}"/>
    <cellStyle name="SAPBEXstdData 6 9" xfId="43111" xr:uid="{00000000-0005-0000-0000-00005DA80000}"/>
    <cellStyle name="SAPBEXstdData 6 9 2" xfId="43112" xr:uid="{00000000-0005-0000-0000-00005EA80000}"/>
    <cellStyle name="SAPBEXstdData 7" xfId="43113" xr:uid="{00000000-0005-0000-0000-00005FA80000}"/>
    <cellStyle name="SAPBEXstdData 7 10" xfId="43114" xr:uid="{00000000-0005-0000-0000-000060A80000}"/>
    <cellStyle name="SAPBEXstdData 7 2" xfId="43115" xr:uid="{00000000-0005-0000-0000-000061A80000}"/>
    <cellStyle name="SAPBEXstdData 7 2 2" xfId="43116" xr:uid="{00000000-0005-0000-0000-000062A80000}"/>
    <cellStyle name="SAPBEXstdData 7 2 2 2" xfId="43117" xr:uid="{00000000-0005-0000-0000-000063A80000}"/>
    <cellStyle name="SAPBEXstdData 7 2 2 2 2" xfId="43118" xr:uid="{00000000-0005-0000-0000-000064A80000}"/>
    <cellStyle name="SAPBEXstdData 7 2 2 2 2 2" xfId="43119" xr:uid="{00000000-0005-0000-0000-000065A80000}"/>
    <cellStyle name="SAPBEXstdData 7 2 2 2 3" xfId="43120" xr:uid="{00000000-0005-0000-0000-000066A80000}"/>
    <cellStyle name="SAPBEXstdData 7 2 2 2 3 2" xfId="43121" xr:uid="{00000000-0005-0000-0000-000067A80000}"/>
    <cellStyle name="SAPBEXstdData 7 2 2 2 4" xfId="43122" xr:uid="{00000000-0005-0000-0000-000068A80000}"/>
    <cellStyle name="SAPBEXstdData 7 2 2 2 4 2" xfId="43123" xr:uid="{00000000-0005-0000-0000-000069A80000}"/>
    <cellStyle name="SAPBEXstdData 7 2 2 2 5" xfId="43124" xr:uid="{00000000-0005-0000-0000-00006AA80000}"/>
    <cellStyle name="SAPBEXstdData 7 2 2 2 5 2" xfId="43125" xr:uid="{00000000-0005-0000-0000-00006BA80000}"/>
    <cellStyle name="SAPBEXstdData 7 2 2 2 6" xfId="43126" xr:uid="{00000000-0005-0000-0000-00006CA80000}"/>
    <cellStyle name="SAPBEXstdData 7 2 2 2 6 2" xfId="43127" xr:uid="{00000000-0005-0000-0000-00006DA80000}"/>
    <cellStyle name="SAPBEXstdData 7 2 2 2 7" xfId="43128" xr:uid="{00000000-0005-0000-0000-00006EA80000}"/>
    <cellStyle name="SAPBEXstdData 7 2 2 3" xfId="43129" xr:uid="{00000000-0005-0000-0000-00006FA80000}"/>
    <cellStyle name="SAPBEXstdData 7 2 2 3 2" xfId="43130" xr:uid="{00000000-0005-0000-0000-000070A80000}"/>
    <cellStyle name="SAPBEXstdData 7 2 2 4" xfId="43131" xr:uid="{00000000-0005-0000-0000-000071A80000}"/>
    <cellStyle name="SAPBEXstdData 7 2 2 4 2" xfId="43132" xr:uid="{00000000-0005-0000-0000-000072A80000}"/>
    <cellStyle name="SAPBEXstdData 7 2 2 5" xfId="43133" xr:uid="{00000000-0005-0000-0000-000073A80000}"/>
    <cellStyle name="SAPBEXstdData 7 2 2 5 2" xfId="43134" xr:uid="{00000000-0005-0000-0000-000074A80000}"/>
    <cellStyle name="SAPBEXstdData 7 2 2 6" xfId="43135" xr:uid="{00000000-0005-0000-0000-000075A80000}"/>
    <cellStyle name="SAPBEXstdData 7 2 2 6 2" xfId="43136" xr:uid="{00000000-0005-0000-0000-000076A80000}"/>
    <cellStyle name="SAPBEXstdData 7 2 2 7" xfId="43137" xr:uid="{00000000-0005-0000-0000-000077A80000}"/>
    <cellStyle name="SAPBEXstdData 7 2 2 7 2" xfId="43138" xr:uid="{00000000-0005-0000-0000-000078A80000}"/>
    <cellStyle name="SAPBEXstdData 7 2 2 8" xfId="43139" xr:uid="{00000000-0005-0000-0000-000079A80000}"/>
    <cellStyle name="SAPBEXstdData 7 2 3" xfId="43140" xr:uid="{00000000-0005-0000-0000-00007AA80000}"/>
    <cellStyle name="SAPBEXstdData 7 2 3 2" xfId="43141" xr:uid="{00000000-0005-0000-0000-00007BA80000}"/>
    <cellStyle name="SAPBEXstdData 7 2 3 2 2" xfId="43142" xr:uid="{00000000-0005-0000-0000-00007CA80000}"/>
    <cellStyle name="SAPBEXstdData 7 2 3 3" xfId="43143" xr:uid="{00000000-0005-0000-0000-00007DA80000}"/>
    <cellStyle name="SAPBEXstdData 7 2 3 3 2" xfId="43144" xr:uid="{00000000-0005-0000-0000-00007EA80000}"/>
    <cellStyle name="SAPBEXstdData 7 2 3 4" xfId="43145" xr:uid="{00000000-0005-0000-0000-00007FA80000}"/>
    <cellStyle name="SAPBEXstdData 7 2 3 4 2" xfId="43146" xr:uid="{00000000-0005-0000-0000-000080A80000}"/>
    <cellStyle name="SAPBEXstdData 7 2 3 5" xfId="43147" xr:uid="{00000000-0005-0000-0000-000081A80000}"/>
    <cellStyle name="SAPBEXstdData 7 2 3 5 2" xfId="43148" xr:uid="{00000000-0005-0000-0000-000082A80000}"/>
    <cellStyle name="SAPBEXstdData 7 2 3 6" xfId="43149" xr:uid="{00000000-0005-0000-0000-000083A80000}"/>
    <cellStyle name="SAPBEXstdData 7 2 3 6 2" xfId="43150" xr:uid="{00000000-0005-0000-0000-000084A80000}"/>
    <cellStyle name="SAPBEXstdData 7 2 3 7" xfId="43151" xr:uid="{00000000-0005-0000-0000-000085A80000}"/>
    <cellStyle name="SAPBEXstdData 7 2 4" xfId="43152" xr:uid="{00000000-0005-0000-0000-000086A80000}"/>
    <cellStyle name="SAPBEXstdData 7 2 4 2" xfId="43153" xr:uid="{00000000-0005-0000-0000-000087A80000}"/>
    <cellStyle name="SAPBEXstdData 7 2 5" xfId="43154" xr:uid="{00000000-0005-0000-0000-000088A80000}"/>
    <cellStyle name="SAPBEXstdData 7 2 5 2" xfId="43155" xr:uid="{00000000-0005-0000-0000-000089A80000}"/>
    <cellStyle name="SAPBEXstdData 7 2 6" xfId="43156" xr:uid="{00000000-0005-0000-0000-00008AA80000}"/>
    <cellStyle name="SAPBEXstdData 7 2 6 2" xfId="43157" xr:uid="{00000000-0005-0000-0000-00008BA80000}"/>
    <cellStyle name="SAPBEXstdData 7 2 7" xfId="43158" xr:uid="{00000000-0005-0000-0000-00008CA80000}"/>
    <cellStyle name="SAPBEXstdData 7 2 7 2" xfId="43159" xr:uid="{00000000-0005-0000-0000-00008DA80000}"/>
    <cellStyle name="SAPBEXstdData 7 2 8" xfId="43160" xr:uid="{00000000-0005-0000-0000-00008EA80000}"/>
    <cellStyle name="SAPBEXstdData 7 2 8 2" xfId="43161" xr:uid="{00000000-0005-0000-0000-00008FA80000}"/>
    <cellStyle name="SAPBEXstdData 7 2 9" xfId="43162" xr:uid="{00000000-0005-0000-0000-000090A80000}"/>
    <cellStyle name="SAPBEXstdData 7 3" xfId="43163" xr:uid="{00000000-0005-0000-0000-000091A80000}"/>
    <cellStyle name="SAPBEXstdData 7 3 2" xfId="43164" xr:uid="{00000000-0005-0000-0000-000092A80000}"/>
    <cellStyle name="SAPBEXstdData 7 3 2 2" xfId="43165" xr:uid="{00000000-0005-0000-0000-000093A80000}"/>
    <cellStyle name="SAPBEXstdData 7 3 2 2 2" xfId="43166" xr:uid="{00000000-0005-0000-0000-000094A80000}"/>
    <cellStyle name="SAPBEXstdData 7 3 2 3" xfId="43167" xr:uid="{00000000-0005-0000-0000-000095A80000}"/>
    <cellStyle name="SAPBEXstdData 7 3 2 3 2" xfId="43168" xr:uid="{00000000-0005-0000-0000-000096A80000}"/>
    <cellStyle name="SAPBEXstdData 7 3 2 4" xfId="43169" xr:uid="{00000000-0005-0000-0000-000097A80000}"/>
    <cellStyle name="SAPBEXstdData 7 3 2 4 2" xfId="43170" xr:uid="{00000000-0005-0000-0000-000098A80000}"/>
    <cellStyle name="SAPBEXstdData 7 3 2 5" xfId="43171" xr:uid="{00000000-0005-0000-0000-000099A80000}"/>
    <cellStyle name="SAPBEXstdData 7 3 2 5 2" xfId="43172" xr:uid="{00000000-0005-0000-0000-00009AA80000}"/>
    <cellStyle name="SAPBEXstdData 7 3 2 6" xfId="43173" xr:uid="{00000000-0005-0000-0000-00009BA80000}"/>
    <cellStyle name="SAPBEXstdData 7 3 2 6 2" xfId="43174" xr:uid="{00000000-0005-0000-0000-00009CA80000}"/>
    <cellStyle name="SAPBEXstdData 7 3 2 7" xfId="43175" xr:uid="{00000000-0005-0000-0000-00009DA80000}"/>
    <cellStyle name="SAPBEXstdData 7 3 3" xfId="43176" xr:uid="{00000000-0005-0000-0000-00009EA80000}"/>
    <cellStyle name="SAPBEXstdData 7 3 3 2" xfId="43177" xr:uid="{00000000-0005-0000-0000-00009FA80000}"/>
    <cellStyle name="SAPBEXstdData 7 3 4" xfId="43178" xr:uid="{00000000-0005-0000-0000-0000A0A80000}"/>
    <cellStyle name="SAPBEXstdData 7 3 4 2" xfId="43179" xr:uid="{00000000-0005-0000-0000-0000A1A80000}"/>
    <cellStyle name="SAPBEXstdData 7 3 5" xfId="43180" xr:uid="{00000000-0005-0000-0000-0000A2A80000}"/>
    <cellStyle name="SAPBEXstdData 7 3 5 2" xfId="43181" xr:uid="{00000000-0005-0000-0000-0000A3A80000}"/>
    <cellStyle name="SAPBEXstdData 7 3 6" xfId="43182" xr:uid="{00000000-0005-0000-0000-0000A4A80000}"/>
    <cellStyle name="SAPBEXstdData 7 3 6 2" xfId="43183" xr:uid="{00000000-0005-0000-0000-0000A5A80000}"/>
    <cellStyle name="SAPBEXstdData 7 3 7" xfId="43184" xr:uid="{00000000-0005-0000-0000-0000A6A80000}"/>
    <cellStyle name="SAPBEXstdData 7 3 7 2" xfId="43185" xr:uid="{00000000-0005-0000-0000-0000A7A80000}"/>
    <cellStyle name="SAPBEXstdData 7 3 8" xfId="43186" xr:uid="{00000000-0005-0000-0000-0000A8A80000}"/>
    <cellStyle name="SAPBEXstdData 7 4" xfId="43187" xr:uid="{00000000-0005-0000-0000-0000A9A80000}"/>
    <cellStyle name="SAPBEXstdData 7 4 2" xfId="43188" xr:uid="{00000000-0005-0000-0000-0000AAA80000}"/>
    <cellStyle name="SAPBEXstdData 7 4 2 2" xfId="43189" xr:uid="{00000000-0005-0000-0000-0000ABA80000}"/>
    <cellStyle name="SAPBEXstdData 7 4 3" xfId="43190" xr:uid="{00000000-0005-0000-0000-0000ACA80000}"/>
    <cellStyle name="SAPBEXstdData 7 4 3 2" xfId="43191" xr:uid="{00000000-0005-0000-0000-0000ADA80000}"/>
    <cellStyle name="SAPBEXstdData 7 4 4" xfId="43192" xr:uid="{00000000-0005-0000-0000-0000AEA80000}"/>
    <cellStyle name="SAPBEXstdData 7 4 4 2" xfId="43193" xr:uid="{00000000-0005-0000-0000-0000AFA80000}"/>
    <cellStyle name="SAPBEXstdData 7 4 5" xfId="43194" xr:uid="{00000000-0005-0000-0000-0000B0A80000}"/>
    <cellStyle name="SAPBEXstdData 7 4 5 2" xfId="43195" xr:uid="{00000000-0005-0000-0000-0000B1A80000}"/>
    <cellStyle name="SAPBEXstdData 7 4 6" xfId="43196" xr:uid="{00000000-0005-0000-0000-0000B2A80000}"/>
    <cellStyle name="SAPBEXstdData 7 4 6 2" xfId="43197" xr:uid="{00000000-0005-0000-0000-0000B3A80000}"/>
    <cellStyle name="SAPBEXstdData 7 4 7" xfId="43198" xr:uid="{00000000-0005-0000-0000-0000B4A80000}"/>
    <cellStyle name="SAPBEXstdData 7 5" xfId="43199" xr:uid="{00000000-0005-0000-0000-0000B5A80000}"/>
    <cellStyle name="SAPBEXstdData 7 5 2" xfId="43200" xr:uid="{00000000-0005-0000-0000-0000B6A80000}"/>
    <cellStyle name="SAPBEXstdData 7 6" xfId="43201" xr:uid="{00000000-0005-0000-0000-0000B7A80000}"/>
    <cellStyle name="SAPBEXstdData 7 6 2" xfId="43202" xr:uid="{00000000-0005-0000-0000-0000B8A80000}"/>
    <cellStyle name="SAPBEXstdData 7 7" xfId="43203" xr:uid="{00000000-0005-0000-0000-0000B9A80000}"/>
    <cellStyle name="SAPBEXstdData 7 7 2" xfId="43204" xr:uid="{00000000-0005-0000-0000-0000BAA80000}"/>
    <cellStyle name="SAPBEXstdData 7 8" xfId="43205" xr:uid="{00000000-0005-0000-0000-0000BBA80000}"/>
    <cellStyle name="SAPBEXstdData 7 8 2" xfId="43206" xr:uid="{00000000-0005-0000-0000-0000BCA80000}"/>
    <cellStyle name="SAPBEXstdData 7 9" xfId="43207" xr:uid="{00000000-0005-0000-0000-0000BDA80000}"/>
    <cellStyle name="SAPBEXstdData 7 9 2" xfId="43208" xr:uid="{00000000-0005-0000-0000-0000BEA80000}"/>
    <cellStyle name="SAPBEXstdData 8" xfId="43209" xr:uid="{00000000-0005-0000-0000-0000BFA80000}"/>
    <cellStyle name="SAPBEXstdData 8 2" xfId="43210" xr:uid="{00000000-0005-0000-0000-0000C0A80000}"/>
    <cellStyle name="SAPBEXstdData 8 2 2" xfId="43211" xr:uid="{00000000-0005-0000-0000-0000C1A80000}"/>
    <cellStyle name="SAPBEXstdData 8 2 2 2" xfId="43212" xr:uid="{00000000-0005-0000-0000-0000C2A80000}"/>
    <cellStyle name="SAPBEXstdData 8 2 2 2 2" xfId="43213" xr:uid="{00000000-0005-0000-0000-0000C3A80000}"/>
    <cellStyle name="SAPBEXstdData 8 2 2 3" xfId="43214" xr:uid="{00000000-0005-0000-0000-0000C4A80000}"/>
    <cellStyle name="SAPBEXstdData 8 2 2 3 2" xfId="43215" xr:uid="{00000000-0005-0000-0000-0000C5A80000}"/>
    <cellStyle name="SAPBEXstdData 8 2 2 4" xfId="43216" xr:uid="{00000000-0005-0000-0000-0000C6A80000}"/>
    <cellStyle name="SAPBEXstdData 8 2 2 4 2" xfId="43217" xr:uid="{00000000-0005-0000-0000-0000C7A80000}"/>
    <cellStyle name="SAPBEXstdData 8 2 2 5" xfId="43218" xr:uid="{00000000-0005-0000-0000-0000C8A80000}"/>
    <cellStyle name="SAPBEXstdData 8 2 2 5 2" xfId="43219" xr:uid="{00000000-0005-0000-0000-0000C9A80000}"/>
    <cellStyle name="SAPBEXstdData 8 2 2 6" xfId="43220" xr:uid="{00000000-0005-0000-0000-0000CAA80000}"/>
    <cellStyle name="SAPBEXstdData 8 2 2 6 2" xfId="43221" xr:uid="{00000000-0005-0000-0000-0000CBA80000}"/>
    <cellStyle name="SAPBEXstdData 8 2 2 7" xfId="43222" xr:uid="{00000000-0005-0000-0000-0000CCA80000}"/>
    <cellStyle name="SAPBEXstdData 8 2 3" xfId="43223" xr:uid="{00000000-0005-0000-0000-0000CDA80000}"/>
    <cellStyle name="SAPBEXstdData 8 2 3 2" xfId="43224" xr:uid="{00000000-0005-0000-0000-0000CEA80000}"/>
    <cellStyle name="SAPBEXstdData 8 2 4" xfId="43225" xr:uid="{00000000-0005-0000-0000-0000CFA80000}"/>
    <cellStyle name="SAPBEXstdData 8 2 4 2" xfId="43226" xr:uid="{00000000-0005-0000-0000-0000D0A80000}"/>
    <cellStyle name="SAPBEXstdData 8 2 5" xfId="43227" xr:uid="{00000000-0005-0000-0000-0000D1A80000}"/>
    <cellStyle name="SAPBEXstdData 8 2 5 2" xfId="43228" xr:uid="{00000000-0005-0000-0000-0000D2A80000}"/>
    <cellStyle name="SAPBEXstdData 8 2 6" xfId="43229" xr:uid="{00000000-0005-0000-0000-0000D3A80000}"/>
    <cellStyle name="SAPBEXstdData 8 2 6 2" xfId="43230" xr:uid="{00000000-0005-0000-0000-0000D4A80000}"/>
    <cellStyle name="SAPBEXstdData 8 2 7" xfId="43231" xr:uid="{00000000-0005-0000-0000-0000D5A80000}"/>
    <cellStyle name="SAPBEXstdData 8 2 7 2" xfId="43232" xr:uid="{00000000-0005-0000-0000-0000D6A80000}"/>
    <cellStyle name="SAPBEXstdData 8 2 8" xfId="43233" xr:uid="{00000000-0005-0000-0000-0000D7A80000}"/>
    <cellStyle name="SAPBEXstdData 8 3" xfId="43234" xr:uid="{00000000-0005-0000-0000-0000D8A80000}"/>
    <cellStyle name="SAPBEXstdData 8 3 2" xfId="43235" xr:uid="{00000000-0005-0000-0000-0000D9A80000}"/>
    <cellStyle name="SAPBEXstdData 8 3 2 2" xfId="43236" xr:uid="{00000000-0005-0000-0000-0000DAA80000}"/>
    <cellStyle name="SAPBEXstdData 8 3 3" xfId="43237" xr:uid="{00000000-0005-0000-0000-0000DBA80000}"/>
    <cellStyle name="SAPBEXstdData 8 3 3 2" xfId="43238" xr:uid="{00000000-0005-0000-0000-0000DCA80000}"/>
    <cellStyle name="SAPBEXstdData 8 3 4" xfId="43239" xr:uid="{00000000-0005-0000-0000-0000DDA80000}"/>
    <cellStyle name="SAPBEXstdData 8 3 4 2" xfId="43240" xr:uid="{00000000-0005-0000-0000-0000DEA80000}"/>
    <cellStyle name="SAPBEXstdData 8 3 5" xfId="43241" xr:uid="{00000000-0005-0000-0000-0000DFA80000}"/>
    <cellStyle name="SAPBEXstdData 8 3 5 2" xfId="43242" xr:uid="{00000000-0005-0000-0000-0000E0A80000}"/>
    <cellStyle name="SAPBEXstdData 8 3 6" xfId="43243" xr:uid="{00000000-0005-0000-0000-0000E1A80000}"/>
    <cellStyle name="SAPBEXstdData 8 3 6 2" xfId="43244" xr:uid="{00000000-0005-0000-0000-0000E2A80000}"/>
    <cellStyle name="SAPBEXstdData 8 3 7" xfId="43245" xr:uid="{00000000-0005-0000-0000-0000E3A80000}"/>
    <cellStyle name="SAPBEXstdData 8 4" xfId="43246" xr:uid="{00000000-0005-0000-0000-0000E4A80000}"/>
    <cellStyle name="SAPBEXstdData 8 4 2" xfId="43247" xr:uid="{00000000-0005-0000-0000-0000E5A80000}"/>
    <cellStyle name="SAPBEXstdData 8 5" xfId="43248" xr:uid="{00000000-0005-0000-0000-0000E6A80000}"/>
    <cellStyle name="SAPBEXstdData 8 5 2" xfId="43249" xr:uid="{00000000-0005-0000-0000-0000E7A80000}"/>
    <cellStyle name="SAPBEXstdData 8 6" xfId="43250" xr:uid="{00000000-0005-0000-0000-0000E8A80000}"/>
    <cellStyle name="SAPBEXstdData 8 6 2" xfId="43251" xr:uid="{00000000-0005-0000-0000-0000E9A80000}"/>
    <cellStyle name="SAPBEXstdData 8 7" xfId="43252" xr:uid="{00000000-0005-0000-0000-0000EAA80000}"/>
    <cellStyle name="SAPBEXstdData 8 7 2" xfId="43253" xr:uid="{00000000-0005-0000-0000-0000EBA80000}"/>
    <cellStyle name="SAPBEXstdData 8 8" xfId="43254" xr:uid="{00000000-0005-0000-0000-0000ECA80000}"/>
    <cellStyle name="SAPBEXstdData 8 8 2" xfId="43255" xr:uid="{00000000-0005-0000-0000-0000EDA80000}"/>
    <cellStyle name="SAPBEXstdData 8 9" xfId="43256" xr:uid="{00000000-0005-0000-0000-0000EEA80000}"/>
    <cellStyle name="SAPBEXstdData 9" xfId="43257" xr:uid="{00000000-0005-0000-0000-0000EFA80000}"/>
    <cellStyle name="SAPBEXstdData 9 2" xfId="43258" xr:uid="{00000000-0005-0000-0000-0000F0A80000}"/>
    <cellStyle name="SAPBEXstdData 9 2 2" xfId="43259" xr:uid="{00000000-0005-0000-0000-0000F1A80000}"/>
    <cellStyle name="SAPBEXstdData 9 2 2 2" xfId="43260" xr:uid="{00000000-0005-0000-0000-0000F2A80000}"/>
    <cellStyle name="SAPBEXstdData 9 2 3" xfId="43261" xr:uid="{00000000-0005-0000-0000-0000F3A80000}"/>
    <cellStyle name="SAPBEXstdData 9 2 3 2" xfId="43262" xr:uid="{00000000-0005-0000-0000-0000F4A80000}"/>
    <cellStyle name="SAPBEXstdData 9 2 4" xfId="43263" xr:uid="{00000000-0005-0000-0000-0000F5A80000}"/>
    <cellStyle name="SAPBEXstdData 9 2 4 2" xfId="43264" xr:uid="{00000000-0005-0000-0000-0000F6A80000}"/>
    <cellStyle name="SAPBEXstdData 9 2 5" xfId="43265" xr:uid="{00000000-0005-0000-0000-0000F7A80000}"/>
    <cellStyle name="SAPBEXstdData 9 2 5 2" xfId="43266" xr:uid="{00000000-0005-0000-0000-0000F8A80000}"/>
    <cellStyle name="SAPBEXstdData 9 2 6" xfId="43267" xr:uid="{00000000-0005-0000-0000-0000F9A80000}"/>
    <cellStyle name="SAPBEXstdData 9 2 6 2" xfId="43268" xr:uid="{00000000-0005-0000-0000-0000FAA80000}"/>
    <cellStyle name="SAPBEXstdData 9 2 7" xfId="43269" xr:uid="{00000000-0005-0000-0000-0000FBA80000}"/>
    <cellStyle name="SAPBEXstdData 9 3" xfId="43270" xr:uid="{00000000-0005-0000-0000-0000FCA80000}"/>
    <cellStyle name="SAPBEXstdData 9 3 2" xfId="43271" xr:uid="{00000000-0005-0000-0000-0000FDA80000}"/>
    <cellStyle name="SAPBEXstdData 9 4" xfId="43272" xr:uid="{00000000-0005-0000-0000-0000FEA80000}"/>
    <cellStyle name="SAPBEXstdData 9 4 2" xfId="43273" xr:uid="{00000000-0005-0000-0000-0000FFA80000}"/>
    <cellStyle name="SAPBEXstdData 9 5" xfId="43274" xr:uid="{00000000-0005-0000-0000-000000A90000}"/>
    <cellStyle name="SAPBEXstdData 9 5 2" xfId="43275" xr:uid="{00000000-0005-0000-0000-000001A90000}"/>
    <cellStyle name="SAPBEXstdData 9 6" xfId="43276" xr:uid="{00000000-0005-0000-0000-000002A90000}"/>
    <cellStyle name="SAPBEXstdData 9 6 2" xfId="43277" xr:uid="{00000000-0005-0000-0000-000003A90000}"/>
    <cellStyle name="SAPBEXstdData 9 7" xfId="43278" xr:uid="{00000000-0005-0000-0000-000004A90000}"/>
    <cellStyle name="SAPBEXstdData 9 7 2" xfId="43279" xr:uid="{00000000-0005-0000-0000-000005A90000}"/>
    <cellStyle name="SAPBEXstdData 9 8" xfId="43280" xr:uid="{00000000-0005-0000-0000-000006A90000}"/>
    <cellStyle name="SAPBEXstdDataEmph" xfId="43281" xr:uid="{00000000-0005-0000-0000-000007A90000}"/>
    <cellStyle name="SAPBEXstdDataEmph 10" xfId="43282" xr:uid="{00000000-0005-0000-0000-000008A90000}"/>
    <cellStyle name="SAPBEXstdDataEmph 10 2" xfId="43283" xr:uid="{00000000-0005-0000-0000-000009A90000}"/>
    <cellStyle name="SAPBEXstdDataEmph 11" xfId="43284" xr:uid="{00000000-0005-0000-0000-00000AA90000}"/>
    <cellStyle name="SAPBEXstdDataEmph 2" xfId="43285" xr:uid="{00000000-0005-0000-0000-00000BA90000}"/>
    <cellStyle name="SAPBEXstdDataEmph 2 2" xfId="43286" xr:uid="{00000000-0005-0000-0000-00000CA90000}"/>
    <cellStyle name="SAPBEXstdDataEmph 2 2 2" xfId="43287" xr:uid="{00000000-0005-0000-0000-00000DA90000}"/>
    <cellStyle name="SAPBEXstdDataEmph 2 2 2 2" xfId="43288" xr:uid="{00000000-0005-0000-0000-00000EA90000}"/>
    <cellStyle name="SAPBEXstdDataEmph 2 2 2 2 2" xfId="43289" xr:uid="{00000000-0005-0000-0000-00000FA90000}"/>
    <cellStyle name="SAPBEXstdDataEmph 2 2 2 3" xfId="43290" xr:uid="{00000000-0005-0000-0000-000010A90000}"/>
    <cellStyle name="SAPBEXstdDataEmph 2 2 2 3 2" xfId="43291" xr:uid="{00000000-0005-0000-0000-000011A90000}"/>
    <cellStyle name="SAPBEXstdDataEmph 2 2 2 4" xfId="43292" xr:uid="{00000000-0005-0000-0000-000012A90000}"/>
    <cellStyle name="SAPBEXstdDataEmph 2 2 2 4 2" xfId="43293" xr:uid="{00000000-0005-0000-0000-000013A90000}"/>
    <cellStyle name="SAPBEXstdDataEmph 2 2 2 5" xfId="43294" xr:uid="{00000000-0005-0000-0000-000014A90000}"/>
    <cellStyle name="SAPBEXstdDataEmph 2 2 2 5 2" xfId="43295" xr:uid="{00000000-0005-0000-0000-000015A90000}"/>
    <cellStyle name="SAPBEXstdDataEmph 2 2 2 6" xfId="43296" xr:uid="{00000000-0005-0000-0000-000016A90000}"/>
    <cellStyle name="SAPBEXstdDataEmph 2 2 2 6 2" xfId="43297" xr:uid="{00000000-0005-0000-0000-000017A90000}"/>
    <cellStyle name="SAPBEXstdDataEmph 2 2 2 7" xfId="43298" xr:uid="{00000000-0005-0000-0000-000018A90000}"/>
    <cellStyle name="SAPBEXstdDataEmph 2 2 3" xfId="43299" xr:uid="{00000000-0005-0000-0000-000019A90000}"/>
    <cellStyle name="SAPBEXstdDataEmph 2 2 3 2" xfId="43300" xr:uid="{00000000-0005-0000-0000-00001AA90000}"/>
    <cellStyle name="SAPBEXstdDataEmph 2 2 4" xfId="43301" xr:uid="{00000000-0005-0000-0000-00001BA90000}"/>
    <cellStyle name="SAPBEXstdDataEmph 2 2 4 2" xfId="43302" xr:uid="{00000000-0005-0000-0000-00001CA90000}"/>
    <cellStyle name="SAPBEXstdDataEmph 2 2 5" xfId="43303" xr:uid="{00000000-0005-0000-0000-00001DA90000}"/>
    <cellStyle name="SAPBEXstdDataEmph 2 2 5 2" xfId="43304" xr:uid="{00000000-0005-0000-0000-00001EA90000}"/>
    <cellStyle name="SAPBEXstdDataEmph 2 2 6" xfId="43305" xr:uid="{00000000-0005-0000-0000-00001FA90000}"/>
    <cellStyle name="SAPBEXstdDataEmph 2 2 6 2" xfId="43306" xr:uid="{00000000-0005-0000-0000-000020A90000}"/>
    <cellStyle name="SAPBEXstdDataEmph 2 2 7" xfId="43307" xr:uid="{00000000-0005-0000-0000-000021A90000}"/>
    <cellStyle name="SAPBEXstdDataEmph 2 2 7 2" xfId="43308" xr:uid="{00000000-0005-0000-0000-000022A90000}"/>
    <cellStyle name="SAPBEXstdDataEmph 2 2 8" xfId="43309" xr:uid="{00000000-0005-0000-0000-000023A90000}"/>
    <cellStyle name="SAPBEXstdDataEmph 2 3" xfId="43310" xr:uid="{00000000-0005-0000-0000-000024A90000}"/>
    <cellStyle name="SAPBEXstdDataEmph 2 3 2" xfId="43311" xr:uid="{00000000-0005-0000-0000-000025A90000}"/>
    <cellStyle name="SAPBEXstdDataEmph 2 3 2 2" xfId="43312" xr:uid="{00000000-0005-0000-0000-000026A90000}"/>
    <cellStyle name="SAPBEXstdDataEmph 2 3 3" xfId="43313" xr:uid="{00000000-0005-0000-0000-000027A90000}"/>
    <cellStyle name="SAPBEXstdDataEmph 2 3 3 2" xfId="43314" xr:uid="{00000000-0005-0000-0000-000028A90000}"/>
    <cellStyle name="SAPBEXstdDataEmph 2 3 4" xfId="43315" xr:uid="{00000000-0005-0000-0000-000029A90000}"/>
    <cellStyle name="SAPBEXstdDataEmph 2 3 4 2" xfId="43316" xr:uid="{00000000-0005-0000-0000-00002AA90000}"/>
    <cellStyle name="SAPBEXstdDataEmph 2 3 5" xfId="43317" xr:uid="{00000000-0005-0000-0000-00002BA90000}"/>
    <cellStyle name="SAPBEXstdDataEmph 2 3 5 2" xfId="43318" xr:uid="{00000000-0005-0000-0000-00002CA90000}"/>
    <cellStyle name="SAPBEXstdDataEmph 2 3 6" xfId="43319" xr:uid="{00000000-0005-0000-0000-00002DA90000}"/>
    <cellStyle name="SAPBEXstdDataEmph 2 3 6 2" xfId="43320" xr:uid="{00000000-0005-0000-0000-00002EA90000}"/>
    <cellStyle name="SAPBEXstdDataEmph 2 3 7" xfId="43321" xr:uid="{00000000-0005-0000-0000-00002FA90000}"/>
    <cellStyle name="SAPBEXstdDataEmph 2 4" xfId="43322" xr:uid="{00000000-0005-0000-0000-000030A90000}"/>
    <cellStyle name="SAPBEXstdDataEmph 2 4 2" xfId="43323" xr:uid="{00000000-0005-0000-0000-000031A90000}"/>
    <cellStyle name="SAPBEXstdDataEmph 2 5" xfId="43324" xr:uid="{00000000-0005-0000-0000-000032A90000}"/>
    <cellStyle name="SAPBEXstdDataEmph 2 5 2" xfId="43325" xr:uid="{00000000-0005-0000-0000-000033A90000}"/>
    <cellStyle name="SAPBEXstdDataEmph 2 6" xfId="43326" xr:uid="{00000000-0005-0000-0000-000034A90000}"/>
    <cellStyle name="SAPBEXstdDataEmph 2 6 2" xfId="43327" xr:uid="{00000000-0005-0000-0000-000035A90000}"/>
    <cellStyle name="SAPBEXstdDataEmph 2 7" xfId="43328" xr:uid="{00000000-0005-0000-0000-000036A90000}"/>
    <cellStyle name="SAPBEXstdDataEmph 2 7 2" xfId="43329" xr:uid="{00000000-0005-0000-0000-000037A90000}"/>
    <cellStyle name="SAPBEXstdDataEmph 2 8" xfId="43330" xr:uid="{00000000-0005-0000-0000-000038A90000}"/>
    <cellStyle name="SAPBEXstdDataEmph 2 8 2" xfId="43331" xr:uid="{00000000-0005-0000-0000-000039A90000}"/>
    <cellStyle name="SAPBEXstdDataEmph 2 9" xfId="43332" xr:uid="{00000000-0005-0000-0000-00003AA90000}"/>
    <cellStyle name="SAPBEXstdDataEmph 3" xfId="43333" xr:uid="{00000000-0005-0000-0000-00003BA90000}"/>
    <cellStyle name="SAPBEXstdDataEmph 3 2" xfId="43334" xr:uid="{00000000-0005-0000-0000-00003CA90000}"/>
    <cellStyle name="SAPBEXstdDataEmph 3 2 2" xfId="43335" xr:uid="{00000000-0005-0000-0000-00003DA90000}"/>
    <cellStyle name="SAPBEXstdDataEmph 3 2 2 2" xfId="43336" xr:uid="{00000000-0005-0000-0000-00003EA90000}"/>
    <cellStyle name="SAPBEXstdDataEmph 3 2 2 2 2" xfId="43337" xr:uid="{00000000-0005-0000-0000-00003FA90000}"/>
    <cellStyle name="SAPBEXstdDataEmph 3 2 2 3" xfId="43338" xr:uid="{00000000-0005-0000-0000-000040A90000}"/>
    <cellStyle name="SAPBEXstdDataEmph 3 2 2 3 2" xfId="43339" xr:uid="{00000000-0005-0000-0000-000041A90000}"/>
    <cellStyle name="SAPBEXstdDataEmph 3 2 2 4" xfId="43340" xr:uid="{00000000-0005-0000-0000-000042A90000}"/>
    <cellStyle name="SAPBEXstdDataEmph 3 2 2 4 2" xfId="43341" xr:uid="{00000000-0005-0000-0000-000043A90000}"/>
    <cellStyle name="SAPBEXstdDataEmph 3 2 2 5" xfId="43342" xr:uid="{00000000-0005-0000-0000-000044A90000}"/>
    <cellStyle name="SAPBEXstdDataEmph 3 2 2 5 2" xfId="43343" xr:uid="{00000000-0005-0000-0000-000045A90000}"/>
    <cellStyle name="SAPBEXstdDataEmph 3 2 2 6" xfId="43344" xr:uid="{00000000-0005-0000-0000-000046A90000}"/>
    <cellStyle name="SAPBEXstdDataEmph 3 2 2 6 2" xfId="43345" xr:uid="{00000000-0005-0000-0000-000047A90000}"/>
    <cellStyle name="SAPBEXstdDataEmph 3 2 2 7" xfId="43346" xr:uid="{00000000-0005-0000-0000-000048A90000}"/>
    <cellStyle name="SAPBEXstdDataEmph 3 2 3" xfId="43347" xr:uid="{00000000-0005-0000-0000-000049A90000}"/>
    <cellStyle name="SAPBEXstdDataEmph 3 2 3 2" xfId="43348" xr:uid="{00000000-0005-0000-0000-00004AA90000}"/>
    <cellStyle name="SAPBEXstdDataEmph 3 2 4" xfId="43349" xr:uid="{00000000-0005-0000-0000-00004BA90000}"/>
    <cellStyle name="SAPBEXstdDataEmph 3 2 4 2" xfId="43350" xr:uid="{00000000-0005-0000-0000-00004CA90000}"/>
    <cellStyle name="SAPBEXstdDataEmph 3 2 5" xfId="43351" xr:uid="{00000000-0005-0000-0000-00004DA90000}"/>
    <cellStyle name="SAPBEXstdDataEmph 3 2 5 2" xfId="43352" xr:uid="{00000000-0005-0000-0000-00004EA90000}"/>
    <cellStyle name="SAPBEXstdDataEmph 3 2 6" xfId="43353" xr:uid="{00000000-0005-0000-0000-00004FA90000}"/>
    <cellStyle name="SAPBEXstdDataEmph 3 2 6 2" xfId="43354" xr:uid="{00000000-0005-0000-0000-000050A90000}"/>
    <cellStyle name="SAPBEXstdDataEmph 3 2 7" xfId="43355" xr:uid="{00000000-0005-0000-0000-000051A90000}"/>
    <cellStyle name="SAPBEXstdDataEmph 3 2 7 2" xfId="43356" xr:uid="{00000000-0005-0000-0000-000052A90000}"/>
    <cellStyle name="SAPBEXstdDataEmph 3 2 8" xfId="43357" xr:uid="{00000000-0005-0000-0000-000053A90000}"/>
    <cellStyle name="SAPBEXstdDataEmph 3 3" xfId="43358" xr:uid="{00000000-0005-0000-0000-000054A90000}"/>
    <cellStyle name="SAPBEXstdDataEmph 3 3 2" xfId="43359" xr:uid="{00000000-0005-0000-0000-000055A90000}"/>
    <cellStyle name="SAPBEXstdDataEmph 3 3 2 2" xfId="43360" xr:uid="{00000000-0005-0000-0000-000056A90000}"/>
    <cellStyle name="SAPBEXstdDataEmph 3 3 3" xfId="43361" xr:uid="{00000000-0005-0000-0000-000057A90000}"/>
    <cellStyle name="SAPBEXstdDataEmph 3 3 3 2" xfId="43362" xr:uid="{00000000-0005-0000-0000-000058A90000}"/>
    <cellStyle name="SAPBEXstdDataEmph 3 3 4" xfId="43363" xr:uid="{00000000-0005-0000-0000-000059A90000}"/>
    <cellStyle name="SAPBEXstdDataEmph 3 3 4 2" xfId="43364" xr:uid="{00000000-0005-0000-0000-00005AA90000}"/>
    <cellStyle name="SAPBEXstdDataEmph 3 3 5" xfId="43365" xr:uid="{00000000-0005-0000-0000-00005BA90000}"/>
    <cellStyle name="SAPBEXstdDataEmph 3 3 5 2" xfId="43366" xr:uid="{00000000-0005-0000-0000-00005CA90000}"/>
    <cellStyle name="SAPBEXstdDataEmph 3 3 6" xfId="43367" xr:uid="{00000000-0005-0000-0000-00005DA90000}"/>
    <cellStyle name="SAPBEXstdDataEmph 3 3 6 2" xfId="43368" xr:uid="{00000000-0005-0000-0000-00005EA90000}"/>
    <cellStyle name="SAPBEXstdDataEmph 3 3 7" xfId="43369" xr:uid="{00000000-0005-0000-0000-00005FA90000}"/>
    <cellStyle name="SAPBEXstdDataEmph 3 4" xfId="43370" xr:uid="{00000000-0005-0000-0000-000060A90000}"/>
    <cellStyle name="SAPBEXstdDataEmph 3 4 2" xfId="43371" xr:uid="{00000000-0005-0000-0000-000061A90000}"/>
    <cellStyle name="SAPBEXstdDataEmph 3 5" xfId="43372" xr:uid="{00000000-0005-0000-0000-000062A90000}"/>
    <cellStyle name="SAPBEXstdDataEmph 3 5 2" xfId="43373" xr:uid="{00000000-0005-0000-0000-000063A90000}"/>
    <cellStyle name="SAPBEXstdDataEmph 3 6" xfId="43374" xr:uid="{00000000-0005-0000-0000-000064A90000}"/>
    <cellStyle name="SAPBEXstdDataEmph 3 6 2" xfId="43375" xr:uid="{00000000-0005-0000-0000-000065A90000}"/>
    <cellStyle name="SAPBEXstdDataEmph 3 7" xfId="43376" xr:uid="{00000000-0005-0000-0000-000066A90000}"/>
    <cellStyle name="SAPBEXstdDataEmph 3 7 2" xfId="43377" xr:uid="{00000000-0005-0000-0000-000067A90000}"/>
    <cellStyle name="SAPBEXstdDataEmph 3 8" xfId="43378" xr:uid="{00000000-0005-0000-0000-000068A90000}"/>
    <cellStyle name="SAPBEXstdDataEmph 3 8 2" xfId="43379" xr:uid="{00000000-0005-0000-0000-000069A90000}"/>
    <cellStyle name="SAPBEXstdDataEmph 3 9" xfId="43380" xr:uid="{00000000-0005-0000-0000-00006AA90000}"/>
    <cellStyle name="SAPBEXstdDataEmph 4" xfId="43381" xr:uid="{00000000-0005-0000-0000-00006BA90000}"/>
    <cellStyle name="SAPBEXstdDataEmph 4 2" xfId="43382" xr:uid="{00000000-0005-0000-0000-00006CA90000}"/>
    <cellStyle name="SAPBEXstdDataEmph 4 2 2" xfId="43383" xr:uid="{00000000-0005-0000-0000-00006DA90000}"/>
    <cellStyle name="SAPBEXstdDataEmph 4 2 2 2" xfId="43384" xr:uid="{00000000-0005-0000-0000-00006EA90000}"/>
    <cellStyle name="SAPBEXstdDataEmph 4 2 3" xfId="43385" xr:uid="{00000000-0005-0000-0000-00006FA90000}"/>
    <cellStyle name="SAPBEXstdDataEmph 4 2 3 2" xfId="43386" xr:uid="{00000000-0005-0000-0000-000070A90000}"/>
    <cellStyle name="SAPBEXstdDataEmph 4 2 4" xfId="43387" xr:uid="{00000000-0005-0000-0000-000071A90000}"/>
    <cellStyle name="SAPBEXstdDataEmph 4 2 4 2" xfId="43388" xr:uid="{00000000-0005-0000-0000-000072A90000}"/>
    <cellStyle name="SAPBEXstdDataEmph 4 2 5" xfId="43389" xr:uid="{00000000-0005-0000-0000-000073A90000}"/>
    <cellStyle name="SAPBEXstdDataEmph 4 2 5 2" xfId="43390" xr:uid="{00000000-0005-0000-0000-000074A90000}"/>
    <cellStyle name="SAPBEXstdDataEmph 4 2 6" xfId="43391" xr:uid="{00000000-0005-0000-0000-000075A90000}"/>
    <cellStyle name="SAPBEXstdDataEmph 4 2 6 2" xfId="43392" xr:uid="{00000000-0005-0000-0000-000076A90000}"/>
    <cellStyle name="SAPBEXstdDataEmph 4 2 7" xfId="43393" xr:uid="{00000000-0005-0000-0000-000077A90000}"/>
    <cellStyle name="SAPBEXstdDataEmph 4 3" xfId="43394" xr:uid="{00000000-0005-0000-0000-000078A90000}"/>
    <cellStyle name="SAPBEXstdDataEmph 4 3 2" xfId="43395" xr:uid="{00000000-0005-0000-0000-000079A90000}"/>
    <cellStyle name="SAPBEXstdDataEmph 4 4" xfId="43396" xr:uid="{00000000-0005-0000-0000-00007AA90000}"/>
    <cellStyle name="SAPBEXstdDataEmph 4 4 2" xfId="43397" xr:uid="{00000000-0005-0000-0000-00007BA90000}"/>
    <cellStyle name="SAPBEXstdDataEmph 4 5" xfId="43398" xr:uid="{00000000-0005-0000-0000-00007CA90000}"/>
    <cellStyle name="SAPBEXstdDataEmph 4 5 2" xfId="43399" xr:uid="{00000000-0005-0000-0000-00007DA90000}"/>
    <cellStyle name="SAPBEXstdDataEmph 4 6" xfId="43400" xr:uid="{00000000-0005-0000-0000-00007EA90000}"/>
    <cellStyle name="SAPBEXstdDataEmph 4 6 2" xfId="43401" xr:uid="{00000000-0005-0000-0000-00007FA90000}"/>
    <cellStyle name="SAPBEXstdDataEmph 4 7" xfId="43402" xr:uid="{00000000-0005-0000-0000-000080A90000}"/>
    <cellStyle name="SAPBEXstdDataEmph 4 7 2" xfId="43403" xr:uid="{00000000-0005-0000-0000-000081A90000}"/>
    <cellStyle name="SAPBEXstdDataEmph 4 8" xfId="43404" xr:uid="{00000000-0005-0000-0000-000082A90000}"/>
    <cellStyle name="SAPBEXstdDataEmph 5" xfId="43405" xr:uid="{00000000-0005-0000-0000-000083A90000}"/>
    <cellStyle name="SAPBEXstdDataEmph 5 2" xfId="43406" xr:uid="{00000000-0005-0000-0000-000084A90000}"/>
    <cellStyle name="SAPBEXstdDataEmph 5 2 2" xfId="43407" xr:uid="{00000000-0005-0000-0000-000085A90000}"/>
    <cellStyle name="SAPBEXstdDataEmph 5 3" xfId="43408" xr:uid="{00000000-0005-0000-0000-000086A90000}"/>
    <cellStyle name="SAPBEXstdDataEmph 5 3 2" xfId="43409" xr:uid="{00000000-0005-0000-0000-000087A90000}"/>
    <cellStyle name="SAPBEXstdDataEmph 5 4" xfId="43410" xr:uid="{00000000-0005-0000-0000-000088A90000}"/>
    <cellStyle name="SAPBEXstdDataEmph 5 4 2" xfId="43411" xr:uid="{00000000-0005-0000-0000-000089A90000}"/>
    <cellStyle name="SAPBEXstdDataEmph 5 5" xfId="43412" xr:uid="{00000000-0005-0000-0000-00008AA90000}"/>
    <cellStyle name="SAPBEXstdDataEmph 5 5 2" xfId="43413" xr:uid="{00000000-0005-0000-0000-00008BA90000}"/>
    <cellStyle name="SAPBEXstdDataEmph 5 6" xfId="43414" xr:uid="{00000000-0005-0000-0000-00008CA90000}"/>
    <cellStyle name="SAPBEXstdDataEmph 5 6 2" xfId="43415" xr:uid="{00000000-0005-0000-0000-00008DA90000}"/>
    <cellStyle name="SAPBEXstdDataEmph 5 7" xfId="43416" xr:uid="{00000000-0005-0000-0000-00008EA90000}"/>
    <cellStyle name="SAPBEXstdDataEmph 6" xfId="43417" xr:uid="{00000000-0005-0000-0000-00008FA90000}"/>
    <cellStyle name="SAPBEXstdDataEmph 6 2" xfId="43418" xr:uid="{00000000-0005-0000-0000-000090A90000}"/>
    <cellStyle name="SAPBEXstdDataEmph 7" xfId="43419" xr:uid="{00000000-0005-0000-0000-000091A90000}"/>
    <cellStyle name="SAPBEXstdDataEmph 7 2" xfId="43420" xr:uid="{00000000-0005-0000-0000-000092A90000}"/>
    <cellStyle name="SAPBEXstdDataEmph 8" xfId="43421" xr:uid="{00000000-0005-0000-0000-000093A90000}"/>
    <cellStyle name="SAPBEXstdDataEmph 8 2" xfId="43422" xr:uid="{00000000-0005-0000-0000-000094A90000}"/>
    <cellStyle name="SAPBEXstdDataEmph 9" xfId="43423" xr:uid="{00000000-0005-0000-0000-000095A90000}"/>
    <cellStyle name="SAPBEXstdDataEmph 9 2" xfId="43424" xr:uid="{00000000-0005-0000-0000-000096A90000}"/>
    <cellStyle name="SAPBEXstdItem" xfId="43425" xr:uid="{00000000-0005-0000-0000-000097A90000}"/>
    <cellStyle name="SAPBEXstdItem 10" xfId="43426" xr:uid="{00000000-0005-0000-0000-000098A90000}"/>
    <cellStyle name="SAPBEXstdItem 10 2" xfId="43427" xr:uid="{00000000-0005-0000-0000-000099A90000}"/>
    <cellStyle name="SAPBEXstdItem 10 2 2" xfId="43428" xr:uid="{00000000-0005-0000-0000-00009AA90000}"/>
    <cellStyle name="SAPBEXstdItem 10 3" xfId="43429" xr:uid="{00000000-0005-0000-0000-00009BA90000}"/>
    <cellStyle name="SAPBEXstdItem 10 3 2" xfId="43430" xr:uid="{00000000-0005-0000-0000-00009CA90000}"/>
    <cellStyle name="SAPBEXstdItem 10 4" xfId="43431" xr:uid="{00000000-0005-0000-0000-00009DA90000}"/>
    <cellStyle name="SAPBEXstdItem 10 4 2" xfId="43432" xr:uid="{00000000-0005-0000-0000-00009EA90000}"/>
    <cellStyle name="SAPBEXstdItem 10 5" xfId="43433" xr:uid="{00000000-0005-0000-0000-00009FA90000}"/>
    <cellStyle name="SAPBEXstdItem 10 5 2" xfId="43434" xr:uid="{00000000-0005-0000-0000-0000A0A90000}"/>
    <cellStyle name="SAPBEXstdItem 10 6" xfId="43435" xr:uid="{00000000-0005-0000-0000-0000A1A90000}"/>
    <cellStyle name="SAPBEXstdItem 10 6 2" xfId="43436" xr:uid="{00000000-0005-0000-0000-0000A2A90000}"/>
    <cellStyle name="SAPBEXstdItem 10 7" xfId="43437" xr:uid="{00000000-0005-0000-0000-0000A3A90000}"/>
    <cellStyle name="SAPBEXstdItem 11" xfId="43438" xr:uid="{00000000-0005-0000-0000-0000A4A90000}"/>
    <cellStyle name="SAPBEXstdItem 11 2" xfId="43439" xr:uid="{00000000-0005-0000-0000-0000A5A90000}"/>
    <cellStyle name="SAPBEXstdItem 12" xfId="43440" xr:uid="{00000000-0005-0000-0000-0000A6A90000}"/>
    <cellStyle name="SAPBEXstdItem 12 2" xfId="43441" xr:uid="{00000000-0005-0000-0000-0000A7A90000}"/>
    <cellStyle name="SAPBEXstdItem 13" xfId="43442" xr:uid="{00000000-0005-0000-0000-0000A8A90000}"/>
    <cellStyle name="SAPBEXstdItem 13 2" xfId="43443" xr:uid="{00000000-0005-0000-0000-0000A9A90000}"/>
    <cellStyle name="SAPBEXstdItem 14" xfId="43444" xr:uid="{00000000-0005-0000-0000-0000AAA90000}"/>
    <cellStyle name="SAPBEXstdItem 14 2" xfId="43445" xr:uid="{00000000-0005-0000-0000-0000ABA90000}"/>
    <cellStyle name="SAPBEXstdItem 15" xfId="43446" xr:uid="{00000000-0005-0000-0000-0000ACA90000}"/>
    <cellStyle name="SAPBEXstdItem 15 2" xfId="43447" xr:uid="{00000000-0005-0000-0000-0000ADA90000}"/>
    <cellStyle name="SAPBEXstdItem 16" xfId="43448" xr:uid="{00000000-0005-0000-0000-0000AEA90000}"/>
    <cellStyle name="SAPBEXstdItem 2" xfId="43449" xr:uid="{00000000-0005-0000-0000-0000AFA90000}"/>
    <cellStyle name="SAPBEXstdItem 2 10" xfId="43450" xr:uid="{00000000-0005-0000-0000-0000B0A90000}"/>
    <cellStyle name="SAPBEXstdItem 2 10 2" xfId="43451" xr:uid="{00000000-0005-0000-0000-0000B1A90000}"/>
    <cellStyle name="SAPBEXstdItem 2 11" xfId="43452" xr:uid="{00000000-0005-0000-0000-0000B2A90000}"/>
    <cellStyle name="SAPBEXstdItem 2 11 2" xfId="43453" xr:uid="{00000000-0005-0000-0000-0000B3A90000}"/>
    <cellStyle name="SAPBEXstdItem 2 12" xfId="43454" xr:uid="{00000000-0005-0000-0000-0000B4A90000}"/>
    <cellStyle name="SAPBEXstdItem 2 12 2" xfId="43455" xr:uid="{00000000-0005-0000-0000-0000B5A90000}"/>
    <cellStyle name="SAPBEXstdItem 2 13" xfId="43456" xr:uid="{00000000-0005-0000-0000-0000B6A90000}"/>
    <cellStyle name="SAPBEXstdItem 2 2" xfId="43457" xr:uid="{00000000-0005-0000-0000-0000B7A90000}"/>
    <cellStyle name="SAPBEXstdItem 2 2 10" xfId="43458" xr:uid="{00000000-0005-0000-0000-0000B8A90000}"/>
    <cellStyle name="SAPBEXstdItem 2 2 10 2" xfId="43459" xr:uid="{00000000-0005-0000-0000-0000B9A90000}"/>
    <cellStyle name="SAPBEXstdItem 2 2 11" xfId="43460" xr:uid="{00000000-0005-0000-0000-0000BAA90000}"/>
    <cellStyle name="SAPBEXstdItem 2 2 11 2" xfId="43461" xr:uid="{00000000-0005-0000-0000-0000BBA90000}"/>
    <cellStyle name="SAPBEXstdItem 2 2 12" xfId="43462" xr:uid="{00000000-0005-0000-0000-0000BCA90000}"/>
    <cellStyle name="SAPBEXstdItem 2 2 2" xfId="43463" xr:uid="{00000000-0005-0000-0000-0000BDA90000}"/>
    <cellStyle name="SAPBEXstdItem 2 2 2 10" xfId="43464" xr:uid="{00000000-0005-0000-0000-0000BEA90000}"/>
    <cellStyle name="SAPBEXstdItem 2 2 2 2" xfId="43465" xr:uid="{00000000-0005-0000-0000-0000BFA90000}"/>
    <cellStyle name="SAPBEXstdItem 2 2 2 2 2" xfId="43466" xr:uid="{00000000-0005-0000-0000-0000C0A90000}"/>
    <cellStyle name="SAPBEXstdItem 2 2 2 2 2 2" xfId="43467" xr:uid="{00000000-0005-0000-0000-0000C1A90000}"/>
    <cellStyle name="SAPBEXstdItem 2 2 2 2 2 2 2" xfId="43468" xr:uid="{00000000-0005-0000-0000-0000C2A90000}"/>
    <cellStyle name="SAPBEXstdItem 2 2 2 2 2 2 2 2" xfId="43469" xr:uid="{00000000-0005-0000-0000-0000C3A90000}"/>
    <cellStyle name="SAPBEXstdItem 2 2 2 2 2 2 3" xfId="43470" xr:uid="{00000000-0005-0000-0000-0000C4A90000}"/>
    <cellStyle name="SAPBEXstdItem 2 2 2 2 2 2 3 2" xfId="43471" xr:uid="{00000000-0005-0000-0000-0000C5A90000}"/>
    <cellStyle name="SAPBEXstdItem 2 2 2 2 2 2 4" xfId="43472" xr:uid="{00000000-0005-0000-0000-0000C6A90000}"/>
    <cellStyle name="SAPBEXstdItem 2 2 2 2 2 2 4 2" xfId="43473" xr:uid="{00000000-0005-0000-0000-0000C7A90000}"/>
    <cellStyle name="SAPBEXstdItem 2 2 2 2 2 2 5" xfId="43474" xr:uid="{00000000-0005-0000-0000-0000C8A90000}"/>
    <cellStyle name="SAPBEXstdItem 2 2 2 2 2 2 5 2" xfId="43475" xr:uid="{00000000-0005-0000-0000-0000C9A90000}"/>
    <cellStyle name="SAPBEXstdItem 2 2 2 2 2 2 6" xfId="43476" xr:uid="{00000000-0005-0000-0000-0000CAA90000}"/>
    <cellStyle name="SAPBEXstdItem 2 2 2 2 2 2 6 2" xfId="43477" xr:uid="{00000000-0005-0000-0000-0000CBA90000}"/>
    <cellStyle name="SAPBEXstdItem 2 2 2 2 2 2 7" xfId="43478" xr:uid="{00000000-0005-0000-0000-0000CCA90000}"/>
    <cellStyle name="SAPBEXstdItem 2 2 2 2 2 3" xfId="43479" xr:uid="{00000000-0005-0000-0000-0000CDA90000}"/>
    <cellStyle name="SAPBEXstdItem 2 2 2 2 2 3 2" xfId="43480" xr:uid="{00000000-0005-0000-0000-0000CEA90000}"/>
    <cellStyle name="SAPBEXstdItem 2 2 2 2 2 4" xfId="43481" xr:uid="{00000000-0005-0000-0000-0000CFA90000}"/>
    <cellStyle name="SAPBEXstdItem 2 2 2 2 2 4 2" xfId="43482" xr:uid="{00000000-0005-0000-0000-0000D0A90000}"/>
    <cellStyle name="SAPBEXstdItem 2 2 2 2 2 5" xfId="43483" xr:uid="{00000000-0005-0000-0000-0000D1A90000}"/>
    <cellStyle name="SAPBEXstdItem 2 2 2 2 2 5 2" xfId="43484" xr:uid="{00000000-0005-0000-0000-0000D2A90000}"/>
    <cellStyle name="SAPBEXstdItem 2 2 2 2 2 6" xfId="43485" xr:uid="{00000000-0005-0000-0000-0000D3A90000}"/>
    <cellStyle name="SAPBEXstdItem 2 2 2 2 2 6 2" xfId="43486" xr:uid="{00000000-0005-0000-0000-0000D4A90000}"/>
    <cellStyle name="SAPBEXstdItem 2 2 2 2 2 7" xfId="43487" xr:uid="{00000000-0005-0000-0000-0000D5A90000}"/>
    <cellStyle name="SAPBEXstdItem 2 2 2 2 2 7 2" xfId="43488" xr:uid="{00000000-0005-0000-0000-0000D6A90000}"/>
    <cellStyle name="SAPBEXstdItem 2 2 2 2 2 8" xfId="43489" xr:uid="{00000000-0005-0000-0000-0000D7A90000}"/>
    <cellStyle name="SAPBEXstdItem 2 2 2 2 3" xfId="43490" xr:uid="{00000000-0005-0000-0000-0000D8A90000}"/>
    <cellStyle name="SAPBEXstdItem 2 2 2 2 3 2" xfId="43491" xr:uid="{00000000-0005-0000-0000-0000D9A90000}"/>
    <cellStyle name="SAPBEXstdItem 2 2 2 2 3 2 2" xfId="43492" xr:uid="{00000000-0005-0000-0000-0000DAA90000}"/>
    <cellStyle name="SAPBEXstdItem 2 2 2 2 3 3" xfId="43493" xr:uid="{00000000-0005-0000-0000-0000DBA90000}"/>
    <cellStyle name="SAPBEXstdItem 2 2 2 2 3 3 2" xfId="43494" xr:uid="{00000000-0005-0000-0000-0000DCA90000}"/>
    <cellStyle name="SAPBEXstdItem 2 2 2 2 3 4" xfId="43495" xr:uid="{00000000-0005-0000-0000-0000DDA90000}"/>
    <cellStyle name="SAPBEXstdItem 2 2 2 2 3 4 2" xfId="43496" xr:uid="{00000000-0005-0000-0000-0000DEA90000}"/>
    <cellStyle name="SAPBEXstdItem 2 2 2 2 3 5" xfId="43497" xr:uid="{00000000-0005-0000-0000-0000DFA90000}"/>
    <cellStyle name="SAPBEXstdItem 2 2 2 2 3 5 2" xfId="43498" xr:uid="{00000000-0005-0000-0000-0000E0A90000}"/>
    <cellStyle name="SAPBEXstdItem 2 2 2 2 3 6" xfId="43499" xr:uid="{00000000-0005-0000-0000-0000E1A90000}"/>
    <cellStyle name="SAPBEXstdItem 2 2 2 2 3 6 2" xfId="43500" xr:uid="{00000000-0005-0000-0000-0000E2A90000}"/>
    <cellStyle name="SAPBEXstdItem 2 2 2 2 3 7" xfId="43501" xr:uid="{00000000-0005-0000-0000-0000E3A90000}"/>
    <cellStyle name="SAPBEXstdItem 2 2 2 2 4" xfId="43502" xr:uid="{00000000-0005-0000-0000-0000E4A90000}"/>
    <cellStyle name="SAPBEXstdItem 2 2 2 2 4 2" xfId="43503" xr:uid="{00000000-0005-0000-0000-0000E5A90000}"/>
    <cellStyle name="SAPBEXstdItem 2 2 2 2 5" xfId="43504" xr:uid="{00000000-0005-0000-0000-0000E6A90000}"/>
    <cellStyle name="SAPBEXstdItem 2 2 2 2 5 2" xfId="43505" xr:uid="{00000000-0005-0000-0000-0000E7A90000}"/>
    <cellStyle name="SAPBEXstdItem 2 2 2 2 6" xfId="43506" xr:uid="{00000000-0005-0000-0000-0000E8A90000}"/>
    <cellStyle name="SAPBEXstdItem 2 2 2 2 6 2" xfId="43507" xr:uid="{00000000-0005-0000-0000-0000E9A90000}"/>
    <cellStyle name="SAPBEXstdItem 2 2 2 2 7" xfId="43508" xr:uid="{00000000-0005-0000-0000-0000EAA90000}"/>
    <cellStyle name="SAPBEXstdItem 2 2 2 2 7 2" xfId="43509" xr:uid="{00000000-0005-0000-0000-0000EBA90000}"/>
    <cellStyle name="SAPBEXstdItem 2 2 2 2 8" xfId="43510" xr:uid="{00000000-0005-0000-0000-0000ECA90000}"/>
    <cellStyle name="SAPBEXstdItem 2 2 2 2 8 2" xfId="43511" xr:uid="{00000000-0005-0000-0000-0000EDA90000}"/>
    <cellStyle name="SAPBEXstdItem 2 2 2 2 9" xfId="43512" xr:uid="{00000000-0005-0000-0000-0000EEA90000}"/>
    <cellStyle name="SAPBEXstdItem 2 2 2 3" xfId="43513" xr:uid="{00000000-0005-0000-0000-0000EFA90000}"/>
    <cellStyle name="SAPBEXstdItem 2 2 2 3 2" xfId="43514" xr:uid="{00000000-0005-0000-0000-0000F0A90000}"/>
    <cellStyle name="SAPBEXstdItem 2 2 2 3 2 2" xfId="43515" xr:uid="{00000000-0005-0000-0000-0000F1A90000}"/>
    <cellStyle name="SAPBEXstdItem 2 2 2 3 2 2 2" xfId="43516" xr:uid="{00000000-0005-0000-0000-0000F2A90000}"/>
    <cellStyle name="SAPBEXstdItem 2 2 2 3 2 3" xfId="43517" xr:uid="{00000000-0005-0000-0000-0000F3A90000}"/>
    <cellStyle name="SAPBEXstdItem 2 2 2 3 2 3 2" xfId="43518" xr:uid="{00000000-0005-0000-0000-0000F4A90000}"/>
    <cellStyle name="SAPBEXstdItem 2 2 2 3 2 4" xfId="43519" xr:uid="{00000000-0005-0000-0000-0000F5A90000}"/>
    <cellStyle name="SAPBEXstdItem 2 2 2 3 2 4 2" xfId="43520" xr:uid="{00000000-0005-0000-0000-0000F6A90000}"/>
    <cellStyle name="SAPBEXstdItem 2 2 2 3 2 5" xfId="43521" xr:uid="{00000000-0005-0000-0000-0000F7A90000}"/>
    <cellStyle name="SAPBEXstdItem 2 2 2 3 2 5 2" xfId="43522" xr:uid="{00000000-0005-0000-0000-0000F8A90000}"/>
    <cellStyle name="SAPBEXstdItem 2 2 2 3 2 6" xfId="43523" xr:uid="{00000000-0005-0000-0000-0000F9A90000}"/>
    <cellStyle name="SAPBEXstdItem 2 2 2 3 2 6 2" xfId="43524" xr:uid="{00000000-0005-0000-0000-0000FAA90000}"/>
    <cellStyle name="SAPBEXstdItem 2 2 2 3 2 7" xfId="43525" xr:uid="{00000000-0005-0000-0000-0000FBA90000}"/>
    <cellStyle name="SAPBEXstdItem 2 2 2 3 3" xfId="43526" xr:uid="{00000000-0005-0000-0000-0000FCA90000}"/>
    <cellStyle name="SAPBEXstdItem 2 2 2 3 3 2" xfId="43527" xr:uid="{00000000-0005-0000-0000-0000FDA90000}"/>
    <cellStyle name="SAPBEXstdItem 2 2 2 3 4" xfId="43528" xr:uid="{00000000-0005-0000-0000-0000FEA90000}"/>
    <cellStyle name="SAPBEXstdItem 2 2 2 3 4 2" xfId="43529" xr:uid="{00000000-0005-0000-0000-0000FFA90000}"/>
    <cellStyle name="SAPBEXstdItem 2 2 2 3 5" xfId="43530" xr:uid="{00000000-0005-0000-0000-000000AA0000}"/>
    <cellStyle name="SAPBEXstdItem 2 2 2 3 5 2" xfId="43531" xr:uid="{00000000-0005-0000-0000-000001AA0000}"/>
    <cellStyle name="SAPBEXstdItem 2 2 2 3 6" xfId="43532" xr:uid="{00000000-0005-0000-0000-000002AA0000}"/>
    <cellStyle name="SAPBEXstdItem 2 2 2 3 6 2" xfId="43533" xr:uid="{00000000-0005-0000-0000-000003AA0000}"/>
    <cellStyle name="SAPBEXstdItem 2 2 2 3 7" xfId="43534" xr:uid="{00000000-0005-0000-0000-000004AA0000}"/>
    <cellStyle name="SAPBEXstdItem 2 2 2 3 7 2" xfId="43535" xr:uid="{00000000-0005-0000-0000-000005AA0000}"/>
    <cellStyle name="SAPBEXstdItem 2 2 2 3 8" xfId="43536" xr:uid="{00000000-0005-0000-0000-000006AA0000}"/>
    <cellStyle name="SAPBEXstdItem 2 2 2 4" xfId="43537" xr:uid="{00000000-0005-0000-0000-000007AA0000}"/>
    <cellStyle name="SAPBEXstdItem 2 2 2 4 2" xfId="43538" xr:uid="{00000000-0005-0000-0000-000008AA0000}"/>
    <cellStyle name="SAPBEXstdItem 2 2 2 4 2 2" xfId="43539" xr:uid="{00000000-0005-0000-0000-000009AA0000}"/>
    <cellStyle name="SAPBEXstdItem 2 2 2 4 3" xfId="43540" xr:uid="{00000000-0005-0000-0000-00000AAA0000}"/>
    <cellStyle name="SAPBEXstdItem 2 2 2 4 3 2" xfId="43541" xr:uid="{00000000-0005-0000-0000-00000BAA0000}"/>
    <cellStyle name="SAPBEXstdItem 2 2 2 4 4" xfId="43542" xr:uid="{00000000-0005-0000-0000-00000CAA0000}"/>
    <cellStyle name="SAPBEXstdItem 2 2 2 4 4 2" xfId="43543" xr:uid="{00000000-0005-0000-0000-00000DAA0000}"/>
    <cellStyle name="SAPBEXstdItem 2 2 2 4 5" xfId="43544" xr:uid="{00000000-0005-0000-0000-00000EAA0000}"/>
    <cellStyle name="SAPBEXstdItem 2 2 2 4 5 2" xfId="43545" xr:uid="{00000000-0005-0000-0000-00000FAA0000}"/>
    <cellStyle name="SAPBEXstdItem 2 2 2 4 6" xfId="43546" xr:uid="{00000000-0005-0000-0000-000010AA0000}"/>
    <cellStyle name="SAPBEXstdItem 2 2 2 4 6 2" xfId="43547" xr:uid="{00000000-0005-0000-0000-000011AA0000}"/>
    <cellStyle name="SAPBEXstdItem 2 2 2 4 7" xfId="43548" xr:uid="{00000000-0005-0000-0000-000012AA0000}"/>
    <cellStyle name="SAPBEXstdItem 2 2 2 5" xfId="43549" xr:uid="{00000000-0005-0000-0000-000013AA0000}"/>
    <cellStyle name="SAPBEXstdItem 2 2 2 5 2" xfId="43550" xr:uid="{00000000-0005-0000-0000-000014AA0000}"/>
    <cellStyle name="SAPBEXstdItem 2 2 2 6" xfId="43551" xr:uid="{00000000-0005-0000-0000-000015AA0000}"/>
    <cellStyle name="SAPBEXstdItem 2 2 2 6 2" xfId="43552" xr:uid="{00000000-0005-0000-0000-000016AA0000}"/>
    <cellStyle name="SAPBEXstdItem 2 2 2 7" xfId="43553" xr:uid="{00000000-0005-0000-0000-000017AA0000}"/>
    <cellStyle name="SAPBEXstdItem 2 2 2 7 2" xfId="43554" xr:uid="{00000000-0005-0000-0000-000018AA0000}"/>
    <cellStyle name="SAPBEXstdItem 2 2 2 8" xfId="43555" xr:uid="{00000000-0005-0000-0000-000019AA0000}"/>
    <cellStyle name="SAPBEXstdItem 2 2 2 8 2" xfId="43556" xr:uid="{00000000-0005-0000-0000-00001AAA0000}"/>
    <cellStyle name="SAPBEXstdItem 2 2 2 9" xfId="43557" xr:uid="{00000000-0005-0000-0000-00001BAA0000}"/>
    <cellStyle name="SAPBEXstdItem 2 2 2 9 2" xfId="43558" xr:uid="{00000000-0005-0000-0000-00001CAA0000}"/>
    <cellStyle name="SAPBEXstdItem 2 2 3" xfId="43559" xr:uid="{00000000-0005-0000-0000-00001DAA0000}"/>
    <cellStyle name="SAPBEXstdItem 2 2 3 10" xfId="43560" xr:uid="{00000000-0005-0000-0000-00001EAA0000}"/>
    <cellStyle name="SAPBEXstdItem 2 2 3 2" xfId="43561" xr:uid="{00000000-0005-0000-0000-00001FAA0000}"/>
    <cellStyle name="SAPBEXstdItem 2 2 3 2 2" xfId="43562" xr:uid="{00000000-0005-0000-0000-000020AA0000}"/>
    <cellStyle name="SAPBEXstdItem 2 2 3 2 2 2" xfId="43563" xr:uid="{00000000-0005-0000-0000-000021AA0000}"/>
    <cellStyle name="SAPBEXstdItem 2 2 3 2 2 2 2" xfId="43564" xr:uid="{00000000-0005-0000-0000-000022AA0000}"/>
    <cellStyle name="SAPBEXstdItem 2 2 3 2 2 2 2 2" xfId="43565" xr:uid="{00000000-0005-0000-0000-000023AA0000}"/>
    <cellStyle name="SAPBEXstdItem 2 2 3 2 2 2 3" xfId="43566" xr:uid="{00000000-0005-0000-0000-000024AA0000}"/>
    <cellStyle name="SAPBEXstdItem 2 2 3 2 2 2 3 2" xfId="43567" xr:uid="{00000000-0005-0000-0000-000025AA0000}"/>
    <cellStyle name="SAPBEXstdItem 2 2 3 2 2 2 4" xfId="43568" xr:uid="{00000000-0005-0000-0000-000026AA0000}"/>
    <cellStyle name="SAPBEXstdItem 2 2 3 2 2 2 4 2" xfId="43569" xr:uid="{00000000-0005-0000-0000-000027AA0000}"/>
    <cellStyle name="SAPBEXstdItem 2 2 3 2 2 2 5" xfId="43570" xr:uid="{00000000-0005-0000-0000-000028AA0000}"/>
    <cellStyle name="SAPBEXstdItem 2 2 3 2 2 2 5 2" xfId="43571" xr:uid="{00000000-0005-0000-0000-000029AA0000}"/>
    <cellStyle name="SAPBEXstdItem 2 2 3 2 2 2 6" xfId="43572" xr:uid="{00000000-0005-0000-0000-00002AAA0000}"/>
    <cellStyle name="SAPBEXstdItem 2 2 3 2 2 2 6 2" xfId="43573" xr:uid="{00000000-0005-0000-0000-00002BAA0000}"/>
    <cellStyle name="SAPBEXstdItem 2 2 3 2 2 2 7" xfId="43574" xr:uid="{00000000-0005-0000-0000-00002CAA0000}"/>
    <cellStyle name="SAPBEXstdItem 2 2 3 2 2 3" xfId="43575" xr:uid="{00000000-0005-0000-0000-00002DAA0000}"/>
    <cellStyle name="SAPBEXstdItem 2 2 3 2 2 3 2" xfId="43576" xr:uid="{00000000-0005-0000-0000-00002EAA0000}"/>
    <cellStyle name="SAPBEXstdItem 2 2 3 2 2 4" xfId="43577" xr:uid="{00000000-0005-0000-0000-00002FAA0000}"/>
    <cellStyle name="SAPBEXstdItem 2 2 3 2 2 4 2" xfId="43578" xr:uid="{00000000-0005-0000-0000-000030AA0000}"/>
    <cellStyle name="SAPBEXstdItem 2 2 3 2 2 5" xfId="43579" xr:uid="{00000000-0005-0000-0000-000031AA0000}"/>
    <cellStyle name="SAPBEXstdItem 2 2 3 2 2 5 2" xfId="43580" xr:uid="{00000000-0005-0000-0000-000032AA0000}"/>
    <cellStyle name="SAPBEXstdItem 2 2 3 2 2 6" xfId="43581" xr:uid="{00000000-0005-0000-0000-000033AA0000}"/>
    <cellStyle name="SAPBEXstdItem 2 2 3 2 2 6 2" xfId="43582" xr:uid="{00000000-0005-0000-0000-000034AA0000}"/>
    <cellStyle name="SAPBEXstdItem 2 2 3 2 2 7" xfId="43583" xr:uid="{00000000-0005-0000-0000-000035AA0000}"/>
    <cellStyle name="SAPBEXstdItem 2 2 3 2 2 7 2" xfId="43584" xr:uid="{00000000-0005-0000-0000-000036AA0000}"/>
    <cellStyle name="SAPBEXstdItem 2 2 3 2 2 8" xfId="43585" xr:uid="{00000000-0005-0000-0000-000037AA0000}"/>
    <cellStyle name="SAPBEXstdItem 2 2 3 2 3" xfId="43586" xr:uid="{00000000-0005-0000-0000-000038AA0000}"/>
    <cellStyle name="SAPBEXstdItem 2 2 3 2 3 2" xfId="43587" xr:uid="{00000000-0005-0000-0000-000039AA0000}"/>
    <cellStyle name="SAPBEXstdItem 2 2 3 2 3 2 2" xfId="43588" xr:uid="{00000000-0005-0000-0000-00003AAA0000}"/>
    <cellStyle name="SAPBEXstdItem 2 2 3 2 3 3" xfId="43589" xr:uid="{00000000-0005-0000-0000-00003BAA0000}"/>
    <cellStyle name="SAPBEXstdItem 2 2 3 2 3 3 2" xfId="43590" xr:uid="{00000000-0005-0000-0000-00003CAA0000}"/>
    <cellStyle name="SAPBEXstdItem 2 2 3 2 3 4" xfId="43591" xr:uid="{00000000-0005-0000-0000-00003DAA0000}"/>
    <cellStyle name="SAPBEXstdItem 2 2 3 2 3 4 2" xfId="43592" xr:uid="{00000000-0005-0000-0000-00003EAA0000}"/>
    <cellStyle name="SAPBEXstdItem 2 2 3 2 3 5" xfId="43593" xr:uid="{00000000-0005-0000-0000-00003FAA0000}"/>
    <cellStyle name="SAPBEXstdItem 2 2 3 2 3 5 2" xfId="43594" xr:uid="{00000000-0005-0000-0000-000040AA0000}"/>
    <cellStyle name="SAPBEXstdItem 2 2 3 2 3 6" xfId="43595" xr:uid="{00000000-0005-0000-0000-000041AA0000}"/>
    <cellStyle name="SAPBEXstdItem 2 2 3 2 3 6 2" xfId="43596" xr:uid="{00000000-0005-0000-0000-000042AA0000}"/>
    <cellStyle name="SAPBEXstdItem 2 2 3 2 3 7" xfId="43597" xr:uid="{00000000-0005-0000-0000-000043AA0000}"/>
    <cellStyle name="SAPBEXstdItem 2 2 3 2 4" xfId="43598" xr:uid="{00000000-0005-0000-0000-000044AA0000}"/>
    <cellStyle name="SAPBEXstdItem 2 2 3 2 4 2" xfId="43599" xr:uid="{00000000-0005-0000-0000-000045AA0000}"/>
    <cellStyle name="SAPBEXstdItem 2 2 3 2 5" xfId="43600" xr:uid="{00000000-0005-0000-0000-000046AA0000}"/>
    <cellStyle name="SAPBEXstdItem 2 2 3 2 5 2" xfId="43601" xr:uid="{00000000-0005-0000-0000-000047AA0000}"/>
    <cellStyle name="SAPBEXstdItem 2 2 3 2 6" xfId="43602" xr:uid="{00000000-0005-0000-0000-000048AA0000}"/>
    <cellStyle name="SAPBEXstdItem 2 2 3 2 6 2" xfId="43603" xr:uid="{00000000-0005-0000-0000-000049AA0000}"/>
    <cellStyle name="SAPBEXstdItem 2 2 3 2 7" xfId="43604" xr:uid="{00000000-0005-0000-0000-00004AAA0000}"/>
    <cellStyle name="SAPBEXstdItem 2 2 3 2 7 2" xfId="43605" xr:uid="{00000000-0005-0000-0000-00004BAA0000}"/>
    <cellStyle name="SAPBEXstdItem 2 2 3 2 8" xfId="43606" xr:uid="{00000000-0005-0000-0000-00004CAA0000}"/>
    <cellStyle name="SAPBEXstdItem 2 2 3 2 8 2" xfId="43607" xr:uid="{00000000-0005-0000-0000-00004DAA0000}"/>
    <cellStyle name="SAPBEXstdItem 2 2 3 2 9" xfId="43608" xr:uid="{00000000-0005-0000-0000-00004EAA0000}"/>
    <cellStyle name="SAPBEXstdItem 2 2 3 3" xfId="43609" xr:uid="{00000000-0005-0000-0000-00004FAA0000}"/>
    <cellStyle name="SAPBEXstdItem 2 2 3 3 2" xfId="43610" xr:uid="{00000000-0005-0000-0000-000050AA0000}"/>
    <cellStyle name="SAPBEXstdItem 2 2 3 3 2 2" xfId="43611" xr:uid="{00000000-0005-0000-0000-000051AA0000}"/>
    <cellStyle name="SAPBEXstdItem 2 2 3 3 2 2 2" xfId="43612" xr:uid="{00000000-0005-0000-0000-000052AA0000}"/>
    <cellStyle name="SAPBEXstdItem 2 2 3 3 2 3" xfId="43613" xr:uid="{00000000-0005-0000-0000-000053AA0000}"/>
    <cellStyle name="SAPBEXstdItem 2 2 3 3 2 3 2" xfId="43614" xr:uid="{00000000-0005-0000-0000-000054AA0000}"/>
    <cellStyle name="SAPBEXstdItem 2 2 3 3 2 4" xfId="43615" xr:uid="{00000000-0005-0000-0000-000055AA0000}"/>
    <cellStyle name="SAPBEXstdItem 2 2 3 3 2 4 2" xfId="43616" xr:uid="{00000000-0005-0000-0000-000056AA0000}"/>
    <cellStyle name="SAPBEXstdItem 2 2 3 3 2 5" xfId="43617" xr:uid="{00000000-0005-0000-0000-000057AA0000}"/>
    <cellStyle name="SAPBEXstdItem 2 2 3 3 2 5 2" xfId="43618" xr:uid="{00000000-0005-0000-0000-000058AA0000}"/>
    <cellStyle name="SAPBEXstdItem 2 2 3 3 2 6" xfId="43619" xr:uid="{00000000-0005-0000-0000-000059AA0000}"/>
    <cellStyle name="SAPBEXstdItem 2 2 3 3 2 6 2" xfId="43620" xr:uid="{00000000-0005-0000-0000-00005AAA0000}"/>
    <cellStyle name="SAPBEXstdItem 2 2 3 3 2 7" xfId="43621" xr:uid="{00000000-0005-0000-0000-00005BAA0000}"/>
    <cellStyle name="SAPBEXstdItem 2 2 3 3 3" xfId="43622" xr:uid="{00000000-0005-0000-0000-00005CAA0000}"/>
    <cellStyle name="SAPBEXstdItem 2 2 3 3 3 2" xfId="43623" xr:uid="{00000000-0005-0000-0000-00005DAA0000}"/>
    <cellStyle name="SAPBEXstdItem 2 2 3 3 4" xfId="43624" xr:uid="{00000000-0005-0000-0000-00005EAA0000}"/>
    <cellStyle name="SAPBEXstdItem 2 2 3 3 4 2" xfId="43625" xr:uid="{00000000-0005-0000-0000-00005FAA0000}"/>
    <cellStyle name="SAPBEXstdItem 2 2 3 3 5" xfId="43626" xr:uid="{00000000-0005-0000-0000-000060AA0000}"/>
    <cellStyle name="SAPBEXstdItem 2 2 3 3 5 2" xfId="43627" xr:uid="{00000000-0005-0000-0000-000061AA0000}"/>
    <cellStyle name="SAPBEXstdItem 2 2 3 3 6" xfId="43628" xr:uid="{00000000-0005-0000-0000-000062AA0000}"/>
    <cellStyle name="SAPBEXstdItem 2 2 3 3 6 2" xfId="43629" xr:uid="{00000000-0005-0000-0000-000063AA0000}"/>
    <cellStyle name="SAPBEXstdItem 2 2 3 3 7" xfId="43630" xr:uid="{00000000-0005-0000-0000-000064AA0000}"/>
    <cellStyle name="SAPBEXstdItem 2 2 3 3 7 2" xfId="43631" xr:uid="{00000000-0005-0000-0000-000065AA0000}"/>
    <cellStyle name="SAPBEXstdItem 2 2 3 3 8" xfId="43632" xr:uid="{00000000-0005-0000-0000-000066AA0000}"/>
    <cellStyle name="SAPBEXstdItem 2 2 3 4" xfId="43633" xr:uid="{00000000-0005-0000-0000-000067AA0000}"/>
    <cellStyle name="SAPBEXstdItem 2 2 3 4 2" xfId="43634" xr:uid="{00000000-0005-0000-0000-000068AA0000}"/>
    <cellStyle name="SAPBEXstdItem 2 2 3 4 2 2" xfId="43635" xr:uid="{00000000-0005-0000-0000-000069AA0000}"/>
    <cellStyle name="SAPBEXstdItem 2 2 3 4 3" xfId="43636" xr:uid="{00000000-0005-0000-0000-00006AAA0000}"/>
    <cellStyle name="SAPBEXstdItem 2 2 3 4 3 2" xfId="43637" xr:uid="{00000000-0005-0000-0000-00006BAA0000}"/>
    <cellStyle name="SAPBEXstdItem 2 2 3 4 4" xfId="43638" xr:uid="{00000000-0005-0000-0000-00006CAA0000}"/>
    <cellStyle name="SAPBEXstdItem 2 2 3 4 4 2" xfId="43639" xr:uid="{00000000-0005-0000-0000-00006DAA0000}"/>
    <cellStyle name="SAPBEXstdItem 2 2 3 4 5" xfId="43640" xr:uid="{00000000-0005-0000-0000-00006EAA0000}"/>
    <cellStyle name="SAPBEXstdItem 2 2 3 4 5 2" xfId="43641" xr:uid="{00000000-0005-0000-0000-00006FAA0000}"/>
    <cellStyle name="SAPBEXstdItem 2 2 3 4 6" xfId="43642" xr:uid="{00000000-0005-0000-0000-000070AA0000}"/>
    <cellStyle name="SAPBEXstdItem 2 2 3 4 6 2" xfId="43643" xr:uid="{00000000-0005-0000-0000-000071AA0000}"/>
    <cellStyle name="SAPBEXstdItem 2 2 3 4 7" xfId="43644" xr:uid="{00000000-0005-0000-0000-000072AA0000}"/>
    <cellStyle name="SAPBEXstdItem 2 2 3 5" xfId="43645" xr:uid="{00000000-0005-0000-0000-000073AA0000}"/>
    <cellStyle name="SAPBEXstdItem 2 2 3 5 2" xfId="43646" xr:uid="{00000000-0005-0000-0000-000074AA0000}"/>
    <cellStyle name="SAPBEXstdItem 2 2 3 6" xfId="43647" xr:uid="{00000000-0005-0000-0000-000075AA0000}"/>
    <cellStyle name="SAPBEXstdItem 2 2 3 6 2" xfId="43648" xr:uid="{00000000-0005-0000-0000-000076AA0000}"/>
    <cellStyle name="SAPBEXstdItem 2 2 3 7" xfId="43649" xr:uid="{00000000-0005-0000-0000-000077AA0000}"/>
    <cellStyle name="SAPBEXstdItem 2 2 3 7 2" xfId="43650" xr:uid="{00000000-0005-0000-0000-000078AA0000}"/>
    <cellStyle name="SAPBEXstdItem 2 2 3 8" xfId="43651" xr:uid="{00000000-0005-0000-0000-000079AA0000}"/>
    <cellStyle name="SAPBEXstdItem 2 2 3 8 2" xfId="43652" xr:uid="{00000000-0005-0000-0000-00007AAA0000}"/>
    <cellStyle name="SAPBEXstdItem 2 2 3 9" xfId="43653" xr:uid="{00000000-0005-0000-0000-00007BAA0000}"/>
    <cellStyle name="SAPBEXstdItem 2 2 3 9 2" xfId="43654" xr:uid="{00000000-0005-0000-0000-00007CAA0000}"/>
    <cellStyle name="SAPBEXstdItem 2 2 4" xfId="43655" xr:uid="{00000000-0005-0000-0000-00007DAA0000}"/>
    <cellStyle name="SAPBEXstdItem 2 2 4 2" xfId="43656" xr:uid="{00000000-0005-0000-0000-00007EAA0000}"/>
    <cellStyle name="SAPBEXstdItem 2 2 4 2 2" xfId="43657" xr:uid="{00000000-0005-0000-0000-00007FAA0000}"/>
    <cellStyle name="SAPBEXstdItem 2 2 4 2 2 2" xfId="43658" xr:uid="{00000000-0005-0000-0000-000080AA0000}"/>
    <cellStyle name="SAPBEXstdItem 2 2 4 2 2 2 2" xfId="43659" xr:uid="{00000000-0005-0000-0000-000081AA0000}"/>
    <cellStyle name="SAPBEXstdItem 2 2 4 2 2 3" xfId="43660" xr:uid="{00000000-0005-0000-0000-000082AA0000}"/>
    <cellStyle name="SAPBEXstdItem 2 2 4 2 2 3 2" xfId="43661" xr:uid="{00000000-0005-0000-0000-000083AA0000}"/>
    <cellStyle name="SAPBEXstdItem 2 2 4 2 2 4" xfId="43662" xr:uid="{00000000-0005-0000-0000-000084AA0000}"/>
    <cellStyle name="SAPBEXstdItem 2 2 4 2 2 4 2" xfId="43663" xr:uid="{00000000-0005-0000-0000-000085AA0000}"/>
    <cellStyle name="SAPBEXstdItem 2 2 4 2 2 5" xfId="43664" xr:uid="{00000000-0005-0000-0000-000086AA0000}"/>
    <cellStyle name="SAPBEXstdItem 2 2 4 2 2 5 2" xfId="43665" xr:uid="{00000000-0005-0000-0000-000087AA0000}"/>
    <cellStyle name="SAPBEXstdItem 2 2 4 2 2 6" xfId="43666" xr:uid="{00000000-0005-0000-0000-000088AA0000}"/>
    <cellStyle name="SAPBEXstdItem 2 2 4 2 2 6 2" xfId="43667" xr:uid="{00000000-0005-0000-0000-000089AA0000}"/>
    <cellStyle name="SAPBEXstdItem 2 2 4 2 2 7" xfId="43668" xr:uid="{00000000-0005-0000-0000-00008AAA0000}"/>
    <cellStyle name="SAPBEXstdItem 2 2 4 2 3" xfId="43669" xr:uid="{00000000-0005-0000-0000-00008BAA0000}"/>
    <cellStyle name="SAPBEXstdItem 2 2 4 2 3 2" xfId="43670" xr:uid="{00000000-0005-0000-0000-00008CAA0000}"/>
    <cellStyle name="SAPBEXstdItem 2 2 4 2 4" xfId="43671" xr:uid="{00000000-0005-0000-0000-00008DAA0000}"/>
    <cellStyle name="SAPBEXstdItem 2 2 4 2 4 2" xfId="43672" xr:uid="{00000000-0005-0000-0000-00008EAA0000}"/>
    <cellStyle name="SAPBEXstdItem 2 2 4 2 5" xfId="43673" xr:uid="{00000000-0005-0000-0000-00008FAA0000}"/>
    <cellStyle name="SAPBEXstdItem 2 2 4 2 5 2" xfId="43674" xr:uid="{00000000-0005-0000-0000-000090AA0000}"/>
    <cellStyle name="SAPBEXstdItem 2 2 4 2 6" xfId="43675" xr:uid="{00000000-0005-0000-0000-000091AA0000}"/>
    <cellStyle name="SAPBEXstdItem 2 2 4 2 6 2" xfId="43676" xr:uid="{00000000-0005-0000-0000-000092AA0000}"/>
    <cellStyle name="SAPBEXstdItem 2 2 4 2 7" xfId="43677" xr:uid="{00000000-0005-0000-0000-000093AA0000}"/>
    <cellStyle name="SAPBEXstdItem 2 2 4 2 7 2" xfId="43678" xr:uid="{00000000-0005-0000-0000-000094AA0000}"/>
    <cellStyle name="SAPBEXstdItem 2 2 4 2 8" xfId="43679" xr:uid="{00000000-0005-0000-0000-000095AA0000}"/>
    <cellStyle name="SAPBEXstdItem 2 2 4 3" xfId="43680" xr:uid="{00000000-0005-0000-0000-000096AA0000}"/>
    <cellStyle name="SAPBEXstdItem 2 2 4 3 2" xfId="43681" xr:uid="{00000000-0005-0000-0000-000097AA0000}"/>
    <cellStyle name="SAPBEXstdItem 2 2 4 3 2 2" xfId="43682" xr:uid="{00000000-0005-0000-0000-000098AA0000}"/>
    <cellStyle name="SAPBEXstdItem 2 2 4 3 3" xfId="43683" xr:uid="{00000000-0005-0000-0000-000099AA0000}"/>
    <cellStyle name="SAPBEXstdItem 2 2 4 3 3 2" xfId="43684" xr:uid="{00000000-0005-0000-0000-00009AAA0000}"/>
    <cellStyle name="SAPBEXstdItem 2 2 4 3 4" xfId="43685" xr:uid="{00000000-0005-0000-0000-00009BAA0000}"/>
    <cellStyle name="SAPBEXstdItem 2 2 4 3 4 2" xfId="43686" xr:uid="{00000000-0005-0000-0000-00009CAA0000}"/>
    <cellStyle name="SAPBEXstdItem 2 2 4 3 5" xfId="43687" xr:uid="{00000000-0005-0000-0000-00009DAA0000}"/>
    <cellStyle name="SAPBEXstdItem 2 2 4 3 5 2" xfId="43688" xr:uid="{00000000-0005-0000-0000-00009EAA0000}"/>
    <cellStyle name="SAPBEXstdItem 2 2 4 3 6" xfId="43689" xr:uid="{00000000-0005-0000-0000-00009FAA0000}"/>
    <cellStyle name="SAPBEXstdItem 2 2 4 3 6 2" xfId="43690" xr:uid="{00000000-0005-0000-0000-0000A0AA0000}"/>
    <cellStyle name="SAPBEXstdItem 2 2 4 3 7" xfId="43691" xr:uid="{00000000-0005-0000-0000-0000A1AA0000}"/>
    <cellStyle name="SAPBEXstdItem 2 2 4 4" xfId="43692" xr:uid="{00000000-0005-0000-0000-0000A2AA0000}"/>
    <cellStyle name="SAPBEXstdItem 2 2 4 4 2" xfId="43693" xr:uid="{00000000-0005-0000-0000-0000A3AA0000}"/>
    <cellStyle name="SAPBEXstdItem 2 2 4 5" xfId="43694" xr:uid="{00000000-0005-0000-0000-0000A4AA0000}"/>
    <cellStyle name="SAPBEXstdItem 2 2 4 5 2" xfId="43695" xr:uid="{00000000-0005-0000-0000-0000A5AA0000}"/>
    <cellStyle name="SAPBEXstdItem 2 2 4 6" xfId="43696" xr:uid="{00000000-0005-0000-0000-0000A6AA0000}"/>
    <cellStyle name="SAPBEXstdItem 2 2 4 6 2" xfId="43697" xr:uid="{00000000-0005-0000-0000-0000A7AA0000}"/>
    <cellStyle name="SAPBEXstdItem 2 2 4 7" xfId="43698" xr:uid="{00000000-0005-0000-0000-0000A8AA0000}"/>
    <cellStyle name="SAPBEXstdItem 2 2 4 7 2" xfId="43699" xr:uid="{00000000-0005-0000-0000-0000A9AA0000}"/>
    <cellStyle name="SAPBEXstdItem 2 2 4 8" xfId="43700" xr:uid="{00000000-0005-0000-0000-0000AAAA0000}"/>
    <cellStyle name="SAPBEXstdItem 2 2 4 8 2" xfId="43701" xr:uid="{00000000-0005-0000-0000-0000ABAA0000}"/>
    <cellStyle name="SAPBEXstdItem 2 2 4 9" xfId="43702" xr:uid="{00000000-0005-0000-0000-0000ACAA0000}"/>
    <cellStyle name="SAPBEXstdItem 2 2 5" xfId="43703" xr:uid="{00000000-0005-0000-0000-0000ADAA0000}"/>
    <cellStyle name="SAPBEXstdItem 2 2 5 2" xfId="43704" xr:uid="{00000000-0005-0000-0000-0000AEAA0000}"/>
    <cellStyle name="SAPBEXstdItem 2 2 5 2 2" xfId="43705" xr:uid="{00000000-0005-0000-0000-0000AFAA0000}"/>
    <cellStyle name="SAPBEXstdItem 2 2 5 2 2 2" xfId="43706" xr:uid="{00000000-0005-0000-0000-0000B0AA0000}"/>
    <cellStyle name="SAPBEXstdItem 2 2 5 2 3" xfId="43707" xr:uid="{00000000-0005-0000-0000-0000B1AA0000}"/>
    <cellStyle name="SAPBEXstdItem 2 2 5 2 3 2" xfId="43708" xr:uid="{00000000-0005-0000-0000-0000B2AA0000}"/>
    <cellStyle name="SAPBEXstdItem 2 2 5 2 4" xfId="43709" xr:uid="{00000000-0005-0000-0000-0000B3AA0000}"/>
    <cellStyle name="SAPBEXstdItem 2 2 5 2 4 2" xfId="43710" xr:uid="{00000000-0005-0000-0000-0000B4AA0000}"/>
    <cellStyle name="SAPBEXstdItem 2 2 5 2 5" xfId="43711" xr:uid="{00000000-0005-0000-0000-0000B5AA0000}"/>
    <cellStyle name="SAPBEXstdItem 2 2 5 2 5 2" xfId="43712" xr:uid="{00000000-0005-0000-0000-0000B6AA0000}"/>
    <cellStyle name="SAPBEXstdItem 2 2 5 2 6" xfId="43713" xr:uid="{00000000-0005-0000-0000-0000B7AA0000}"/>
    <cellStyle name="SAPBEXstdItem 2 2 5 2 6 2" xfId="43714" xr:uid="{00000000-0005-0000-0000-0000B8AA0000}"/>
    <cellStyle name="SAPBEXstdItem 2 2 5 2 7" xfId="43715" xr:uid="{00000000-0005-0000-0000-0000B9AA0000}"/>
    <cellStyle name="SAPBEXstdItem 2 2 5 3" xfId="43716" xr:uid="{00000000-0005-0000-0000-0000BAAA0000}"/>
    <cellStyle name="SAPBEXstdItem 2 2 5 3 2" xfId="43717" xr:uid="{00000000-0005-0000-0000-0000BBAA0000}"/>
    <cellStyle name="SAPBEXstdItem 2 2 5 4" xfId="43718" xr:uid="{00000000-0005-0000-0000-0000BCAA0000}"/>
    <cellStyle name="SAPBEXstdItem 2 2 5 4 2" xfId="43719" xr:uid="{00000000-0005-0000-0000-0000BDAA0000}"/>
    <cellStyle name="SAPBEXstdItem 2 2 5 5" xfId="43720" xr:uid="{00000000-0005-0000-0000-0000BEAA0000}"/>
    <cellStyle name="SAPBEXstdItem 2 2 5 5 2" xfId="43721" xr:uid="{00000000-0005-0000-0000-0000BFAA0000}"/>
    <cellStyle name="SAPBEXstdItem 2 2 5 6" xfId="43722" xr:uid="{00000000-0005-0000-0000-0000C0AA0000}"/>
    <cellStyle name="SAPBEXstdItem 2 2 5 6 2" xfId="43723" xr:uid="{00000000-0005-0000-0000-0000C1AA0000}"/>
    <cellStyle name="SAPBEXstdItem 2 2 5 7" xfId="43724" xr:uid="{00000000-0005-0000-0000-0000C2AA0000}"/>
    <cellStyle name="SAPBEXstdItem 2 2 5 7 2" xfId="43725" xr:uid="{00000000-0005-0000-0000-0000C3AA0000}"/>
    <cellStyle name="SAPBEXstdItem 2 2 5 8" xfId="43726" xr:uid="{00000000-0005-0000-0000-0000C4AA0000}"/>
    <cellStyle name="SAPBEXstdItem 2 2 6" xfId="43727" xr:uid="{00000000-0005-0000-0000-0000C5AA0000}"/>
    <cellStyle name="SAPBEXstdItem 2 2 6 2" xfId="43728" xr:uid="{00000000-0005-0000-0000-0000C6AA0000}"/>
    <cellStyle name="SAPBEXstdItem 2 2 6 2 2" xfId="43729" xr:uid="{00000000-0005-0000-0000-0000C7AA0000}"/>
    <cellStyle name="SAPBEXstdItem 2 2 6 3" xfId="43730" xr:uid="{00000000-0005-0000-0000-0000C8AA0000}"/>
    <cellStyle name="SAPBEXstdItem 2 2 6 3 2" xfId="43731" xr:uid="{00000000-0005-0000-0000-0000C9AA0000}"/>
    <cellStyle name="SAPBEXstdItem 2 2 6 4" xfId="43732" xr:uid="{00000000-0005-0000-0000-0000CAAA0000}"/>
    <cellStyle name="SAPBEXstdItem 2 2 6 4 2" xfId="43733" xr:uid="{00000000-0005-0000-0000-0000CBAA0000}"/>
    <cellStyle name="SAPBEXstdItem 2 2 6 5" xfId="43734" xr:uid="{00000000-0005-0000-0000-0000CCAA0000}"/>
    <cellStyle name="SAPBEXstdItem 2 2 6 5 2" xfId="43735" xr:uid="{00000000-0005-0000-0000-0000CDAA0000}"/>
    <cellStyle name="SAPBEXstdItem 2 2 6 6" xfId="43736" xr:uid="{00000000-0005-0000-0000-0000CEAA0000}"/>
    <cellStyle name="SAPBEXstdItem 2 2 6 6 2" xfId="43737" xr:uid="{00000000-0005-0000-0000-0000CFAA0000}"/>
    <cellStyle name="SAPBEXstdItem 2 2 6 7" xfId="43738" xr:uid="{00000000-0005-0000-0000-0000D0AA0000}"/>
    <cellStyle name="SAPBEXstdItem 2 2 7" xfId="43739" xr:uid="{00000000-0005-0000-0000-0000D1AA0000}"/>
    <cellStyle name="SAPBEXstdItem 2 2 7 2" xfId="43740" xr:uid="{00000000-0005-0000-0000-0000D2AA0000}"/>
    <cellStyle name="SAPBEXstdItem 2 2 8" xfId="43741" xr:uid="{00000000-0005-0000-0000-0000D3AA0000}"/>
    <cellStyle name="SAPBEXstdItem 2 2 8 2" xfId="43742" xr:uid="{00000000-0005-0000-0000-0000D4AA0000}"/>
    <cellStyle name="SAPBEXstdItem 2 2 9" xfId="43743" xr:uid="{00000000-0005-0000-0000-0000D5AA0000}"/>
    <cellStyle name="SAPBEXstdItem 2 2 9 2" xfId="43744" xr:uid="{00000000-0005-0000-0000-0000D6AA0000}"/>
    <cellStyle name="SAPBEXstdItem 2 3" xfId="43745" xr:uid="{00000000-0005-0000-0000-0000D7AA0000}"/>
    <cellStyle name="SAPBEXstdItem 2 3 10" xfId="43746" xr:uid="{00000000-0005-0000-0000-0000D8AA0000}"/>
    <cellStyle name="SAPBEXstdItem 2 3 2" xfId="43747" xr:uid="{00000000-0005-0000-0000-0000D9AA0000}"/>
    <cellStyle name="SAPBEXstdItem 2 3 2 2" xfId="43748" xr:uid="{00000000-0005-0000-0000-0000DAAA0000}"/>
    <cellStyle name="SAPBEXstdItem 2 3 2 2 2" xfId="43749" xr:uid="{00000000-0005-0000-0000-0000DBAA0000}"/>
    <cellStyle name="SAPBEXstdItem 2 3 2 2 2 2" xfId="43750" xr:uid="{00000000-0005-0000-0000-0000DCAA0000}"/>
    <cellStyle name="SAPBEXstdItem 2 3 2 2 2 2 2" xfId="43751" xr:uid="{00000000-0005-0000-0000-0000DDAA0000}"/>
    <cellStyle name="SAPBEXstdItem 2 3 2 2 2 3" xfId="43752" xr:uid="{00000000-0005-0000-0000-0000DEAA0000}"/>
    <cellStyle name="SAPBEXstdItem 2 3 2 2 2 3 2" xfId="43753" xr:uid="{00000000-0005-0000-0000-0000DFAA0000}"/>
    <cellStyle name="SAPBEXstdItem 2 3 2 2 2 4" xfId="43754" xr:uid="{00000000-0005-0000-0000-0000E0AA0000}"/>
    <cellStyle name="SAPBEXstdItem 2 3 2 2 2 4 2" xfId="43755" xr:uid="{00000000-0005-0000-0000-0000E1AA0000}"/>
    <cellStyle name="SAPBEXstdItem 2 3 2 2 2 5" xfId="43756" xr:uid="{00000000-0005-0000-0000-0000E2AA0000}"/>
    <cellStyle name="SAPBEXstdItem 2 3 2 2 2 5 2" xfId="43757" xr:uid="{00000000-0005-0000-0000-0000E3AA0000}"/>
    <cellStyle name="SAPBEXstdItem 2 3 2 2 2 6" xfId="43758" xr:uid="{00000000-0005-0000-0000-0000E4AA0000}"/>
    <cellStyle name="SAPBEXstdItem 2 3 2 2 2 6 2" xfId="43759" xr:uid="{00000000-0005-0000-0000-0000E5AA0000}"/>
    <cellStyle name="SAPBEXstdItem 2 3 2 2 2 7" xfId="43760" xr:uid="{00000000-0005-0000-0000-0000E6AA0000}"/>
    <cellStyle name="SAPBEXstdItem 2 3 2 2 3" xfId="43761" xr:uid="{00000000-0005-0000-0000-0000E7AA0000}"/>
    <cellStyle name="SAPBEXstdItem 2 3 2 2 3 2" xfId="43762" xr:uid="{00000000-0005-0000-0000-0000E8AA0000}"/>
    <cellStyle name="SAPBEXstdItem 2 3 2 2 4" xfId="43763" xr:uid="{00000000-0005-0000-0000-0000E9AA0000}"/>
    <cellStyle name="SAPBEXstdItem 2 3 2 2 4 2" xfId="43764" xr:uid="{00000000-0005-0000-0000-0000EAAA0000}"/>
    <cellStyle name="SAPBEXstdItem 2 3 2 2 5" xfId="43765" xr:uid="{00000000-0005-0000-0000-0000EBAA0000}"/>
    <cellStyle name="SAPBEXstdItem 2 3 2 2 5 2" xfId="43766" xr:uid="{00000000-0005-0000-0000-0000ECAA0000}"/>
    <cellStyle name="SAPBEXstdItem 2 3 2 2 6" xfId="43767" xr:uid="{00000000-0005-0000-0000-0000EDAA0000}"/>
    <cellStyle name="SAPBEXstdItem 2 3 2 2 6 2" xfId="43768" xr:uid="{00000000-0005-0000-0000-0000EEAA0000}"/>
    <cellStyle name="SAPBEXstdItem 2 3 2 2 7" xfId="43769" xr:uid="{00000000-0005-0000-0000-0000EFAA0000}"/>
    <cellStyle name="SAPBEXstdItem 2 3 2 2 7 2" xfId="43770" xr:uid="{00000000-0005-0000-0000-0000F0AA0000}"/>
    <cellStyle name="SAPBEXstdItem 2 3 2 2 8" xfId="43771" xr:uid="{00000000-0005-0000-0000-0000F1AA0000}"/>
    <cellStyle name="SAPBEXstdItem 2 3 2 3" xfId="43772" xr:uid="{00000000-0005-0000-0000-0000F2AA0000}"/>
    <cellStyle name="SAPBEXstdItem 2 3 2 3 2" xfId="43773" xr:uid="{00000000-0005-0000-0000-0000F3AA0000}"/>
    <cellStyle name="SAPBEXstdItem 2 3 2 3 2 2" xfId="43774" xr:uid="{00000000-0005-0000-0000-0000F4AA0000}"/>
    <cellStyle name="SAPBEXstdItem 2 3 2 3 3" xfId="43775" xr:uid="{00000000-0005-0000-0000-0000F5AA0000}"/>
    <cellStyle name="SAPBEXstdItem 2 3 2 3 3 2" xfId="43776" xr:uid="{00000000-0005-0000-0000-0000F6AA0000}"/>
    <cellStyle name="SAPBEXstdItem 2 3 2 3 4" xfId="43777" xr:uid="{00000000-0005-0000-0000-0000F7AA0000}"/>
    <cellStyle name="SAPBEXstdItem 2 3 2 3 4 2" xfId="43778" xr:uid="{00000000-0005-0000-0000-0000F8AA0000}"/>
    <cellStyle name="SAPBEXstdItem 2 3 2 3 5" xfId="43779" xr:uid="{00000000-0005-0000-0000-0000F9AA0000}"/>
    <cellStyle name="SAPBEXstdItem 2 3 2 3 5 2" xfId="43780" xr:uid="{00000000-0005-0000-0000-0000FAAA0000}"/>
    <cellStyle name="SAPBEXstdItem 2 3 2 3 6" xfId="43781" xr:uid="{00000000-0005-0000-0000-0000FBAA0000}"/>
    <cellStyle name="SAPBEXstdItem 2 3 2 3 6 2" xfId="43782" xr:uid="{00000000-0005-0000-0000-0000FCAA0000}"/>
    <cellStyle name="SAPBEXstdItem 2 3 2 3 7" xfId="43783" xr:uid="{00000000-0005-0000-0000-0000FDAA0000}"/>
    <cellStyle name="SAPBEXstdItem 2 3 2 4" xfId="43784" xr:uid="{00000000-0005-0000-0000-0000FEAA0000}"/>
    <cellStyle name="SAPBEXstdItem 2 3 2 4 2" xfId="43785" xr:uid="{00000000-0005-0000-0000-0000FFAA0000}"/>
    <cellStyle name="SAPBEXstdItem 2 3 2 5" xfId="43786" xr:uid="{00000000-0005-0000-0000-000000AB0000}"/>
    <cellStyle name="SAPBEXstdItem 2 3 2 5 2" xfId="43787" xr:uid="{00000000-0005-0000-0000-000001AB0000}"/>
    <cellStyle name="SAPBEXstdItem 2 3 2 6" xfId="43788" xr:uid="{00000000-0005-0000-0000-000002AB0000}"/>
    <cellStyle name="SAPBEXstdItem 2 3 2 6 2" xfId="43789" xr:uid="{00000000-0005-0000-0000-000003AB0000}"/>
    <cellStyle name="SAPBEXstdItem 2 3 2 7" xfId="43790" xr:uid="{00000000-0005-0000-0000-000004AB0000}"/>
    <cellStyle name="SAPBEXstdItem 2 3 2 7 2" xfId="43791" xr:uid="{00000000-0005-0000-0000-000005AB0000}"/>
    <cellStyle name="SAPBEXstdItem 2 3 2 8" xfId="43792" xr:uid="{00000000-0005-0000-0000-000006AB0000}"/>
    <cellStyle name="SAPBEXstdItem 2 3 2 8 2" xfId="43793" xr:uid="{00000000-0005-0000-0000-000007AB0000}"/>
    <cellStyle name="SAPBEXstdItem 2 3 2 9" xfId="43794" xr:uid="{00000000-0005-0000-0000-000008AB0000}"/>
    <cellStyle name="SAPBEXstdItem 2 3 3" xfId="43795" xr:uid="{00000000-0005-0000-0000-000009AB0000}"/>
    <cellStyle name="SAPBEXstdItem 2 3 3 2" xfId="43796" xr:uid="{00000000-0005-0000-0000-00000AAB0000}"/>
    <cellStyle name="SAPBEXstdItem 2 3 3 2 2" xfId="43797" xr:uid="{00000000-0005-0000-0000-00000BAB0000}"/>
    <cellStyle name="SAPBEXstdItem 2 3 3 2 2 2" xfId="43798" xr:uid="{00000000-0005-0000-0000-00000CAB0000}"/>
    <cellStyle name="SAPBEXstdItem 2 3 3 2 3" xfId="43799" xr:uid="{00000000-0005-0000-0000-00000DAB0000}"/>
    <cellStyle name="SAPBEXstdItem 2 3 3 2 3 2" xfId="43800" xr:uid="{00000000-0005-0000-0000-00000EAB0000}"/>
    <cellStyle name="SAPBEXstdItem 2 3 3 2 4" xfId="43801" xr:uid="{00000000-0005-0000-0000-00000FAB0000}"/>
    <cellStyle name="SAPBEXstdItem 2 3 3 2 4 2" xfId="43802" xr:uid="{00000000-0005-0000-0000-000010AB0000}"/>
    <cellStyle name="SAPBEXstdItem 2 3 3 2 5" xfId="43803" xr:uid="{00000000-0005-0000-0000-000011AB0000}"/>
    <cellStyle name="SAPBEXstdItem 2 3 3 2 5 2" xfId="43804" xr:uid="{00000000-0005-0000-0000-000012AB0000}"/>
    <cellStyle name="SAPBEXstdItem 2 3 3 2 6" xfId="43805" xr:uid="{00000000-0005-0000-0000-000013AB0000}"/>
    <cellStyle name="SAPBEXstdItem 2 3 3 2 6 2" xfId="43806" xr:uid="{00000000-0005-0000-0000-000014AB0000}"/>
    <cellStyle name="SAPBEXstdItem 2 3 3 2 7" xfId="43807" xr:uid="{00000000-0005-0000-0000-000015AB0000}"/>
    <cellStyle name="SAPBEXstdItem 2 3 3 3" xfId="43808" xr:uid="{00000000-0005-0000-0000-000016AB0000}"/>
    <cellStyle name="SAPBEXstdItem 2 3 3 3 2" xfId="43809" xr:uid="{00000000-0005-0000-0000-000017AB0000}"/>
    <cellStyle name="SAPBEXstdItem 2 3 3 4" xfId="43810" xr:uid="{00000000-0005-0000-0000-000018AB0000}"/>
    <cellStyle name="SAPBEXstdItem 2 3 3 4 2" xfId="43811" xr:uid="{00000000-0005-0000-0000-000019AB0000}"/>
    <cellStyle name="SAPBEXstdItem 2 3 3 5" xfId="43812" xr:uid="{00000000-0005-0000-0000-00001AAB0000}"/>
    <cellStyle name="SAPBEXstdItem 2 3 3 5 2" xfId="43813" xr:uid="{00000000-0005-0000-0000-00001BAB0000}"/>
    <cellStyle name="SAPBEXstdItem 2 3 3 6" xfId="43814" xr:uid="{00000000-0005-0000-0000-00001CAB0000}"/>
    <cellStyle name="SAPBEXstdItem 2 3 3 6 2" xfId="43815" xr:uid="{00000000-0005-0000-0000-00001DAB0000}"/>
    <cellStyle name="SAPBEXstdItem 2 3 3 7" xfId="43816" xr:uid="{00000000-0005-0000-0000-00001EAB0000}"/>
    <cellStyle name="SAPBEXstdItem 2 3 3 7 2" xfId="43817" xr:uid="{00000000-0005-0000-0000-00001FAB0000}"/>
    <cellStyle name="SAPBEXstdItem 2 3 3 8" xfId="43818" xr:uid="{00000000-0005-0000-0000-000020AB0000}"/>
    <cellStyle name="SAPBEXstdItem 2 3 4" xfId="43819" xr:uid="{00000000-0005-0000-0000-000021AB0000}"/>
    <cellStyle name="SAPBEXstdItem 2 3 4 2" xfId="43820" xr:uid="{00000000-0005-0000-0000-000022AB0000}"/>
    <cellStyle name="SAPBEXstdItem 2 3 4 2 2" xfId="43821" xr:uid="{00000000-0005-0000-0000-000023AB0000}"/>
    <cellStyle name="SAPBEXstdItem 2 3 4 3" xfId="43822" xr:uid="{00000000-0005-0000-0000-000024AB0000}"/>
    <cellStyle name="SAPBEXstdItem 2 3 4 3 2" xfId="43823" xr:uid="{00000000-0005-0000-0000-000025AB0000}"/>
    <cellStyle name="SAPBEXstdItem 2 3 4 4" xfId="43824" xr:uid="{00000000-0005-0000-0000-000026AB0000}"/>
    <cellStyle name="SAPBEXstdItem 2 3 4 4 2" xfId="43825" xr:uid="{00000000-0005-0000-0000-000027AB0000}"/>
    <cellStyle name="SAPBEXstdItem 2 3 4 5" xfId="43826" xr:uid="{00000000-0005-0000-0000-000028AB0000}"/>
    <cellStyle name="SAPBEXstdItem 2 3 4 5 2" xfId="43827" xr:uid="{00000000-0005-0000-0000-000029AB0000}"/>
    <cellStyle name="SAPBEXstdItem 2 3 4 6" xfId="43828" xr:uid="{00000000-0005-0000-0000-00002AAB0000}"/>
    <cellStyle name="SAPBEXstdItem 2 3 4 6 2" xfId="43829" xr:uid="{00000000-0005-0000-0000-00002BAB0000}"/>
    <cellStyle name="SAPBEXstdItem 2 3 4 7" xfId="43830" xr:uid="{00000000-0005-0000-0000-00002CAB0000}"/>
    <cellStyle name="SAPBEXstdItem 2 3 5" xfId="43831" xr:uid="{00000000-0005-0000-0000-00002DAB0000}"/>
    <cellStyle name="SAPBEXstdItem 2 3 5 2" xfId="43832" xr:uid="{00000000-0005-0000-0000-00002EAB0000}"/>
    <cellStyle name="SAPBEXstdItem 2 3 6" xfId="43833" xr:uid="{00000000-0005-0000-0000-00002FAB0000}"/>
    <cellStyle name="SAPBEXstdItem 2 3 6 2" xfId="43834" xr:uid="{00000000-0005-0000-0000-000030AB0000}"/>
    <cellStyle name="SAPBEXstdItem 2 3 7" xfId="43835" xr:uid="{00000000-0005-0000-0000-000031AB0000}"/>
    <cellStyle name="SAPBEXstdItem 2 3 7 2" xfId="43836" xr:uid="{00000000-0005-0000-0000-000032AB0000}"/>
    <cellStyle name="SAPBEXstdItem 2 3 8" xfId="43837" xr:uid="{00000000-0005-0000-0000-000033AB0000}"/>
    <cellStyle name="SAPBEXstdItem 2 3 8 2" xfId="43838" xr:uid="{00000000-0005-0000-0000-000034AB0000}"/>
    <cellStyle name="SAPBEXstdItem 2 3 9" xfId="43839" xr:uid="{00000000-0005-0000-0000-000035AB0000}"/>
    <cellStyle name="SAPBEXstdItem 2 3 9 2" xfId="43840" xr:uid="{00000000-0005-0000-0000-000036AB0000}"/>
    <cellStyle name="SAPBEXstdItem 2 4" xfId="43841" xr:uid="{00000000-0005-0000-0000-000037AB0000}"/>
    <cellStyle name="SAPBEXstdItem 2 4 10" xfId="43842" xr:uid="{00000000-0005-0000-0000-000038AB0000}"/>
    <cellStyle name="SAPBEXstdItem 2 4 2" xfId="43843" xr:uid="{00000000-0005-0000-0000-000039AB0000}"/>
    <cellStyle name="SAPBEXstdItem 2 4 2 2" xfId="43844" xr:uid="{00000000-0005-0000-0000-00003AAB0000}"/>
    <cellStyle name="SAPBEXstdItem 2 4 2 2 2" xfId="43845" xr:uid="{00000000-0005-0000-0000-00003BAB0000}"/>
    <cellStyle name="SAPBEXstdItem 2 4 2 2 2 2" xfId="43846" xr:uid="{00000000-0005-0000-0000-00003CAB0000}"/>
    <cellStyle name="SAPBEXstdItem 2 4 2 2 2 2 2" xfId="43847" xr:uid="{00000000-0005-0000-0000-00003DAB0000}"/>
    <cellStyle name="SAPBEXstdItem 2 4 2 2 2 3" xfId="43848" xr:uid="{00000000-0005-0000-0000-00003EAB0000}"/>
    <cellStyle name="SAPBEXstdItem 2 4 2 2 2 3 2" xfId="43849" xr:uid="{00000000-0005-0000-0000-00003FAB0000}"/>
    <cellStyle name="SAPBEXstdItem 2 4 2 2 2 4" xfId="43850" xr:uid="{00000000-0005-0000-0000-000040AB0000}"/>
    <cellStyle name="SAPBEXstdItem 2 4 2 2 2 4 2" xfId="43851" xr:uid="{00000000-0005-0000-0000-000041AB0000}"/>
    <cellStyle name="SAPBEXstdItem 2 4 2 2 2 5" xfId="43852" xr:uid="{00000000-0005-0000-0000-000042AB0000}"/>
    <cellStyle name="SAPBEXstdItem 2 4 2 2 2 5 2" xfId="43853" xr:uid="{00000000-0005-0000-0000-000043AB0000}"/>
    <cellStyle name="SAPBEXstdItem 2 4 2 2 2 6" xfId="43854" xr:uid="{00000000-0005-0000-0000-000044AB0000}"/>
    <cellStyle name="SAPBEXstdItem 2 4 2 2 2 6 2" xfId="43855" xr:uid="{00000000-0005-0000-0000-000045AB0000}"/>
    <cellStyle name="SAPBEXstdItem 2 4 2 2 2 7" xfId="43856" xr:uid="{00000000-0005-0000-0000-000046AB0000}"/>
    <cellStyle name="SAPBEXstdItem 2 4 2 2 3" xfId="43857" xr:uid="{00000000-0005-0000-0000-000047AB0000}"/>
    <cellStyle name="SAPBEXstdItem 2 4 2 2 3 2" xfId="43858" xr:uid="{00000000-0005-0000-0000-000048AB0000}"/>
    <cellStyle name="SAPBEXstdItem 2 4 2 2 4" xfId="43859" xr:uid="{00000000-0005-0000-0000-000049AB0000}"/>
    <cellStyle name="SAPBEXstdItem 2 4 2 2 4 2" xfId="43860" xr:uid="{00000000-0005-0000-0000-00004AAB0000}"/>
    <cellStyle name="SAPBEXstdItem 2 4 2 2 5" xfId="43861" xr:uid="{00000000-0005-0000-0000-00004BAB0000}"/>
    <cellStyle name="SAPBEXstdItem 2 4 2 2 5 2" xfId="43862" xr:uid="{00000000-0005-0000-0000-00004CAB0000}"/>
    <cellStyle name="SAPBEXstdItem 2 4 2 2 6" xfId="43863" xr:uid="{00000000-0005-0000-0000-00004DAB0000}"/>
    <cellStyle name="SAPBEXstdItem 2 4 2 2 6 2" xfId="43864" xr:uid="{00000000-0005-0000-0000-00004EAB0000}"/>
    <cellStyle name="SAPBEXstdItem 2 4 2 2 7" xfId="43865" xr:uid="{00000000-0005-0000-0000-00004FAB0000}"/>
    <cellStyle name="SAPBEXstdItem 2 4 2 2 7 2" xfId="43866" xr:uid="{00000000-0005-0000-0000-000050AB0000}"/>
    <cellStyle name="SAPBEXstdItem 2 4 2 2 8" xfId="43867" xr:uid="{00000000-0005-0000-0000-000051AB0000}"/>
    <cellStyle name="SAPBEXstdItem 2 4 2 3" xfId="43868" xr:uid="{00000000-0005-0000-0000-000052AB0000}"/>
    <cellStyle name="SAPBEXstdItem 2 4 2 3 2" xfId="43869" xr:uid="{00000000-0005-0000-0000-000053AB0000}"/>
    <cellStyle name="SAPBEXstdItem 2 4 2 3 2 2" xfId="43870" xr:uid="{00000000-0005-0000-0000-000054AB0000}"/>
    <cellStyle name="SAPBEXstdItem 2 4 2 3 3" xfId="43871" xr:uid="{00000000-0005-0000-0000-000055AB0000}"/>
    <cellStyle name="SAPBEXstdItem 2 4 2 3 3 2" xfId="43872" xr:uid="{00000000-0005-0000-0000-000056AB0000}"/>
    <cellStyle name="SAPBEXstdItem 2 4 2 3 4" xfId="43873" xr:uid="{00000000-0005-0000-0000-000057AB0000}"/>
    <cellStyle name="SAPBEXstdItem 2 4 2 3 4 2" xfId="43874" xr:uid="{00000000-0005-0000-0000-000058AB0000}"/>
    <cellStyle name="SAPBEXstdItem 2 4 2 3 5" xfId="43875" xr:uid="{00000000-0005-0000-0000-000059AB0000}"/>
    <cellStyle name="SAPBEXstdItem 2 4 2 3 5 2" xfId="43876" xr:uid="{00000000-0005-0000-0000-00005AAB0000}"/>
    <cellStyle name="SAPBEXstdItem 2 4 2 3 6" xfId="43877" xr:uid="{00000000-0005-0000-0000-00005BAB0000}"/>
    <cellStyle name="SAPBEXstdItem 2 4 2 3 6 2" xfId="43878" xr:uid="{00000000-0005-0000-0000-00005CAB0000}"/>
    <cellStyle name="SAPBEXstdItem 2 4 2 3 7" xfId="43879" xr:uid="{00000000-0005-0000-0000-00005DAB0000}"/>
    <cellStyle name="SAPBEXstdItem 2 4 2 4" xfId="43880" xr:uid="{00000000-0005-0000-0000-00005EAB0000}"/>
    <cellStyle name="SAPBEXstdItem 2 4 2 4 2" xfId="43881" xr:uid="{00000000-0005-0000-0000-00005FAB0000}"/>
    <cellStyle name="SAPBEXstdItem 2 4 2 5" xfId="43882" xr:uid="{00000000-0005-0000-0000-000060AB0000}"/>
    <cellStyle name="SAPBEXstdItem 2 4 2 5 2" xfId="43883" xr:uid="{00000000-0005-0000-0000-000061AB0000}"/>
    <cellStyle name="SAPBEXstdItem 2 4 2 6" xfId="43884" xr:uid="{00000000-0005-0000-0000-000062AB0000}"/>
    <cellStyle name="SAPBEXstdItem 2 4 2 6 2" xfId="43885" xr:uid="{00000000-0005-0000-0000-000063AB0000}"/>
    <cellStyle name="SAPBEXstdItem 2 4 2 7" xfId="43886" xr:uid="{00000000-0005-0000-0000-000064AB0000}"/>
    <cellStyle name="SAPBEXstdItem 2 4 2 7 2" xfId="43887" xr:uid="{00000000-0005-0000-0000-000065AB0000}"/>
    <cellStyle name="SAPBEXstdItem 2 4 2 8" xfId="43888" xr:uid="{00000000-0005-0000-0000-000066AB0000}"/>
    <cellStyle name="SAPBEXstdItem 2 4 2 8 2" xfId="43889" xr:uid="{00000000-0005-0000-0000-000067AB0000}"/>
    <cellStyle name="SAPBEXstdItem 2 4 2 9" xfId="43890" xr:uid="{00000000-0005-0000-0000-000068AB0000}"/>
    <cellStyle name="SAPBEXstdItem 2 4 3" xfId="43891" xr:uid="{00000000-0005-0000-0000-000069AB0000}"/>
    <cellStyle name="SAPBEXstdItem 2 4 3 2" xfId="43892" xr:uid="{00000000-0005-0000-0000-00006AAB0000}"/>
    <cellStyle name="SAPBEXstdItem 2 4 3 2 2" xfId="43893" xr:uid="{00000000-0005-0000-0000-00006BAB0000}"/>
    <cellStyle name="SAPBEXstdItem 2 4 3 2 2 2" xfId="43894" xr:uid="{00000000-0005-0000-0000-00006CAB0000}"/>
    <cellStyle name="SAPBEXstdItem 2 4 3 2 3" xfId="43895" xr:uid="{00000000-0005-0000-0000-00006DAB0000}"/>
    <cellStyle name="SAPBEXstdItem 2 4 3 2 3 2" xfId="43896" xr:uid="{00000000-0005-0000-0000-00006EAB0000}"/>
    <cellStyle name="SAPBEXstdItem 2 4 3 2 4" xfId="43897" xr:uid="{00000000-0005-0000-0000-00006FAB0000}"/>
    <cellStyle name="SAPBEXstdItem 2 4 3 2 4 2" xfId="43898" xr:uid="{00000000-0005-0000-0000-000070AB0000}"/>
    <cellStyle name="SAPBEXstdItem 2 4 3 2 5" xfId="43899" xr:uid="{00000000-0005-0000-0000-000071AB0000}"/>
    <cellStyle name="SAPBEXstdItem 2 4 3 2 5 2" xfId="43900" xr:uid="{00000000-0005-0000-0000-000072AB0000}"/>
    <cellStyle name="SAPBEXstdItem 2 4 3 2 6" xfId="43901" xr:uid="{00000000-0005-0000-0000-000073AB0000}"/>
    <cellStyle name="SAPBEXstdItem 2 4 3 2 6 2" xfId="43902" xr:uid="{00000000-0005-0000-0000-000074AB0000}"/>
    <cellStyle name="SAPBEXstdItem 2 4 3 2 7" xfId="43903" xr:uid="{00000000-0005-0000-0000-000075AB0000}"/>
    <cellStyle name="SAPBEXstdItem 2 4 3 3" xfId="43904" xr:uid="{00000000-0005-0000-0000-000076AB0000}"/>
    <cellStyle name="SAPBEXstdItem 2 4 3 3 2" xfId="43905" xr:uid="{00000000-0005-0000-0000-000077AB0000}"/>
    <cellStyle name="SAPBEXstdItem 2 4 3 4" xfId="43906" xr:uid="{00000000-0005-0000-0000-000078AB0000}"/>
    <cellStyle name="SAPBEXstdItem 2 4 3 4 2" xfId="43907" xr:uid="{00000000-0005-0000-0000-000079AB0000}"/>
    <cellStyle name="SAPBEXstdItem 2 4 3 5" xfId="43908" xr:uid="{00000000-0005-0000-0000-00007AAB0000}"/>
    <cellStyle name="SAPBEXstdItem 2 4 3 5 2" xfId="43909" xr:uid="{00000000-0005-0000-0000-00007BAB0000}"/>
    <cellStyle name="SAPBEXstdItem 2 4 3 6" xfId="43910" xr:uid="{00000000-0005-0000-0000-00007CAB0000}"/>
    <cellStyle name="SAPBEXstdItem 2 4 3 6 2" xfId="43911" xr:uid="{00000000-0005-0000-0000-00007DAB0000}"/>
    <cellStyle name="SAPBEXstdItem 2 4 3 7" xfId="43912" xr:uid="{00000000-0005-0000-0000-00007EAB0000}"/>
    <cellStyle name="SAPBEXstdItem 2 4 3 7 2" xfId="43913" xr:uid="{00000000-0005-0000-0000-00007FAB0000}"/>
    <cellStyle name="SAPBEXstdItem 2 4 3 8" xfId="43914" xr:uid="{00000000-0005-0000-0000-000080AB0000}"/>
    <cellStyle name="SAPBEXstdItem 2 4 4" xfId="43915" xr:uid="{00000000-0005-0000-0000-000081AB0000}"/>
    <cellStyle name="SAPBEXstdItem 2 4 4 2" xfId="43916" xr:uid="{00000000-0005-0000-0000-000082AB0000}"/>
    <cellStyle name="SAPBEXstdItem 2 4 4 2 2" xfId="43917" xr:uid="{00000000-0005-0000-0000-000083AB0000}"/>
    <cellStyle name="SAPBEXstdItem 2 4 4 3" xfId="43918" xr:uid="{00000000-0005-0000-0000-000084AB0000}"/>
    <cellStyle name="SAPBEXstdItem 2 4 4 3 2" xfId="43919" xr:uid="{00000000-0005-0000-0000-000085AB0000}"/>
    <cellStyle name="SAPBEXstdItem 2 4 4 4" xfId="43920" xr:uid="{00000000-0005-0000-0000-000086AB0000}"/>
    <cellStyle name="SAPBEXstdItem 2 4 4 4 2" xfId="43921" xr:uid="{00000000-0005-0000-0000-000087AB0000}"/>
    <cellStyle name="SAPBEXstdItem 2 4 4 5" xfId="43922" xr:uid="{00000000-0005-0000-0000-000088AB0000}"/>
    <cellStyle name="SAPBEXstdItem 2 4 4 5 2" xfId="43923" xr:uid="{00000000-0005-0000-0000-000089AB0000}"/>
    <cellStyle name="SAPBEXstdItem 2 4 4 6" xfId="43924" xr:uid="{00000000-0005-0000-0000-00008AAB0000}"/>
    <cellStyle name="SAPBEXstdItem 2 4 4 6 2" xfId="43925" xr:uid="{00000000-0005-0000-0000-00008BAB0000}"/>
    <cellStyle name="SAPBEXstdItem 2 4 4 7" xfId="43926" xr:uid="{00000000-0005-0000-0000-00008CAB0000}"/>
    <cellStyle name="SAPBEXstdItem 2 4 5" xfId="43927" xr:uid="{00000000-0005-0000-0000-00008DAB0000}"/>
    <cellStyle name="SAPBEXstdItem 2 4 5 2" xfId="43928" xr:uid="{00000000-0005-0000-0000-00008EAB0000}"/>
    <cellStyle name="SAPBEXstdItem 2 4 6" xfId="43929" xr:uid="{00000000-0005-0000-0000-00008FAB0000}"/>
    <cellStyle name="SAPBEXstdItem 2 4 6 2" xfId="43930" xr:uid="{00000000-0005-0000-0000-000090AB0000}"/>
    <cellStyle name="SAPBEXstdItem 2 4 7" xfId="43931" xr:uid="{00000000-0005-0000-0000-000091AB0000}"/>
    <cellStyle name="SAPBEXstdItem 2 4 7 2" xfId="43932" xr:uid="{00000000-0005-0000-0000-000092AB0000}"/>
    <cellStyle name="SAPBEXstdItem 2 4 8" xfId="43933" xr:uid="{00000000-0005-0000-0000-000093AB0000}"/>
    <cellStyle name="SAPBEXstdItem 2 4 8 2" xfId="43934" xr:uid="{00000000-0005-0000-0000-000094AB0000}"/>
    <cellStyle name="SAPBEXstdItem 2 4 9" xfId="43935" xr:uid="{00000000-0005-0000-0000-000095AB0000}"/>
    <cellStyle name="SAPBEXstdItem 2 4 9 2" xfId="43936" xr:uid="{00000000-0005-0000-0000-000096AB0000}"/>
    <cellStyle name="SAPBEXstdItem 2 5" xfId="43937" xr:uid="{00000000-0005-0000-0000-000097AB0000}"/>
    <cellStyle name="SAPBEXstdItem 2 5 2" xfId="43938" xr:uid="{00000000-0005-0000-0000-000098AB0000}"/>
    <cellStyle name="SAPBEXstdItem 2 5 2 2" xfId="43939" xr:uid="{00000000-0005-0000-0000-000099AB0000}"/>
    <cellStyle name="SAPBEXstdItem 2 5 2 2 2" xfId="43940" xr:uid="{00000000-0005-0000-0000-00009AAB0000}"/>
    <cellStyle name="SAPBEXstdItem 2 5 2 2 2 2" xfId="43941" xr:uid="{00000000-0005-0000-0000-00009BAB0000}"/>
    <cellStyle name="SAPBEXstdItem 2 5 2 2 3" xfId="43942" xr:uid="{00000000-0005-0000-0000-00009CAB0000}"/>
    <cellStyle name="SAPBEXstdItem 2 5 2 2 3 2" xfId="43943" xr:uid="{00000000-0005-0000-0000-00009DAB0000}"/>
    <cellStyle name="SAPBEXstdItem 2 5 2 2 4" xfId="43944" xr:uid="{00000000-0005-0000-0000-00009EAB0000}"/>
    <cellStyle name="SAPBEXstdItem 2 5 2 2 4 2" xfId="43945" xr:uid="{00000000-0005-0000-0000-00009FAB0000}"/>
    <cellStyle name="SAPBEXstdItem 2 5 2 2 5" xfId="43946" xr:uid="{00000000-0005-0000-0000-0000A0AB0000}"/>
    <cellStyle name="SAPBEXstdItem 2 5 2 2 5 2" xfId="43947" xr:uid="{00000000-0005-0000-0000-0000A1AB0000}"/>
    <cellStyle name="SAPBEXstdItem 2 5 2 2 6" xfId="43948" xr:uid="{00000000-0005-0000-0000-0000A2AB0000}"/>
    <cellStyle name="SAPBEXstdItem 2 5 2 2 6 2" xfId="43949" xr:uid="{00000000-0005-0000-0000-0000A3AB0000}"/>
    <cellStyle name="SAPBEXstdItem 2 5 2 2 7" xfId="43950" xr:uid="{00000000-0005-0000-0000-0000A4AB0000}"/>
    <cellStyle name="SAPBEXstdItem 2 5 2 3" xfId="43951" xr:uid="{00000000-0005-0000-0000-0000A5AB0000}"/>
    <cellStyle name="SAPBEXstdItem 2 5 2 3 2" xfId="43952" xr:uid="{00000000-0005-0000-0000-0000A6AB0000}"/>
    <cellStyle name="SAPBEXstdItem 2 5 2 4" xfId="43953" xr:uid="{00000000-0005-0000-0000-0000A7AB0000}"/>
    <cellStyle name="SAPBEXstdItem 2 5 2 4 2" xfId="43954" xr:uid="{00000000-0005-0000-0000-0000A8AB0000}"/>
    <cellStyle name="SAPBEXstdItem 2 5 2 5" xfId="43955" xr:uid="{00000000-0005-0000-0000-0000A9AB0000}"/>
    <cellStyle name="SAPBEXstdItem 2 5 2 5 2" xfId="43956" xr:uid="{00000000-0005-0000-0000-0000AAAB0000}"/>
    <cellStyle name="SAPBEXstdItem 2 5 2 6" xfId="43957" xr:uid="{00000000-0005-0000-0000-0000ABAB0000}"/>
    <cellStyle name="SAPBEXstdItem 2 5 2 6 2" xfId="43958" xr:uid="{00000000-0005-0000-0000-0000ACAB0000}"/>
    <cellStyle name="SAPBEXstdItem 2 5 2 7" xfId="43959" xr:uid="{00000000-0005-0000-0000-0000ADAB0000}"/>
    <cellStyle name="SAPBEXstdItem 2 5 2 7 2" xfId="43960" xr:uid="{00000000-0005-0000-0000-0000AEAB0000}"/>
    <cellStyle name="SAPBEXstdItem 2 5 2 8" xfId="43961" xr:uid="{00000000-0005-0000-0000-0000AFAB0000}"/>
    <cellStyle name="SAPBEXstdItem 2 5 3" xfId="43962" xr:uid="{00000000-0005-0000-0000-0000B0AB0000}"/>
    <cellStyle name="SAPBEXstdItem 2 5 3 2" xfId="43963" xr:uid="{00000000-0005-0000-0000-0000B1AB0000}"/>
    <cellStyle name="SAPBEXstdItem 2 5 3 2 2" xfId="43964" xr:uid="{00000000-0005-0000-0000-0000B2AB0000}"/>
    <cellStyle name="SAPBEXstdItem 2 5 3 3" xfId="43965" xr:uid="{00000000-0005-0000-0000-0000B3AB0000}"/>
    <cellStyle name="SAPBEXstdItem 2 5 3 3 2" xfId="43966" xr:uid="{00000000-0005-0000-0000-0000B4AB0000}"/>
    <cellStyle name="SAPBEXstdItem 2 5 3 4" xfId="43967" xr:uid="{00000000-0005-0000-0000-0000B5AB0000}"/>
    <cellStyle name="SAPBEXstdItem 2 5 3 4 2" xfId="43968" xr:uid="{00000000-0005-0000-0000-0000B6AB0000}"/>
    <cellStyle name="SAPBEXstdItem 2 5 3 5" xfId="43969" xr:uid="{00000000-0005-0000-0000-0000B7AB0000}"/>
    <cellStyle name="SAPBEXstdItem 2 5 3 5 2" xfId="43970" xr:uid="{00000000-0005-0000-0000-0000B8AB0000}"/>
    <cellStyle name="SAPBEXstdItem 2 5 3 6" xfId="43971" xr:uid="{00000000-0005-0000-0000-0000B9AB0000}"/>
    <cellStyle name="SAPBEXstdItem 2 5 3 6 2" xfId="43972" xr:uid="{00000000-0005-0000-0000-0000BAAB0000}"/>
    <cellStyle name="SAPBEXstdItem 2 5 3 7" xfId="43973" xr:uid="{00000000-0005-0000-0000-0000BBAB0000}"/>
    <cellStyle name="SAPBEXstdItem 2 5 4" xfId="43974" xr:uid="{00000000-0005-0000-0000-0000BCAB0000}"/>
    <cellStyle name="SAPBEXstdItem 2 5 4 2" xfId="43975" xr:uid="{00000000-0005-0000-0000-0000BDAB0000}"/>
    <cellStyle name="SAPBEXstdItem 2 5 5" xfId="43976" xr:uid="{00000000-0005-0000-0000-0000BEAB0000}"/>
    <cellStyle name="SAPBEXstdItem 2 5 5 2" xfId="43977" xr:uid="{00000000-0005-0000-0000-0000BFAB0000}"/>
    <cellStyle name="SAPBEXstdItem 2 5 6" xfId="43978" xr:uid="{00000000-0005-0000-0000-0000C0AB0000}"/>
    <cellStyle name="SAPBEXstdItem 2 5 6 2" xfId="43979" xr:uid="{00000000-0005-0000-0000-0000C1AB0000}"/>
    <cellStyle name="SAPBEXstdItem 2 5 7" xfId="43980" xr:uid="{00000000-0005-0000-0000-0000C2AB0000}"/>
    <cellStyle name="SAPBEXstdItem 2 5 7 2" xfId="43981" xr:uid="{00000000-0005-0000-0000-0000C3AB0000}"/>
    <cellStyle name="SAPBEXstdItem 2 5 8" xfId="43982" xr:uid="{00000000-0005-0000-0000-0000C4AB0000}"/>
    <cellStyle name="SAPBEXstdItem 2 5 8 2" xfId="43983" xr:uid="{00000000-0005-0000-0000-0000C5AB0000}"/>
    <cellStyle name="SAPBEXstdItem 2 5 9" xfId="43984" xr:uid="{00000000-0005-0000-0000-0000C6AB0000}"/>
    <cellStyle name="SAPBEXstdItem 2 6" xfId="43985" xr:uid="{00000000-0005-0000-0000-0000C7AB0000}"/>
    <cellStyle name="SAPBEXstdItem 2 6 2" xfId="43986" xr:uid="{00000000-0005-0000-0000-0000C8AB0000}"/>
    <cellStyle name="SAPBEXstdItem 2 6 2 2" xfId="43987" xr:uid="{00000000-0005-0000-0000-0000C9AB0000}"/>
    <cellStyle name="SAPBEXstdItem 2 6 2 2 2" xfId="43988" xr:uid="{00000000-0005-0000-0000-0000CAAB0000}"/>
    <cellStyle name="SAPBEXstdItem 2 6 2 3" xfId="43989" xr:uid="{00000000-0005-0000-0000-0000CBAB0000}"/>
    <cellStyle name="SAPBEXstdItem 2 6 2 3 2" xfId="43990" xr:uid="{00000000-0005-0000-0000-0000CCAB0000}"/>
    <cellStyle name="SAPBEXstdItem 2 6 2 4" xfId="43991" xr:uid="{00000000-0005-0000-0000-0000CDAB0000}"/>
    <cellStyle name="SAPBEXstdItem 2 6 2 4 2" xfId="43992" xr:uid="{00000000-0005-0000-0000-0000CEAB0000}"/>
    <cellStyle name="SAPBEXstdItem 2 6 2 5" xfId="43993" xr:uid="{00000000-0005-0000-0000-0000CFAB0000}"/>
    <cellStyle name="SAPBEXstdItem 2 6 2 5 2" xfId="43994" xr:uid="{00000000-0005-0000-0000-0000D0AB0000}"/>
    <cellStyle name="SAPBEXstdItem 2 6 2 6" xfId="43995" xr:uid="{00000000-0005-0000-0000-0000D1AB0000}"/>
    <cellStyle name="SAPBEXstdItem 2 6 2 6 2" xfId="43996" xr:uid="{00000000-0005-0000-0000-0000D2AB0000}"/>
    <cellStyle name="SAPBEXstdItem 2 6 2 7" xfId="43997" xr:uid="{00000000-0005-0000-0000-0000D3AB0000}"/>
    <cellStyle name="SAPBEXstdItem 2 6 3" xfId="43998" xr:uid="{00000000-0005-0000-0000-0000D4AB0000}"/>
    <cellStyle name="SAPBEXstdItem 2 6 3 2" xfId="43999" xr:uid="{00000000-0005-0000-0000-0000D5AB0000}"/>
    <cellStyle name="SAPBEXstdItem 2 6 4" xfId="44000" xr:uid="{00000000-0005-0000-0000-0000D6AB0000}"/>
    <cellStyle name="SAPBEXstdItem 2 6 4 2" xfId="44001" xr:uid="{00000000-0005-0000-0000-0000D7AB0000}"/>
    <cellStyle name="SAPBEXstdItem 2 6 5" xfId="44002" xr:uid="{00000000-0005-0000-0000-0000D8AB0000}"/>
    <cellStyle name="SAPBEXstdItem 2 6 5 2" xfId="44003" xr:uid="{00000000-0005-0000-0000-0000D9AB0000}"/>
    <cellStyle name="SAPBEXstdItem 2 6 6" xfId="44004" xr:uid="{00000000-0005-0000-0000-0000DAAB0000}"/>
    <cellStyle name="SAPBEXstdItem 2 6 6 2" xfId="44005" xr:uid="{00000000-0005-0000-0000-0000DBAB0000}"/>
    <cellStyle name="SAPBEXstdItem 2 6 7" xfId="44006" xr:uid="{00000000-0005-0000-0000-0000DCAB0000}"/>
    <cellStyle name="SAPBEXstdItem 2 6 7 2" xfId="44007" xr:uid="{00000000-0005-0000-0000-0000DDAB0000}"/>
    <cellStyle name="SAPBEXstdItem 2 6 8" xfId="44008" xr:uid="{00000000-0005-0000-0000-0000DEAB0000}"/>
    <cellStyle name="SAPBEXstdItem 2 7" xfId="44009" xr:uid="{00000000-0005-0000-0000-0000DFAB0000}"/>
    <cellStyle name="SAPBEXstdItem 2 7 2" xfId="44010" xr:uid="{00000000-0005-0000-0000-0000E0AB0000}"/>
    <cellStyle name="SAPBEXstdItem 2 7 2 2" xfId="44011" xr:uid="{00000000-0005-0000-0000-0000E1AB0000}"/>
    <cellStyle name="SAPBEXstdItem 2 7 3" xfId="44012" xr:uid="{00000000-0005-0000-0000-0000E2AB0000}"/>
    <cellStyle name="SAPBEXstdItem 2 7 3 2" xfId="44013" xr:uid="{00000000-0005-0000-0000-0000E3AB0000}"/>
    <cellStyle name="SAPBEXstdItem 2 7 4" xfId="44014" xr:uid="{00000000-0005-0000-0000-0000E4AB0000}"/>
    <cellStyle name="SAPBEXstdItem 2 7 4 2" xfId="44015" xr:uid="{00000000-0005-0000-0000-0000E5AB0000}"/>
    <cellStyle name="SAPBEXstdItem 2 7 5" xfId="44016" xr:uid="{00000000-0005-0000-0000-0000E6AB0000}"/>
    <cellStyle name="SAPBEXstdItem 2 7 5 2" xfId="44017" xr:uid="{00000000-0005-0000-0000-0000E7AB0000}"/>
    <cellStyle name="SAPBEXstdItem 2 7 6" xfId="44018" xr:uid="{00000000-0005-0000-0000-0000E8AB0000}"/>
    <cellStyle name="SAPBEXstdItem 2 7 6 2" xfId="44019" xr:uid="{00000000-0005-0000-0000-0000E9AB0000}"/>
    <cellStyle name="SAPBEXstdItem 2 7 7" xfId="44020" xr:uid="{00000000-0005-0000-0000-0000EAAB0000}"/>
    <cellStyle name="SAPBEXstdItem 2 8" xfId="44021" xr:uid="{00000000-0005-0000-0000-0000EBAB0000}"/>
    <cellStyle name="SAPBEXstdItem 2 8 2" xfId="44022" xr:uid="{00000000-0005-0000-0000-0000ECAB0000}"/>
    <cellStyle name="SAPBEXstdItem 2 9" xfId="44023" xr:uid="{00000000-0005-0000-0000-0000EDAB0000}"/>
    <cellStyle name="SAPBEXstdItem 2 9 2" xfId="44024" xr:uid="{00000000-0005-0000-0000-0000EEAB0000}"/>
    <cellStyle name="SAPBEXstdItem 3" xfId="44025" xr:uid="{00000000-0005-0000-0000-0000EFAB0000}"/>
    <cellStyle name="SAPBEXstdItem 3 10" xfId="44026" xr:uid="{00000000-0005-0000-0000-0000F0AB0000}"/>
    <cellStyle name="SAPBEXstdItem 3 10 2" xfId="44027" xr:uid="{00000000-0005-0000-0000-0000F1AB0000}"/>
    <cellStyle name="SAPBEXstdItem 3 11" xfId="44028" xr:uid="{00000000-0005-0000-0000-0000F2AB0000}"/>
    <cellStyle name="SAPBEXstdItem 3 11 2" xfId="44029" xr:uid="{00000000-0005-0000-0000-0000F3AB0000}"/>
    <cellStyle name="SAPBEXstdItem 3 12" xfId="44030" xr:uid="{00000000-0005-0000-0000-0000F4AB0000}"/>
    <cellStyle name="SAPBEXstdItem 3 2" xfId="44031" xr:uid="{00000000-0005-0000-0000-0000F5AB0000}"/>
    <cellStyle name="SAPBEXstdItem 3 2 10" xfId="44032" xr:uid="{00000000-0005-0000-0000-0000F6AB0000}"/>
    <cellStyle name="SAPBEXstdItem 3 2 10 2" xfId="44033" xr:uid="{00000000-0005-0000-0000-0000F7AB0000}"/>
    <cellStyle name="SAPBEXstdItem 3 2 11" xfId="44034" xr:uid="{00000000-0005-0000-0000-0000F8AB0000}"/>
    <cellStyle name="SAPBEXstdItem 3 2 2" xfId="44035" xr:uid="{00000000-0005-0000-0000-0000F9AB0000}"/>
    <cellStyle name="SAPBEXstdItem 3 2 2 10" xfId="44036" xr:uid="{00000000-0005-0000-0000-0000FAAB0000}"/>
    <cellStyle name="SAPBEXstdItem 3 2 2 2" xfId="44037" xr:uid="{00000000-0005-0000-0000-0000FBAB0000}"/>
    <cellStyle name="SAPBEXstdItem 3 2 2 2 2" xfId="44038" xr:uid="{00000000-0005-0000-0000-0000FCAB0000}"/>
    <cellStyle name="SAPBEXstdItem 3 2 2 2 2 2" xfId="44039" xr:uid="{00000000-0005-0000-0000-0000FDAB0000}"/>
    <cellStyle name="SAPBEXstdItem 3 2 2 2 2 2 2" xfId="44040" xr:uid="{00000000-0005-0000-0000-0000FEAB0000}"/>
    <cellStyle name="SAPBEXstdItem 3 2 2 2 2 2 2 2" xfId="44041" xr:uid="{00000000-0005-0000-0000-0000FFAB0000}"/>
    <cellStyle name="SAPBEXstdItem 3 2 2 2 2 2 3" xfId="44042" xr:uid="{00000000-0005-0000-0000-000000AC0000}"/>
    <cellStyle name="SAPBEXstdItem 3 2 2 2 2 2 3 2" xfId="44043" xr:uid="{00000000-0005-0000-0000-000001AC0000}"/>
    <cellStyle name="SAPBEXstdItem 3 2 2 2 2 2 4" xfId="44044" xr:uid="{00000000-0005-0000-0000-000002AC0000}"/>
    <cellStyle name="SAPBEXstdItem 3 2 2 2 2 2 4 2" xfId="44045" xr:uid="{00000000-0005-0000-0000-000003AC0000}"/>
    <cellStyle name="SAPBEXstdItem 3 2 2 2 2 2 5" xfId="44046" xr:uid="{00000000-0005-0000-0000-000004AC0000}"/>
    <cellStyle name="SAPBEXstdItem 3 2 2 2 2 2 5 2" xfId="44047" xr:uid="{00000000-0005-0000-0000-000005AC0000}"/>
    <cellStyle name="SAPBEXstdItem 3 2 2 2 2 2 6" xfId="44048" xr:uid="{00000000-0005-0000-0000-000006AC0000}"/>
    <cellStyle name="SAPBEXstdItem 3 2 2 2 2 2 6 2" xfId="44049" xr:uid="{00000000-0005-0000-0000-000007AC0000}"/>
    <cellStyle name="SAPBEXstdItem 3 2 2 2 2 2 7" xfId="44050" xr:uid="{00000000-0005-0000-0000-000008AC0000}"/>
    <cellStyle name="SAPBEXstdItem 3 2 2 2 2 3" xfId="44051" xr:uid="{00000000-0005-0000-0000-000009AC0000}"/>
    <cellStyle name="SAPBEXstdItem 3 2 2 2 2 3 2" xfId="44052" xr:uid="{00000000-0005-0000-0000-00000AAC0000}"/>
    <cellStyle name="SAPBEXstdItem 3 2 2 2 2 4" xfId="44053" xr:uid="{00000000-0005-0000-0000-00000BAC0000}"/>
    <cellStyle name="SAPBEXstdItem 3 2 2 2 2 4 2" xfId="44054" xr:uid="{00000000-0005-0000-0000-00000CAC0000}"/>
    <cellStyle name="SAPBEXstdItem 3 2 2 2 2 5" xfId="44055" xr:uid="{00000000-0005-0000-0000-00000DAC0000}"/>
    <cellStyle name="SAPBEXstdItem 3 2 2 2 2 5 2" xfId="44056" xr:uid="{00000000-0005-0000-0000-00000EAC0000}"/>
    <cellStyle name="SAPBEXstdItem 3 2 2 2 2 6" xfId="44057" xr:uid="{00000000-0005-0000-0000-00000FAC0000}"/>
    <cellStyle name="SAPBEXstdItem 3 2 2 2 2 6 2" xfId="44058" xr:uid="{00000000-0005-0000-0000-000010AC0000}"/>
    <cellStyle name="SAPBEXstdItem 3 2 2 2 2 7" xfId="44059" xr:uid="{00000000-0005-0000-0000-000011AC0000}"/>
    <cellStyle name="SAPBEXstdItem 3 2 2 2 2 7 2" xfId="44060" xr:uid="{00000000-0005-0000-0000-000012AC0000}"/>
    <cellStyle name="SAPBEXstdItem 3 2 2 2 2 8" xfId="44061" xr:uid="{00000000-0005-0000-0000-000013AC0000}"/>
    <cellStyle name="SAPBEXstdItem 3 2 2 2 3" xfId="44062" xr:uid="{00000000-0005-0000-0000-000014AC0000}"/>
    <cellStyle name="SAPBEXstdItem 3 2 2 2 3 2" xfId="44063" xr:uid="{00000000-0005-0000-0000-000015AC0000}"/>
    <cellStyle name="SAPBEXstdItem 3 2 2 2 3 2 2" xfId="44064" xr:uid="{00000000-0005-0000-0000-000016AC0000}"/>
    <cellStyle name="SAPBEXstdItem 3 2 2 2 3 3" xfId="44065" xr:uid="{00000000-0005-0000-0000-000017AC0000}"/>
    <cellStyle name="SAPBEXstdItem 3 2 2 2 3 3 2" xfId="44066" xr:uid="{00000000-0005-0000-0000-000018AC0000}"/>
    <cellStyle name="SAPBEXstdItem 3 2 2 2 3 4" xfId="44067" xr:uid="{00000000-0005-0000-0000-000019AC0000}"/>
    <cellStyle name="SAPBEXstdItem 3 2 2 2 3 4 2" xfId="44068" xr:uid="{00000000-0005-0000-0000-00001AAC0000}"/>
    <cellStyle name="SAPBEXstdItem 3 2 2 2 3 5" xfId="44069" xr:uid="{00000000-0005-0000-0000-00001BAC0000}"/>
    <cellStyle name="SAPBEXstdItem 3 2 2 2 3 5 2" xfId="44070" xr:uid="{00000000-0005-0000-0000-00001CAC0000}"/>
    <cellStyle name="SAPBEXstdItem 3 2 2 2 3 6" xfId="44071" xr:uid="{00000000-0005-0000-0000-00001DAC0000}"/>
    <cellStyle name="SAPBEXstdItem 3 2 2 2 3 6 2" xfId="44072" xr:uid="{00000000-0005-0000-0000-00001EAC0000}"/>
    <cellStyle name="SAPBEXstdItem 3 2 2 2 3 7" xfId="44073" xr:uid="{00000000-0005-0000-0000-00001FAC0000}"/>
    <cellStyle name="SAPBEXstdItem 3 2 2 2 4" xfId="44074" xr:uid="{00000000-0005-0000-0000-000020AC0000}"/>
    <cellStyle name="SAPBEXstdItem 3 2 2 2 4 2" xfId="44075" xr:uid="{00000000-0005-0000-0000-000021AC0000}"/>
    <cellStyle name="SAPBEXstdItem 3 2 2 2 5" xfId="44076" xr:uid="{00000000-0005-0000-0000-000022AC0000}"/>
    <cellStyle name="SAPBEXstdItem 3 2 2 2 5 2" xfId="44077" xr:uid="{00000000-0005-0000-0000-000023AC0000}"/>
    <cellStyle name="SAPBEXstdItem 3 2 2 2 6" xfId="44078" xr:uid="{00000000-0005-0000-0000-000024AC0000}"/>
    <cellStyle name="SAPBEXstdItem 3 2 2 2 6 2" xfId="44079" xr:uid="{00000000-0005-0000-0000-000025AC0000}"/>
    <cellStyle name="SAPBEXstdItem 3 2 2 2 7" xfId="44080" xr:uid="{00000000-0005-0000-0000-000026AC0000}"/>
    <cellStyle name="SAPBEXstdItem 3 2 2 2 7 2" xfId="44081" xr:uid="{00000000-0005-0000-0000-000027AC0000}"/>
    <cellStyle name="SAPBEXstdItem 3 2 2 2 8" xfId="44082" xr:uid="{00000000-0005-0000-0000-000028AC0000}"/>
    <cellStyle name="SAPBEXstdItem 3 2 2 2 8 2" xfId="44083" xr:uid="{00000000-0005-0000-0000-000029AC0000}"/>
    <cellStyle name="SAPBEXstdItem 3 2 2 2 9" xfId="44084" xr:uid="{00000000-0005-0000-0000-00002AAC0000}"/>
    <cellStyle name="SAPBEXstdItem 3 2 2 3" xfId="44085" xr:uid="{00000000-0005-0000-0000-00002BAC0000}"/>
    <cellStyle name="SAPBEXstdItem 3 2 2 3 2" xfId="44086" xr:uid="{00000000-0005-0000-0000-00002CAC0000}"/>
    <cellStyle name="SAPBEXstdItem 3 2 2 3 2 2" xfId="44087" xr:uid="{00000000-0005-0000-0000-00002DAC0000}"/>
    <cellStyle name="SAPBEXstdItem 3 2 2 3 2 2 2" xfId="44088" xr:uid="{00000000-0005-0000-0000-00002EAC0000}"/>
    <cellStyle name="SAPBEXstdItem 3 2 2 3 2 3" xfId="44089" xr:uid="{00000000-0005-0000-0000-00002FAC0000}"/>
    <cellStyle name="SAPBEXstdItem 3 2 2 3 2 3 2" xfId="44090" xr:uid="{00000000-0005-0000-0000-000030AC0000}"/>
    <cellStyle name="SAPBEXstdItem 3 2 2 3 2 4" xfId="44091" xr:uid="{00000000-0005-0000-0000-000031AC0000}"/>
    <cellStyle name="SAPBEXstdItem 3 2 2 3 2 4 2" xfId="44092" xr:uid="{00000000-0005-0000-0000-000032AC0000}"/>
    <cellStyle name="SAPBEXstdItem 3 2 2 3 2 5" xfId="44093" xr:uid="{00000000-0005-0000-0000-000033AC0000}"/>
    <cellStyle name="SAPBEXstdItem 3 2 2 3 2 5 2" xfId="44094" xr:uid="{00000000-0005-0000-0000-000034AC0000}"/>
    <cellStyle name="SAPBEXstdItem 3 2 2 3 2 6" xfId="44095" xr:uid="{00000000-0005-0000-0000-000035AC0000}"/>
    <cellStyle name="SAPBEXstdItem 3 2 2 3 2 6 2" xfId="44096" xr:uid="{00000000-0005-0000-0000-000036AC0000}"/>
    <cellStyle name="SAPBEXstdItem 3 2 2 3 2 7" xfId="44097" xr:uid="{00000000-0005-0000-0000-000037AC0000}"/>
    <cellStyle name="SAPBEXstdItem 3 2 2 3 3" xfId="44098" xr:uid="{00000000-0005-0000-0000-000038AC0000}"/>
    <cellStyle name="SAPBEXstdItem 3 2 2 3 3 2" xfId="44099" xr:uid="{00000000-0005-0000-0000-000039AC0000}"/>
    <cellStyle name="SAPBEXstdItem 3 2 2 3 4" xfId="44100" xr:uid="{00000000-0005-0000-0000-00003AAC0000}"/>
    <cellStyle name="SAPBEXstdItem 3 2 2 3 4 2" xfId="44101" xr:uid="{00000000-0005-0000-0000-00003BAC0000}"/>
    <cellStyle name="SAPBEXstdItem 3 2 2 3 5" xfId="44102" xr:uid="{00000000-0005-0000-0000-00003CAC0000}"/>
    <cellStyle name="SAPBEXstdItem 3 2 2 3 5 2" xfId="44103" xr:uid="{00000000-0005-0000-0000-00003DAC0000}"/>
    <cellStyle name="SAPBEXstdItem 3 2 2 3 6" xfId="44104" xr:uid="{00000000-0005-0000-0000-00003EAC0000}"/>
    <cellStyle name="SAPBEXstdItem 3 2 2 3 6 2" xfId="44105" xr:uid="{00000000-0005-0000-0000-00003FAC0000}"/>
    <cellStyle name="SAPBEXstdItem 3 2 2 3 7" xfId="44106" xr:uid="{00000000-0005-0000-0000-000040AC0000}"/>
    <cellStyle name="SAPBEXstdItem 3 2 2 3 7 2" xfId="44107" xr:uid="{00000000-0005-0000-0000-000041AC0000}"/>
    <cellStyle name="SAPBEXstdItem 3 2 2 3 8" xfId="44108" xr:uid="{00000000-0005-0000-0000-000042AC0000}"/>
    <cellStyle name="SAPBEXstdItem 3 2 2 4" xfId="44109" xr:uid="{00000000-0005-0000-0000-000043AC0000}"/>
    <cellStyle name="SAPBEXstdItem 3 2 2 4 2" xfId="44110" xr:uid="{00000000-0005-0000-0000-000044AC0000}"/>
    <cellStyle name="SAPBEXstdItem 3 2 2 4 2 2" xfId="44111" xr:uid="{00000000-0005-0000-0000-000045AC0000}"/>
    <cellStyle name="SAPBEXstdItem 3 2 2 4 3" xfId="44112" xr:uid="{00000000-0005-0000-0000-000046AC0000}"/>
    <cellStyle name="SAPBEXstdItem 3 2 2 4 3 2" xfId="44113" xr:uid="{00000000-0005-0000-0000-000047AC0000}"/>
    <cellStyle name="SAPBEXstdItem 3 2 2 4 4" xfId="44114" xr:uid="{00000000-0005-0000-0000-000048AC0000}"/>
    <cellStyle name="SAPBEXstdItem 3 2 2 4 4 2" xfId="44115" xr:uid="{00000000-0005-0000-0000-000049AC0000}"/>
    <cellStyle name="SAPBEXstdItem 3 2 2 4 5" xfId="44116" xr:uid="{00000000-0005-0000-0000-00004AAC0000}"/>
    <cellStyle name="SAPBEXstdItem 3 2 2 4 5 2" xfId="44117" xr:uid="{00000000-0005-0000-0000-00004BAC0000}"/>
    <cellStyle name="SAPBEXstdItem 3 2 2 4 6" xfId="44118" xr:uid="{00000000-0005-0000-0000-00004CAC0000}"/>
    <cellStyle name="SAPBEXstdItem 3 2 2 4 6 2" xfId="44119" xr:uid="{00000000-0005-0000-0000-00004DAC0000}"/>
    <cellStyle name="SAPBEXstdItem 3 2 2 4 7" xfId="44120" xr:uid="{00000000-0005-0000-0000-00004EAC0000}"/>
    <cellStyle name="SAPBEXstdItem 3 2 2 5" xfId="44121" xr:uid="{00000000-0005-0000-0000-00004FAC0000}"/>
    <cellStyle name="SAPBEXstdItem 3 2 2 5 2" xfId="44122" xr:uid="{00000000-0005-0000-0000-000050AC0000}"/>
    <cellStyle name="SAPBEXstdItem 3 2 2 6" xfId="44123" xr:uid="{00000000-0005-0000-0000-000051AC0000}"/>
    <cellStyle name="SAPBEXstdItem 3 2 2 6 2" xfId="44124" xr:uid="{00000000-0005-0000-0000-000052AC0000}"/>
    <cellStyle name="SAPBEXstdItem 3 2 2 7" xfId="44125" xr:uid="{00000000-0005-0000-0000-000053AC0000}"/>
    <cellStyle name="SAPBEXstdItem 3 2 2 7 2" xfId="44126" xr:uid="{00000000-0005-0000-0000-000054AC0000}"/>
    <cellStyle name="SAPBEXstdItem 3 2 2 8" xfId="44127" xr:uid="{00000000-0005-0000-0000-000055AC0000}"/>
    <cellStyle name="SAPBEXstdItem 3 2 2 8 2" xfId="44128" xr:uid="{00000000-0005-0000-0000-000056AC0000}"/>
    <cellStyle name="SAPBEXstdItem 3 2 2 9" xfId="44129" xr:uid="{00000000-0005-0000-0000-000057AC0000}"/>
    <cellStyle name="SAPBEXstdItem 3 2 2 9 2" xfId="44130" xr:uid="{00000000-0005-0000-0000-000058AC0000}"/>
    <cellStyle name="SAPBEXstdItem 3 2 3" xfId="44131" xr:uid="{00000000-0005-0000-0000-000059AC0000}"/>
    <cellStyle name="SAPBEXstdItem 3 2 3 2" xfId="44132" xr:uid="{00000000-0005-0000-0000-00005AAC0000}"/>
    <cellStyle name="SAPBEXstdItem 3 2 3 2 2" xfId="44133" xr:uid="{00000000-0005-0000-0000-00005BAC0000}"/>
    <cellStyle name="SAPBEXstdItem 3 2 3 2 2 2" xfId="44134" xr:uid="{00000000-0005-0000-0000-00005CAC0000}"/>
    <cellStyle name="SAPBEXstdItem 3 2 3 2 2 2 2" xfId="44135" xr:uid="{00000000-0005-0000-0000-00005DAC0000}"/>
    <cellStyle name="SAPBEXstdItem 3 2 3 2 2 3" xfId="44136" xr:uid="{00000000-0005-0000-0000-00005EAC0000}"/>
    <cellStyle name="SAPBEXstdItem 3 2 3 2 2 3 2" xfId="44137" xr:uid="{00000000-0005-0000-0000-00005FAC0000}"/>
    <cellStyle name="SAPBEXstdItem 3 2 3 2 2 4" xfId="44138" xr:uid="{00000000-0005-0000-0000-000060AC0000}"/>
    <cellStyle name="SAPBEXstdItem 3 2 3 2 2 4 2" xfId="44139" xr:uid="{00000000-0005-0000-0000-000061AC0000}"/>
    <cellStyle name="SAPBEXstdItem 3 2 3 2 2 5" xfId="44140" xr:uid="{00000000-0005-0000-0000-000062AC0000}"/>
    <cellStyle name="SAPBEXstdItem 3 2 3 2 2 5 2" xfId="44141" xr:uid="{00000000-0005-0000-0000-000063AC0000}"/>
    <cellStyle name="SAPBEXstdItem 3 2 3 2 2 6" xfId="44142" xr:uid="{00000000-0005-0000-0000-000064AC0000}"/>
    <cellStyle name="SAPBEXstdItem 3 2 3 2 2 6 2" xfId="44143" xr:uid="{00000000-0005-0000-0000-000065AC0000}"/>
    <cellStyle name="SAPBEXstdItem 3 2 3 2 2 7" xfId="44144" xr:uid="{00000000-0005-0000-0000-000066AC0000}"/>
    <cellStyle name="SAPBEXstdItem 3 2 3 2 3" xfId="44145" xr:uid="{00000000-0005-0000-0000-000067AC0000}"/>
    <cellStyle name="SAPBEXstdItem 3 2 3 2 3 2" xfId="44146" xr:uid="{00000000-0005-0000-0000-000068AC0000}"/>
    <cellStyle name="SAPBEXstdItem 3 2 3 2 4" xfId="44147" xr:uid="{00000000-0005-0000-0000-000069AC0000}"/>
    <cellStyle name="SAPBEXstdItem 3 2 3 2 4 2" xfId="44148" xr:uid="{00000000-0005-0000-0000-00006AAC0000}"/>
    <cellStyle name="SAPBEXstdItem 3 2 3 2 5" xfId="44149" xr:uid="{00000000-0005-0000-0000-00006BAC0000}"/>
    <cellStyle name="SAPBEXstdItem 3 2 3 2 5 2" xfId="44150" xr:uid="{00000000-0005-0000-0000-00006CAC0000}"/>
    <cellStyle name="SAPBEXstdItem 3 2 3 2 6" xfId="44151" xr:uid="{00000000-0005-0000-0000-00006DAC0000}"/>
    <cellStyle name="SAPBEXstdItem 3 2 3 2 6 2" xfId="44152" xr:uid="{00000000-0005-0000-0000-00006EAC0000}"/>
    <cellStyle name="SAPBEXstdItem 3 2 3 2 7" xfId="44153" xr:uid="{00000000-0005-0000-0000-00006FAC0000}"/>
    <cellStyle name="SAPBEXstdItem 3 2 3 2 7 2" xfId="44154" xr:uid="{00000000-0005-0000-0000-000070AC0000}"/>
    <cellStyle name="SAPBEXstdItem 3 2 3 2 8" xfId="44155" xr:uid="{00000000-0005-0000-0000-000071AC0000}"/>
    <cellStyle name="SAPBEXstdItem 3 2 3 3" xfId="44156" xr:uid="{00000000-0005-0000-0000-000072AC0000}"/>
    <cellStyle name="SAPBEXstdItem 3 2 3 3 2" xfId="44157" xr:uid="{00000000-0005-0000-0000-000073AC0000}"/>
    <cellStyle name="SAPBEXstdItem 3 2 3 3 2 2" xfId="44158" xr:uid="{00000000-0005-0000-0000-000074AC0000}"/>
    <cellStyle name="SAPBEXstdItem 3 2 3 3 3" xfId="44159" xr:uid="{00000000-0005-0000-0000-000075AC0000}"/>
    <cellStyle name="SAPBEXstdItem 3 2 3 3 3 2" xfId="44160" xr:uid="{00000000-0005-0000-0000-000076AC0000}"/>
    <cellStyle name="SAPBEXstdItem 3 2 3 3 4" xfId="44161" xr:uid="{00000000-0005-0000-0000-000077AC0000}"/>
    <cellStyle name="SAPBEXstdItem 3 2 3 3 4 2" xfId="44162" xr:uid="{00000000-0005-0000-0000-000078AC0000}"/>
    <cellStyle name="SAPBEXstdItem 3 2 3 3 5" xfId="44163" xr:uid="{00000000-0005-0000-0000-000079AC0000}"/>
    <cellStyle name="SAPBEXstdItem 3 2 3 3 5 2" xfId="44164" xr:uid="{00000000-0005-0000-0000-00007AAC0000}"/>
    <cellStyle name="SAPBEXstdItem 3 2 3 3 6" xfId="44165" xr:uid="{00000000-0005-0000-0000-00007BAC0000}"/>
    <cellStyle name="SAPBEXstdItem 3 2 3 3 6 2" xfId="44166" xr:uid="{00000000-0005-0000-0000-00007CAC0000}"/>
    <cellStyle name="SAPBEXstdItem 3 2 3 3 7" xfId="44167" xr:uid="{00000000-0005-0000-0000-00007DAC0000}"/>
    <cellStyle name="SAPBEXstdItem 3 2 3 4" xfId="44168" xr:uid="{00000000-0005-0000-0000-00007EAC0000}"/>
    <cellStyle name="SAPBEXstdItem 3 2 3 4 2" xfId="44169" xr:uid="{00000000-0005-0000-0000-00007FAC0000}"/>
    <cellStyle name="SAPBEXstdItem 3 2 3 5" xfId="44170" xr:uid="{00000000-0005-0000-0000-000080AC0000}"/>
    <cellStyle name="SAPBEXstdItem 3 2 3 5 2" xfId="44171" xr:uid="{00000000-0005-0000-0000-000081AC0000}"/>
    <cellStyle name="SAPBEXstdItem 3 2 3 6" xfId="44172" xr:uid="{00000000-0005-0000-0000-000082AC0000}"/>
    <cellStyle name="SAPBEXstdItem 3 2 3 6 2" xfId="44173" xr:uid="{00000000-0005-0000-0000-000083AC0000}"/>
    <cellStyle name="SAPBEXstdItem 3 2 3 7" xfId="44174" xr:uid="{00000000-0005-0000-0000-000084AC0000}"/>
    <cellStyle name="SAPBEXstdItem 3 2 3 7 2" xfId="44175" xr:uid="{00000000-0005-0000-0000-000085AC0000}"/>
    <cellStyle name="SAPBEXstdItem 3 2 3 8" xfId="44176" xr:uid="{00000000-0005-0000-0000-000086AC0000}"/>
    <cellStyle name="SAPBEXstdItem 3 2 3 8 2" xfId="44177" xr:uid="{00000000-0005-0000-0000-000087AC0000}"/>
    <cellStyle name="SAPBEXstdItem 3 2 3 9" xfId="44178" xr:uid="{00000000-0005-0000-0000-000088AC0000}"/>
    <cellStyle name="SAPBEXstdItem 3 2 4" xfId="44179" xr:uid="{00000000-0005-0000-0000-000089AC0000}"/>
    <cellStyle name="SAPBEXstdItem 3 2 4 2" xfId="44180" xr:uid="{00000000-0005-0000-0000-00008AAC0000}"/>
    <cellStyle name="SAPBEXstdItem 3 2 4 2 2" xfId="44181" xr:uid="{00000000-0005-0000-0000-00008BAC0000}"/>
    <cellStyle name="SAPBEXstdItem 3 2 4 2 2 2" xfId="44182" xr:uid="{00000000-0005-0000-0000-00008CAC0000}"/>
    <cellStyle name="SAPBEXstdItem 3 2 4 2 3" xfId="44183" xr:uid="{00000000-0005-0000-0000-00008DAC0000}"/>
    <cellStyle name="SAPBEXstdItem 3 2 4 2 3 2" xfId="44184" xr:uid="{00000000-0005-0000-0000-00008EAC0000}"/>
    <cellStyle name="SAPBEXstdItem 3 2 4 2 4" xfId="44185" xr:uid="{00000000-0005-0000-0000-00008FAC0000}"/>
    <cellStyle name="SAPBEXstdItem 3 2 4 2 4 2" xfId="44186" xr:uid="{00000000-0005-0000-0000-000090AC0000}"/>
    <cellStyle name="SAPBEXstdItem 3 2 4 2 5" xfId="44187" xr:uid="{00000000-0005-0000-0000-000091AC0000}"/>
    <cellStyle name="SAPBEXstdItem 3 2 4 2 5 2" xfId="44188" xr:uid="{00000000-0005-0000-0000-000092AC0000}"/>
    <cellStyle name="SAPBEXstdItem 3 2 4 2 6" xfId="44189" xr:uid="{00000000-0005-0000-0000-000093AC0000}"/>
    <cellStyle name="SAPBEXstdItem 3 2 4 2 6 2" xfId="44190" xr:uid="{00000000-0005-0000-0000-000094AC0000}"/>
    <cellStyle name="SAPBEXstdItem 3 2 4 2 7" xfId="44191" xr:uid="{00000000-0005-0000-0000-000095AC0000}"/>
    <cellStyle name="SAPBEXstdItem 3 2 4 3" xfId="44192" xr:uid="{00000000-0005-0000-0000-000096AC0000}"/>
    <cellStyle name="SAPBEXstdItem 3 2 4 3 2" xfId="44193" xr:uid="{00000000-0005-0000-0000-000097AC0000}"/>
    <cellStyle name="SAPBEXstdItem 3 2 4 4" xfId="44194" xr:uid="{00000000-0005-0000-0000-000098AC0000}"/>
    <cellStyle name="SAPBEXstdItem 3 2 4 4 2" xfId="44195" xr:uid="{00000000-0005-0000-0000-000099AC0000}"/>
    <cellStyle name="SAPBEXstdItem 3 2 4 5" xfId="44196" xr:uid="{00000000-0005-0000-0000-00009AAC0000}"/>
    <cellStyle name="SAPBEXstdItem 3 2 4 5 2" xfId="44197" xr:uid="{00000000-0005-0000-0000-00009BAC0000}"/>
    <cellStyle name="SAPBEXstdItem 3 2 4 6" xfId="44198" xr:uid="{00000000-0005-0000-0000-00009CAC0000}"/>
    <cellStyle name="SAPBEXstdItem 3 2 4 6 2" xfId="44199" xr:uid="{00000000-0005-0000-0000-00009DAC0000}"/>
    <cellStyle name="SAPBEXstdItem 3 2 4 7" xfId="44200" xr:uid="{00000000-0005-0000-0000-00009EAC0000}"/>
    <cellStyle name="SAPBEXstdItem 3 2 4 7 2" xfId="44201" xr:uid="{00000000-0005-0000-0000-00009FAC0000}"/>
    <cellStyle name="SAPBEXstdItem 3 2 4 8" xfId="44202" xr:uid="{00000000-0005-0000-0000-0000A0AC0000}"/>
    <cellStyle name="SAPBEXstdItem 3 2 5" xfId="44203" xr:uid="{00000000-0005-0000-0000-0000A1AC0000}"/>
    <cellStyle name="SAPBEXstdItem 3 2 5 2" xfId="44204" xr:uid="{00000000-0005-0000-0000-0000A2AC0000}"/>
    <cellStyle name="SAPBEXstdItem 3 2 5 2 2" xfId="44205" xr:uid="{00000000-0005-0000-0000-0000A3AC0000}"/>
    <cellStyle name="SAPBEXstdItem 3 2 5 3" xfId="44206" xr:uid="{00000000-0005-0000-0000-0000A4AC0000}"/>
    <cellStyle name="SAPBEXstdItem 3 2 5 3 2" xfId="44207" xr:uid="{00000000-0005-0000-0000-0000A5AC0000}"/>
    <cellStyle name="SAPBEXstdItem 3 2 5 4" xfId="44208" xr:uid="{00000000-0005-0000-0000-0000A6AC0000}"/>
    <cellStyle name="SAPBEXstdItem 3 2 5 4 2" xfId="44209" xr:uid="{00000000-0005-0000-0000-0000A7AC0000}"/>
    <cellStyle name="SAPBEXstdItem 3 2 5 5" xfId="44210" xr:uid="{00000000-0005-0000-0000-0000A8AC0000}"/>
    <cellStyle name="SAPBEXstdItem 3 2 5 5 2" xfId="44211" xr:uid="{00000000-0005-0000-0000-0000A9AC0000}"/>
    <cellStyle name="SAPBEXstdItem 3 2 5 6" xfId="44212" xr:uid="{00000000-0005-0000-0000-0000AAAC0000}"/>
    <cellStyle name="SAPBEXstdItem 3 2 5 6 2" xfId="44213" xr:uid="{00000000-0005-0000-0000-0000ABAC0000}"/>
    <cellStyle name="SAPBEXstdItem 3 2 5 7" xfId="44214" xr:uid="{00000000-0005-0000-0000-0000ACAC0000}"/>
    <cellStyle name="SAPBEXstdItem 3 2 6" xfId="44215" xr:uid="{00000000-0005-0000-0000-0000ADAC0000}"/>
    <cellStyle name="SAPBEXstdItem 3 2 6 2" xfId="44216" xr:uid="{00000000-0005-0000-0000-0000AEAC0000}"/>
    <cellStyle name="SAPBEXstdItem 3 2 7" xfId="44217" xr:uid="{00000000-0005-0000-0000-0000AFAC0000}"/>
    <cellStyle name="SAPBEXstdItem 3 2 7 2" xfId="44218" xr:uid="{00000000-0005-0000-0000-0000B0AC0000}"/>
    <cellStyle name="SAPBEXstdItem 3 2 8" xfId="44219" xr:uid="{00000000-0005-0000-0000-0000B1AC0000}"/>
    <cellStyle name="SAPBEXstdItem 3 2 8 2" xfId="44220" xr:uid="{00000000-0005-0000-0000-0000B2AC0000}"/>
    <cellStyle name="SAPBEXstdItem 3 2 9" xfId="44221" xr:uid="{00000000-0005-0000-0000-0000B3AC0000}"/>
    <cellStyle name="SAPBEXstdItem 3 2 9 2" xfId="44222" xr:uid="{00000000-0005-0000-0000-0000B4AC0000}"/>
    <cellStyle name="SAPBEXstdItem 3 3" xfId="44223" xr:uid="{00000000-0005-0000-0000-0000B5AC0000}"/>
    <cellStyle name="SAPBEXstdItem 3 3 10" xfId="44224" xr:uid="{00000000-0005-0000-0000-0000B6AC0000}"/>
    <cellStyle name="SAPBEXstdItem 3 3 2" xfId="44225" xr:uid="{00000000-0005-0000-0000-0000B7AC0000}"/>
    <cellStyle name="SAPBEXstdItem 3 3 2 2" xfId="44226" xr:uid="{00000000-0005-0000-0000-0000B8AC0000}"/>
    <cellStyle name="SAPBEXstdItem 3 3 2 2 2" xfId="44227" xr:uid="{00000000-0005-0000-0000-0000B9AC0000}"/>
    <cellStyle name="SAPBEXstdItem 3 3 2 2 2 2" xfId="44228" xr:uid="{00000000-0005-0000-0000-0000BAAC0000}"/>
    <cellStyle name="SAPBEXstdItem 3 3 2 2 2 2 2" xfId="44229" xr:uid="{00000000-0005-0000-0000-0000BBAC0000}"/>
    <cellStyle name="SAPBEXstdItem 3 3 2 2 2 3" xfId="44230" xr:uid="{00000000-0005-0000-0000-0000BCAC0000}"/>
    <cellStyle name="SAPBEXstdItem 3 3 2 2 2 3 2" xfId="44231" xr:uid="{00000000-0005-0000-0000-0000BDAC0000}"/>
    <cellStyle name="SAPBEXstdItem 3 3 2 2 2 4" xfId="44232" xr:uid="{00000000-0005-0000-0000-0000BEAC0000}"/>
    <cellStyle name="SAPBEXstdItem 3 3 2 2 2 4 2" xfId="44233" xr:uid="{00000000-0005-0000-0000-0000BFAC0000}"/>
    <cellStyle name="SAPBEXstdItem 3 3 2 2 2 5" xfId="44234" xr:uid="{00000000-0005-0000-0000-0000C0AC0000}"/>
    <cellStyle name="SAPBEXstdItem 3 3 2 2 2 5 2" xfId="44235" xr:uid="{00000000-0005-0000-0000-0000C1AC0000}"/>
    <cellStyle name="SAPBEXstdItem 3 3 2 2 2 6" xfId="44236" xr:uid="{00000000-0005-0000-0000-0000C2AC0000}"/>
    <cellStyle name="SAPBEXstdItem 3 3 2 2 2 6 2" xfId="44237" xr:uid="{00000000-0005-0000-0000-0000C3AC0000}"/>
    <cellStyle name="SAPBEXstdItem 3 3 2 2 2 7" xfId="44238" xr:uid="{00000000-0005-0000-0000-0000C4AC0000}"/>
    <cellStyle name="SAPBEXstdItem 3 3 2 2 3" xfId="44239" xr:uid="{00000000-0005-0000-0000-0000C5AC0000}"/>
    <cellStyle name="SAPBEXstdItem 3 3 2 2 3 2" xfId="44240" xr:uid="{00000000-0005-0000-0000-0000C6AC0000}"/>
    <cellStyle name="SAPBEXstdItem 3 3 2 2 4" xfId="44241" xr:uid="{00000000-0005-0000-0000-0000C7AC0000}"/>
    <cellStyle name="SAPBEXstdItem 3 3 2 2 4 2" xfId="44242" xr:uid="{00000000-0005-0000-0000-0000C8AC0000}"/>
    <cellStyle name="SAPBEXstdItem 3 3 2 2 5" xfId="44243" xr:uid="{00000000-0005-0000-0000-0000C9AC0000}"/>
    <cellStyle name="SAPBEXstdItem 3 3 2 2 5 2" xfId="44244" xr:uid="{00000000-0005-0000-0000-0000CAAC0000}"/>
    <cellStyle name="SAPBEXstdItem 3 3 2 2 6" xfId="44245" xr:uid="{00000000-0005-0000-0000-0000CBAC0000}"/>
    <cellStyle name="SAPBEXstdItem 3 3 2 2 6 2" xfId="44246" xr:uid="{00000000-0005-0000-0000-0000CCAC0000}"/>
    <cellStyle name="SAPBEXstdItem 3 3 2 2 7" xfId="44247" xr:uid="{00000000-0005-0000-0000-0000CDAC0000}"/>
    <cellStyle name="SAPBEXstdItem 3 3 2 2 7 2" xfId="44248" xr:uid="{00000000-0005-0000-0000-0000CEAC0000}"/>
    <cellStyle name="SAPBEXstdItem 3 3 2 2 8" xfId="44249" xr:uid="{00000000-0005-0000-0000-0000CFAC0000}"/>
    <cellStyle name="SAPBEXstdItem 3 3 2 3" xfId="44250" xr:uid="{00000000-0005-0000-0000-0000D0AC0000}"/>
    <cellStyle name="SAPBEXstdItem 3 3 2 3 2" xfId="44251" xr:uid="{00000000-0005-0000-0000-0000D1AC0000}"/>
    <cellStyle name="SAPBEXstdItem 3 3 2 3 2 2" xfId="44252" xr:uid="{00000000-0005-0000-0000-0000D2AC0000}"/>
    <cellStyle name="SAPBEXstdItem 3 3 2 3 3" xfId="44253" xr:uid="{00000000-0005-0000-0000-0000D3AC0000}"/>
    <cellStyle name="SAPBEXstdItem 3 3 2 3 3 2" xfId="44254" xr:uid="{00000000-0005-0000-0000-0000D4AC0000}"/>
    <cellStyle name="SAPBEXstdItem 3 3 2 3 4" xfId="44255" xr:uid="{00000000-0005-0000-0000-0000D5AC0000}"/>
    <cellStyle name="SAPBEXstdItem 3 3 2 3 4 2" xfId="44256" xr:uid="{00000000-0005-0000-0000-0000D6AC0000}"/>
    <cellStyle name="SAPBEXstdItem 3 3 2 3 5" xfId="44257" xr:uid="{00000000-0005-0000-0000-0000D7AC0000}"/>
    <cellStyle name="SAPBEXstdItem 3 3 2 3 5 2" xfId="44258" xr:uid="{00000000-0005-0000-0000-0000D8AC0000}"/>
    <cellStyle name="SAPBEXstdItem 3 3 2 3 6" xfId="44259" xr:uid="{00000000-0005-0000-0000-0000D9AC0000}"/>
    <cellStyle name="SAPBEXstdItem 3 3 2 3 6 2" xfId="44260" xr:uid="{00000000-0005-0000-0000-0000DAAC0000}"/>
    <cellStyle name="SAPBEXstdItem 3 3 2 3 7" xfId="44261" xr:uid="{00000000-0005-0000-0000-0000DBAC0000}"/>
    <cellStyle name="SAPBEXstdItem 3 3 2 4" xfId="44262" xr:uid="{00000000-0005-0000-0000-0000DCAC0000}"/>
    <cellStyle name="SAPBEXstdItem 3 3 2 4 2" xfId="44263" xr:uid="{00000000-0005-0000-0000-0000DDAC0000}"/>
    <cellStyle name="SAPBEXstdItem 3 3 2 5" xfId="44264" xr:uid="{00000000-0005-0000-0000-0000DEAC0000}"/>
    <cellStyle name="SAPBEXstdItem 3 3 2 5 2" xfId="44265" xr:uid="{00000000-0005-0000-0000-0000DFAC0000}"/>
    <cellStyle name="SAPBEXstdItem 3 3 2 6" xfId="44266" xr:uid="{00000000-0005-0000-0000-0000E0AC0000}"/>
    <cellStyle name="SAPBEXstdItem 3 3 2 6 2" xfId="44267" xr:uid="{00000000-0005-0000-0000-0000E1AC0000}"/>
    <cellStyle name="SAPBEXstdItem 3 3 2 7" xfId="44268" xr:uid="{00000000-0005-0000-0000-0000E2AC0000}"/>
    <cellStyle name="SAPBEXstdItem 3 3 2 7 2" xfId="44269" xr:uid="{00000000-0005-0000-0000-0000E3AC0000}"/>
    <cellStyle name="SAPBEXstdItem 3 3 2 8" xfId="44270" xr:uid="{00000000-0005-0000-0000-0000E4AC0000}"/>
    <cellStyle name="SAPBEXstdItem 3 3 2 8 2" xfId="44271" xr:uid="{00000000-0005-0000-0000-0000E5AC0000}"/>
    <cellStyle name="SAPBEXstdItem 3 3 2 9" xfId="44272" xr:uid="{00000000-0005-0000-0000-0000E6AC0000}"/>
    <cellStyle name="SAPBEXstdItem 3 3 3" xfId="44273" xr:uid="{00000000-0005-0000-0000-0000E7AC0000}"/>
    <cellStyle name="SAPBEXstdItem 3 3 3 2" xfId="44274" xr:uid="{00000000-0005-0000-0000-0000E8AC0000}"/>
    <cellStyle name="SAPBEXstdItem 3 3 3 2 2" xfId="44275" xr:uid="{00000000-0005-0000-0000-0000E9AC0000}"/>
    <cellStyle name="SAPBEXstdItem 3 3 3 2 2 2" xfId="44276" xr:uid="{00000000-0005-0000-0000-0000EAAC0000}"/>
    <cellStyle name="SAPBEXstdItem 3 3 3 2 3" xfId="44277" xr:uid="{00000000-0005-0000-0000-0000EBAC0000}"/>
    <cellStyle name="SAPBEXstdItem 3 3 3 2 3 2" xfId="44278" xr:uid="{00000000-0005-0000-0000-0000ECAC0000}"/>
    <cellStyle name="SAPBEXstdItem 3 3 3 2 4" xfId="44279" xr:uid="{00000000-0005-0000-0000-0000EDAC0000}"/>
    <cellStyle name="SAPBEXstdItem 3 3 3 2 4 2" xfId="44280" xr:uid="{00000000-0005-0000-0000-0000EEAC0000}"/>
    <cellStyle name="SAPBEXstdItem 3 3 3 2 5" xfId="44281" xr:uid="{00000000-0005-0000-0000-0000EFAC0000}"/>
    <cellStyle name="SAPBEXstdItem 3 3 3 2 5 2" xfId="44282" xr:uid="{00000000-0005-0000-0000-0000F0AC0000}"/>
    <cellStyle name="SAPBEXstdItem 3 3 3 2 6" xfId="44283" xr:uid="{00000000-0005-0000-0000-0000F1AC0000}"/>
    <cellStyle name="SAPBEXstdItem 3 3 3 2 6 2" xfId="44284" xr:uid="{00000000-0005-0000-0000-0000F2AC0000}"/>
    <cellStyle name="SAPBEXstdItem 3 3 3 2 7" xfId="44285" xr:uid="{00000000-0005-0000-0000-0000F3AC0000}"/>
    <cellStyle name="SAPBEXstdItem 3 3 3 3" xfId="44286" xr:uid="{00000000-0005-0000-0000-0000F4AC0000}"/>
    <cellStyle name="SAPBEXstdItem 3 3 3 3 2" xfId="44287" xr:uid="{00000000-0005-0000-0000-0000F5AC0000}"/>
    <cellStyle name="SAPBEXstdItem 3 3 3 4" xfId="44288" xr:uid="{00000000-0005-0000-0000-0000F6AC0000}"/>
    <cellStyle name="SAPBEXstdItem 3 3 3 4 2" xfId="44289" xr:uid="{00000000-0005-0000-0000-0000F7AC0000}"/>
    <cellStyle name="SAPBEXstdItem 3 3 3 5" xfId="44290" xr:uid="{00000000-0005-0000-0000-0000F8AC0000}"/>
    <cellStyle name="SAPBEXstdItem 3 3 3 5 2" xfId="44291" xr:uid="{00000000-0005-0000-0000-0000F9AC0000}"/>
    <cellStyle name="SAPBEXstdItem 3 3 3 6" xfId="44292" xr:uid="{00000000-0005-0000-0000-0000FAAC0000}"/>
    <cellStyle name="SAPBEXstdItem 3 3 3 6 2" xfId="44293" xr:uid="{00000000-0005-0000-0000-0000FBAC0000}"/>
    <cellStyle name="SAPBEXstdItem 3 3 3 7" xfId="44294" xr:uid="{00000000-0005-0000-0000-0000FCAC0000}"/>
    <cellStyle name="SAPBEXstdItem 3 3 3 7 2" xfId="44295" xr:uid="{00000000-0005-0000-0000-0000FDAC0000}"/>
    <cellStyle name="SAPBEXstdItem 3 3 3 8" xfId="44296" xr:uid="{00000000-0005-0000-0000-0000FEAC0000}"/>
    <cellStyle name="SAPBEXstdItem 3 3 4" xfId="44297" xr:uid="{00000000-0005-0000-0000-0000FFAC0000}"/>
    <cellStyle name="SAPBEXstdItem 3 3 4 2" xfId="44298" xr:uid="{00000000-0005-0000-0000-000000AD0000}"/>
    <cellStyle name="SAPBEXstdItem 3 3 4 2 2" xfId="44299" xr:uid="{00000000-0005-0000-0000-000001AD0000}"/>
    <cellStyle name="SAPBEXstdItem 3 3 4 3" xfId="44300" xr:uid="{00000000-0005-0000-0000-000002AD0000}"/>
    <cellStyle name="SAPBEXstdItem 3 3 4 3 2" xfId="44301" xr:uid="{00000000-0005-0000-0000-000003AD0000}"/>
    <cellStyle name="SAPBEXstdItem 3 3 4 4" xfId="44302" xr:uid="{00000000-0005-0000-0000-000004AD0000}"/>
    <cellStyle name="SAPBEXstdItem 3 3 4 4 2" xfId="44303" xr:uid="{00000000-0005-0000-0000-000005AD0000}"/>
    <cellStyle name="SAPBEXstdItem 3 3 4 5" xfId="44304" xr:uid="{00000000-0005-0000-0000-000006AD0000}"/>
    <cellStyle name="SAPBEXstdItem 3 3 4 5 2" xfId="44305" xr:uid="{00000000-0005-0000-0000-000007AD0000}"/>
    <cellStyle name="SAPBEXstdItem 3 3 4 6" xfId="44306" xr:uid="{00000000-0005-0000-0000-000008AD0000}"/>
    <cellStyle name="SAPBEXstdItem 3 3 4 6 2" xfId="44307" xr:uid="{00000000-0005-0000-0000-000009AD0000}"/>
    <cellStyle name="SAPBEXstdItem 3 3 4 7" xfId="44308" xr:uid="{00000000-0005-0000-0000-00000AAD0000}"/>
    <cellStyle name="SAPBEXstdItem 3 3 5" xfId="44309" xr:uid="{00000000-0005-0000-0000-00000BAD0000}"/>
    <cellStyle name="SAPBEXstdItem 3 3 5 2" xfId="44310" xr:uid="{00000000-0005-0000-0000-00000CAD0000}"/>
    <cellStyle name="SAPBEXstdItem 3 3 6" xfId="44311" xr:uid="{00000000-0005-0000-0000-00000DAD0000}"/>
    <cellStyle name="SAPBEXstdItem 3 3 6 2" xfId="44312" xr:uid="{00000000-0005-0000-0000-00000EAD0000}"/>
    <cellStyle name="SAPBEXstdItem 3 3 7" xfId="44313" xr:uid="{00000000-0005-0000-0000-00000FAD0000}"/>
    <cellStyle name="SAPBEXstdItem 3 3 7 2" xfId="44314" xr:uid="{00000000-0005-0000-0000-000010AD0000}"/>
    <cellStyle name="SAPBEXstdItem 3 3 8" xfId="44315" xr:uid="{00000000-0005-0000-0000-000011AD0000}"/>
    <cellStyle name="SAPBEXstdItem 3 3 8 2" xfId="44316" xr:uid="{00000000-0005-0000-0000-000012AD0000}"/>
    <cellStyle name="SAPBEXstdItem 3 3 9" xfId="44317" xr:uid="{00000000-0005-0000-0000-000013AD0000}"/>
    <cellStyle name="SAPBEXstdItem 3 3 9 2" xfId="44318" xr:uid="{00000000-0005-0000-0000-000014AD0000}"/>
    <cellStyle name="SAPBEXstdItem 3 4" xfId="44319" xr:uid="{00000000-0005-0000-0000-000015AD0000}"/>
    <cellStyle name="SAPBEXstdItem 3 4 2" xfId="44320" xr:uid="{00000000-0005-0000-0000-000016AD0000}"/>
    <cellStyle name="SAPBEXstdItem 3 4 2 2" xfId="44321" xr:uid="{00000000-0005-0000-0000-000017AD0000}"/>
    <cellStyle name="SAPBEXstdItem 3 4 2 2 2" xfId="44322" xr:uid="{00000000-0005-0000-0000-000018AD0000}"/>
    <cellStyle name="SAPBEXstdItem 3 4 2 2 2 2" xfId="44323" xr:uid="{00000000-0005-0000-0000-000019AD0000}"/>
    <cellStyle name="SAPBEXstdItem 3 4 2 2 3" xfId="44324" xr:uid="{00000000-0005-0000-0000-00001AAD0000}"/>
    <cellStyle name="SAPBEXstdItem 3 4 2 2 3 2" xfId="44325" xr:uid="{00000000-0005-0000-0000-00001BAD0000}"/>
    <cellStyle name="SAPBEXstdItem 3 4 2 2 4" xfId="44326" xr:uid="{00000000-0005-0000-0000-00001CAD0000}"/>
    <cellStyle name="SAPBEXstdItem 3 4 2 2 4 2" xfId="44327" xr:uid="{00000000-0005-0000-0000-00001DAD0000}"/>
    <cellStyle name="SAPBEXstdItem 3 4 2 2 5" xfId="44328" xr:uid="{00000000-0005-0000-0000-00001EAD0000}"/>
    <cellStyle name="SAPBEXstdItem 3 4 2 2 5 2" xfId="44329" xr:uid="{00000000-0005-0000-0000-00001FAD0000}"/>
    <cellStyle name="SAPBEXstdItem 3 4 2 2 6" xfId="44330" xr:uid="{00000000-0005-0000-0000-000020AD0000}"/>
    <cellStyle name="SAPBEXstdItem 3 4 2 2 6 2" xfId="44331" xr:uid="{00000000-0005-0000-0000-000021AD0000}"/>
    <cellStyle name="SAPBEXstdItem 3 4 2 2 7" xfId="44332" xr:uid="{00000000-0005-0000-0000-000022AD0000}"/>
    <cellStyle name="SAPBEXstdItem 3 4 2 3" xfId="44333" xr:uid="{00000000-0005-0000-0000-000023AD0000}"/>
    <cellStyle name="SAPBEXstdItem 3 4 2 3 2" xfId="44334" xr:uid="{00000000-0005-0000-0000-000024AD0000}"/>
    <cellStyle name="SAPBEXstdItem 3 4 2 4" xfId="44335" xr:uid="{00000000-0005-0000-0000-000025AD0000}"/>
    <cellStyle name="SAPBEXstdItem 3 4 2 4 2" xfId="44336" xr:uid="{00000000-0005-0000-0000-000026AD0000}"/>
    <cellStyle name="SAPBEXstdItem 3 4 2 5" xfId="44337" xr:uid="{00000000-0005-0000-0000-000027AD0000}"/>
    <cellStyle name="SAPBEXstdItem 3 4 2 5 2" xfId="44338" xr:uid="{00000000-0005-0000-0000-000028AD0000}"/>
    <cellStyle name="SAPBEXstdItem 3 4 2 6" xfId="44339" xr:uid="{00000000-0005-0000-0000-000029AD0000}"/>
    <cellStyle name="SAPBEXstdItem 3 4 2 6 2" xfId="44340" xr:uid="{00000000-0005-0000-0000-00002AAD0000}"/>
    <cellStyle name="SAPBEXstdItem 3 4 2 7" xfId="44341" xr:uid="{00000000-0005-0000-0000-00002BAD0000}"/>
    <cellStyle name="SAPBEXstdItem 3 4 2 7 2" xfId="44342" xr:uid="{00000000-0005-0000-0000-00002CAD0000}"/>
    <cellStyle name="SAPBEXstdItem 3 4 2 8" xfId="44343" xr:uid="{00000000-0005-0000-0000-00002DAD0000}"/>
    <cellStyle name="SAPBEXstdItem 3 4 3" xfId="44344" xr:uid="{00000000-0005-0000-0000-00002EAD0000}"/>
    <cellStyle name="SAPBEXstdItem 3 4 3 2" xfId="44345" xr:uid="{00000000-0005-0000-0000-00002FAD0000}"/>
    <cellStyle name="SAPBEXstdItem 3 4 3 2 2" xfId="44346" xr:uid="{00000000-0005-0000-0000-000030AD0000}"/>
    <cellStyle name="SAPBEXstdItem 3 4 3 3" xfId="44347" xr:uid="{00000000-0005-0000-0000-000031AD0000}"/>
    <cellStyle name="SAPBEXstdItem 3 4 3 3 2" xfId="44348" xr:uid="{00000000-0005-0000-0000-000032AD0000}"/>
    <cellStyle name="SAPBEXstdItem 3 4 3 4" xfId="44349" xr:uid="{00000000-0005-0000-0000-000033AD0000}"/>
    <cellStyle name="SAPBEXstdItem 3 4 3 4 2" xfId="44350" xr:uid="{00000000-0005-0000-0000-000034AD0000}"/>
    <cellStyle name="SAPBEXstdItem 3 4 3 5" xfId="44351" xr:uid="{00000000-0005-0000-0000-000035AD0000}"/>
    <cellStyle name="SAPBEXstdItem 3 4 3 5 2" xfId="44352" xr:uid="{00000000-0005-0000-0000-000036AD0000}"/>
    <cellStyle name="SAPBEXstdItem 3 4 3 6" xfId="44353" xr:uid="{00000000-0005-0000-0000-000037AD0000}"/>
    <cellStyle name="SAPBEXstdItem 3 4 3 6 2" xfId="44354" xr:uid="{00000000-0005-0000-0000-000038AD0000}"/>
    <cellStyle name="SAPBEXstdItem 3 4 3 7" xfId="44355" xr:uid="{00000000-0005-0000-0000-000039AD0000}"/>
    <cellStyle name="SAPBEXstdItem 3 4 4" xfId="44356" xr:uid="{00000000-0005-0000-0000-00003AAD0000}"/>
    <cellStyle name="SAPBEXstdItem 3 4 4 2" xfId="44357" xr:uid="{00000000-0005-0000-0000-00003BAD0000}"/>
    <cellStyle name="SAPBEXstdItem 3 4 5" xfId="44358" xr:uid="{00000000-0005-0000-0000-00003CAD0000}"/>
    <cellStyle name="SAPBEXstdItem 3 4 5 2" xfId="44359" xr:uid="{00000000-0005-0000-0000-00003DAD0000}"/>
    <cellStyle name="SAPBEXstdItem 3 4 6" xfId="44360" xr:uid="{00000000-0005-0000-0000-00003EAD0000}"/>
    <cellStyle name="SAPBEXstdItem 3 4 6 2" xfId="44361" xr:uid="{00000000-0005-0000-0000-00003FAD0000}"/>
    <cellStyle name="SAPBEXstdItem 3 4 7" xfId="44362" xr:uid="{00000000-0005-0000-0000-000040AD0000}"/>
    <cellStyle name="SAPBEXstdItem 3 4 7 2" xfId="44363" xr:uid="{00000000-0005-0000-0000-000041AD0000}"/>
    <cellStyle name="SAPBEXstdItem 3 4 8" xfId="44364" xr:uid="{00000000-0005-0000-0000-000042AD0000}"/>
    <cellStyle name="SAPBEXstdItem 3 4 8 2" xfId="44365" xr:uid="{00000000-0005-0000-0000-000043AD0000}"/>
    <cellStyle name="SAPBEXstdItem 3 4 9" xfId="44366" xr:uid="{00000000-0005-0000-0000-000044AD0000}"/>
    <cellStyle name="SAPBEXstdItem 3 5" xfId="44367" xr:uid="{00000000-0005-0000-0000-000045AD0000}"/>
    <cellStyle name="SAPBEXstdItem 3 5 2" xfId="44368" xr:uid="{00000000-0005-0000-0000-000046AD0000}"/>
    <cellStyle name="SAPBEXstdItem 3 5 2 2" xfId="44369" xr:uid="{00000000-0005-0000-0000-000047AD0000}"/>
    <cellStyle name="SAPBEXstdItem 3 5 2 2 2" xfId="44370" xr:uid="{00000000-0005-0000-0000-000048AD0000}"/>
    <cellStyle name="SAPBEXstdItem 3 5 2 3" xfId="44371" xr:uid="{00000000-0005-0000-0000-000049AD0000}"/>
    <cellStyle name="SAPBEXstdItem 3 5 2 3 2" xfId="44372" xr:uid="{00000000-0005-0000-0000-00004AAD0000}"/>
    <cellStyle name="SAPBEXstdItem 3 5 2 4" xfId="44373" xr:uid="{00000000-0005-0000-0000-00004BAD0000}"/>
    <cellStyle name="SAPBEXstdItem 3 5 2 4 2" xfId="44374" xr:uid="{00000000-0005-0000-0000-00004CAD0000}"/>
    <cellStyle name="SAPBEXstdItem 3 5 2 5" xfId="44375" xr:uid="{00000000-0005-0000-0000-00004DAD0000}"/>
    <cellStyle name="SAPBEXstdItem 3 5 2 5 2" xfId="44376" xr:uid="{00000000-0005-0000-0000-00004EAD0000}"/>
    <cellStyle name="SAPBEXstdItem 3 5 2 6" xfId="44377" xr:uid="{00000000-0005-0000-0000-00004FAD0000}"/>
    <cellStyle name="SAPBEXstdItem 3 5 2 6 2" xfId="44378" xr:uid="{00000000-0005-0000-0000-000050AD0000}"/>
    <cellStyle name="SAPBEXstdItem 3 5 2 7" xfId="44379" xr:uid="{00000000-0005-0000-0000-000051AD0000}"/>
    <cellStyle name="SAPBEXstdItem 3 5 3" xfId="44380" xr:uid="{00000000-0005-0000-0000-000052AD0000}"/>
    <cellStyle name="SAPBEXstdItem 3 5 3 2" xfId="44381" xr:uid="{00000000-0005-0000-0000-000053AD0000}"/>
    <cellStyle name="SAPBEXstdItem 3 5 4" xfId="44382" xr:uid="{00000000-0005-0000-0000-000054AD0000}"/>
    <cellStyle name="SAPBEXstdItem 3 5 4 2" xfId="44383" xr:uid="{00000000-0005-0000-0000-000055AD0000}"/>
    <cellStyle name="SAPBEXstdItem 3 5 5" xfId="44384" xr:uid="{00000000-0005-0000-0000-000056AD0000}"/>
    <cellStyle name="SAPBEXstdItem 3 5 5 2" xfId="44385" xr:uid="{00000000-0005-0000-0000-000057AD0000}"/>
    <cellStyle name="SAPBEXstdItem 3 5 6" xfId="44386" xr:uid="{00000000-0005-0000-0000-000058AD0000}"/>
    <cellStyle name="SAPBEXstdItem 3 5 6 2" xfId="44387" xr:uid="{00000000-0005-0000-0000-000059AD0000}"/>
    <cellStyle name="SAPBEXstdItem 3 5 7" xfId="44388" xr:uid="{00000000-0005-0000-0000-00005AAD0000}"/>
    <cellStyle name="SAPBEXstdItem 3 5 7 2" xfId="44389" xr:uid="{00000000-0005-0000-0000-00005BAD0000}"/>
    <cellStyle name="SAPBEXstdItem 3 5 8" xfId="44390" xr:uid="{00000000-0005-0000-0000-00005CAD0000}"/>
    <cellStyle name="SAPBEXstdItem 3 6" xfId="44391" xr:uid="{00000000-0005-0000-0000-00005DAD0000}"/>
    <cellStyle name="SAPBEXstdItem 3 6 2" xfId="44392" xr:uid="{00000000-0005-0000-0000-00005EAD0000}"/>
    <cellStyle name="SAPBEXstdItem 3 6 2 2" xfId="44393" xr:uid="{00000000-0005-0000-0000-00005FAD0000}"/>
    <cellStyle name="SAPBEXstdItem 3 6 3" xfId="44394" xr:uid="{00000000-0005-0000-0000-000060AD0000}"/>
    <cellStyle name="SAPBEXstdItem 3 6 3 2" xfId="44395" xr:uid="{00000000-0005-0000-0000-000061AD0000}"/>
    <cellStyle name="SAPBEXstdItem 3 6 4" xfId="44396" xr:uid="{00000000-0005-0000-0000-000062AD0000}"/>
    <cellStyle name="SAPBEXstdItem 3 6 4 2" xfId="44397" xr:uid="{00000000-0005-0000-0000-000063AD0000}"/>
    <cellStyle name="SAPBEXstdItem 3 6 5" xfId="44398" xr:uid="{00000000-0005-0000-0000-000064AD0000}"/>
    <cellStyle name="SAPBEXstdItem 3 6 5 2" xfId="44399" xr:uid="{00000000-0005-0000-0000-000065AD0000}"/>
    <cellStyle name="SAPBEXstdItem 3 6 6" xfId="44400" xr:uid="{00000000-0005-0000-0000-000066AD0000}"/>
    <cellStyle name="SAPBEXstdItem 3 6 6 2" xfId="44401" xr:uid="{00000000-0005-0000-0000-000067AD0000}"/>
    <cellStyle name="SAPBEXstdItem 3 6 7" xfId="44402" xr:uid="{00000000-0005-0000-0000-000068AD0000}"/>
    <cellStyle name="SAPBEXstdItem 3 7" xfId="44403" xr:uid="{00000000-0005-0000-0000-000069AD0000}"/>
    <cellStyle name="SAPBEXstdItem 3 7 2" xfId="44404" xr:uid="{00000000-0005-0000-0000-00006AAD0000}"/>
    <cellStyle name="SAPBEXstdItem 3 8" xfId="44405" xr:uid="{00000000-0005-0000-0000-00006BAD0000}"/>
    <cellStyle name="SAPBEXstdItem 3 8 2" xfId="44406" xr:uid="{00000000-0005-0000-0000-00006CAD0000}"/>
    <cellStyle name="SAPBEXstdItem 3 9" xfId="44407" xr:uid="{00000000-0005-0000-0000-00006DAD0000}"/>
    <cellStyle name="SAPBEXstdItem 3 9 2" xfId="44408" xr:uid="{00000000-0005-0000-0000-00006EAD0000}"/>
    <cellStyle name="SAPBEXstdItem 4" xfId="44409" xr:uid="{00000000-0005-0000-0000-00006FAD0000}"/>
    <cellStyle name="SAPBEXstdItem 4 10" xfId="44410" xr:uid="{00000000-0005-0000-0000-000070AD0000}"/>
    <cellStyle name="SAPBEXstdItem 4 10 2" xfId="44411" xr:uid="{00000000-0005-0000-0000-000071AD0000}"/>
    <cellStyle name="SAPBEXstdItem 4 11" xfId="44412" xr:uid="{00000000-0005-0000-0000-000072AD0000}"/>
    <cellStyle name="SAPBEXstdItem 4 2" xfId="44413" xr:uid="{00000000-0005-0000-0000-000073AD0000}"/>
    <cellStyle name="SAPBEXstdItem 4 2 10" xfId="44414" xr:uid="{00000000-0005-0000-0000-000074AD0000}"/>
    <cellStyle name="SAPBEXstdItem 4 2 2" xfId="44415" xr:uid="{00000000-0005-0000-0000-000075AD0000}"/>
    <cellStyle name="SAPBEXstdItem 4 2 2 2" xfId="44416" xr:uid="{00000000-0005-0000-0000-000076AD0000}"/>
    <cellStyle name="SAPBEXstdItem 4 2 2 2 2" xfId="44417" xr:uid="{00000000-0005-0000-0000-000077AD0000}"/>
    <cellStyle name="SAPBEXstdItem 4 2 2 2 2 2" xfId="44418" xr:uid="{00000000-0005-0000-0000-000078AD0000}"/>
    <cellStyle name="SAPBEXstdItem 4 2 2 2 2 2 2" xfId="44419" xr:uid="{00000000-0005-0000-0000-000079AD0000}"/>
    <cellStyle name="SAPBEXstdItem 4 2 2 2 2 3" xfId="44420" xr:uid="{00000000-0005-0000-0000-00007AAD0000}"/>
    <cellStyle name="SAPBEXstdItem 4 2 2 2 2 3 2" xfId="44421" xr:uid="{00000000-0005-0000-0000-00007BAD0000}"/>
    <cellStyle name="SAPBEXstdItem 4 2 2 2 2 4" xfId="44422" xr:uid="{00000000-0005-0000-0000-00007CAD0000}"/>
    <cellStyle name="SAPBEXstdItem 4 2 2 2 2 4 2" xfId="44423" xr:uid="{00000000-0005-0000-0000-00007DAD0000}"/>
    <cellStyle name="SAPBEXstdItem 4 2 2 2 2 5" xfId="44424" xr:uid="{00000000-0005-0000-0000-00007EAD0000}"/>
    <cellStyle name="SAPBEXstdItem 4 2 2 2 2 5 2" xfId="44425" xr:uid="{00000000-0005-0000-0000-00007FAD0000}"/>
    <cellStyle name="SAPBEXstdItem 4 2 2 2 2 6" xfId="44426" xr:uid="{00000000-0005-0000-0000-000080AD0000}"/>
    <cellStyle name="SAPBEXstdItem 4 2 2 2 2 6 2" xfId="44427" xr:uid="{00000000-0005-0000-0000-000081AD0000}"/>
    <cellStyle name="SAPBEXstdItem 4 2 2 2 2 7" xfId="44428" xr:uid="{00000000-0005-0000-0000-000082AD0000}"/>
    <cellStyle name="SAPBEXstdItem 4 2 2 2 3" xfId="44429" xr:uid="{00000000-0005-0000-0000-000083AD0000}"/>
    <cellStyle name="SAPBEXstdItem 4 2 2 2 3 2" xfId="44430" xr:uid="{00000000-0005-0000-0000-000084AD0000}"/>
    <cellStyle name="SAPBEXstdItem 4 2 2 2 4" xfId="44431" xr:uid="{00000000-0005-0000-0000-000085AD0000}"/>
    <cellStyle name="SAPBEXstdItem 4 2 2 2 4 2" xfId="44432" xr:uid="{00000000-0005-0000-0000-000086AD0000}"/>
    <cellStyle name="SAPBEXstdItem 4 2 2 2 5" xfId="44433" xr:uid="{00000000-0005-0000-0000-000087AD0000}"/>
    <cellStyle name="SAPBEXstdItem 4 2 2 2 5 2" xfId="44434" xr:uid="{00000000-0005-0000-0000-000088AD0000}"/>
    <cellStyle name="SAPBEXstdItem 4 2 2 2 6" xfId="44435" xr:uid="{00000000-0005-0000-0000-000089AD0000}"/>
    <cellStyle name="SAPBEXstdItem 4 2 2 2 6 2" xfId="44436" xr:uid="{00000000-0005-0000-0000-00008AAD0000}"/>
    <cellStyle name="SAPBEXstdItem 4 2 2 2 7" xfId="44437" xr:uid="{00000000-0005-0000-0000-00008BAD0000}"/>
    <cellStyle name="SAPBEXstdItem 4 2 2 2 7 2" xfId="44438" xr:uid="{00000000-0005-0000-0000-00008CAD0000}"/>
    <cellStyle name="SAPBEXstdItem 4 2 2 2 8" xfId="44439" xr:uid="{00000000-0005-0000-0000-00008DAD0000}"/>
    <cellStyle name="SAPBEXstdItem 4 2 2 3" xfId="44440" xr:uid="{00000000-0005-0000-0000-00008EAD0000}"/>
    <cellStyle name="SAPBEXstdItem 4 2 2 3 2" xfId="44441" xr:uid="{00000000-0005-0000-0000-00008FAD0000}"/>
    <cellStyle name="SAPBEXstdItem 4 2 2 3 2 2" xfId="44442" xr:uid="{00000000-0005-0000-0000-000090AD0000}"/>
    <cellStyle name="SAPBEXstdItem 4 2 2 3 3" xfId="44443" xr:uid="{00000000-0005-0000-0000-000091AD0000}"/>
    <cellStyle name="SAPBEXstdItem 4 2 2 3 3 2" xfId="44444" xr:uid="{00000000-0005-0000-0000-000092AD0000}"/>
    <cellStyle name="SAPBEXstdItem 4 2 2 3 4" xfId="44445" xr:uid="{00000000-0005-0000-0000-000093AD0000}"/>
    <cellStyle name="SAPBEXstdItem 4 2 2 3 4 2" xfId="44446" xr:uid="{00000000-0005-0000-0000-000094AD0000}"/>
    <cellStyle name="SAPBEXstdItem 4 2 2 3 5" xfId="44447" xr:uid="{00000000-0005-0000-0000-000095AD0000}"/>
    <cellStyle name="SAPBEXstdItem 4 2 2 3 5 2" xfId="44448" xr:uid="{00000000-0005-0000-0000-000096AD0000}"/>
    <cellStyle name="SAPBEXstdItem 4 2 2 3 6" xfId="44449" xr:uid="{00000000-0005-0000-0000-000097AD0000}"/>
    <cellStyle name="SAPBEXstdItem 4 2 2 3 6 2" xfId="44450" xr:uid="{00000000-0005-0000-0000-000098AD0000}"/>
    <cellStyle name="SAPBEXstdItem 4 2 2 3 7" xfId="44451" xr:uid="{00000000-0005-0000-0000-000099AD0000}"/>
    <cellStyle name="SAPBEXstdItem 4 2 2 4" xfId="44452" xr:uid="{00000000-0005-0000-0000-00009AAD0000}"/>
    <cellStyle name="SAPBEXstdItem 4 2 2 4 2" xfId="44453" xr:uid="{00000000-0005-0000-0000-00009BAD0000}"/>
    <cellStyle name="SAPBEXstdItem 4 2 2 5" xfId="44454" xr:uid="{00000000-0005-0000-0000-00009CAD0000}"/>
    <cellStyle name="SAPBEXstdItem 4 2 2 5 2" xfId="44455" xr:uid="{00000000-0005-0000-0000-00009DAD0000}"/>
    <cellStyle name="SAPBEXstdItem 4 2 2 6" xfId="44456" xr:uid="{00000000-0005-0000-0000-00009EAD0000}"/>
    <cellStyle name="SAPBEXstdItem 4 2 2 6 2" xfId="44457" xr:uid="{00000000-0005-0000-0000-00009FAD0000}"/>
    <cellStyle name="SAPBEXstdItem 4 2 2 7" xfId="44458" xr:uid="{00000000-0005-0000-0000-0000A0AD0000}"/>
    <cellStyle name="SAPBEXstdItem 4 2 2 7 2" xfId="44459" xr:uid="{00000000-0005-0000-0000-0000A1AD0000}"/>
    <cellStyle name="SAPBEXstdItem 4 2 2 8" xfId="44460" xr:uid="{00000000-0005-0000-0000-0000A2AD0000}"/>
    <cellStyle name="SAPBEXstdItem 4 2 2 8 2" xfId="44461" xr:uid="{00000000-0005-0000-0000-0000A3AD0000}"/>
    <cellStyle name="SAPBEXstdItem 4 2 2 9" xfId="44462" xr:uid="{00000000-0005-0000-0000-0000A4AD0000}"/>
    <cellStyle name="SAPBEXstdItem 4 2 3" xfId="44463" xr:uid="{00000000-0005-0000-0000-0000A5AD0000}"/>
    <cellStyle name="SAPBEXstdItem 4 2 3 2" xfId="44464" xr:uid="{00000000-0005-0000-0000-0000A6AD0000}"/>
    <cellStyle name="SAPBEXstdItem 4 2 3 2 2" xfId="44465" xr:uid="{00000000-0005-0000-0000-0000A7AD0000}"/>
    <cellStyle name="SAPBEXstdItem 4 2 3 2 2 2" xfId="44466" xr:uid="{00000000-0005-0000-0000-0000A8AD0000}"/>
    <cellStyle name="SAPBEXstdItem 4 2 3 2 3" xfId="44467" xr:uid="{00000000-0005-0000-0000-0000A9AD0000}"/>
    <cellStyle name="SAPBEXstdItem 4 2 3 2 3 2" xfId="44468" xr:uid="{00000000-0005-0000-0000-0000AAAD0000}"/>
    <cellStyle name="SAPBEXstdItem 4 2 3 2 4" xfId="44469" xr:uid="{00000000-0005-0000-0000-0000ABAD0000}"/>
    <cellStyle name="SAPBEXstdItem 4 2 3 2 4 2" xfId="44470" xr:uid="{00000000-0005-0000-0000-0000ACAD0000}"/>
    <cellStyle name="SAPBEXstdItem 4 2 3 2 5" xfId="44471" xr:uid="{00000000-0005-0000-0000-0000ADAD0000}"/>
    <cellStyle name="SAPBEXstdItem 4 2 3 2 5 2" xfId="44472" xr:uid="{00000000-0005-0000-0000-0000AEAD0000}"/>
    <cellStyle name="SAPBEXstdItem 4 2 3 2 6" xfId="44473" xr:uid="{00000000-0005-0000-0000-0000AFAD0000}"/>
    <cellStyle name="SAPBEXstdItem 4 2 3 2 6 2" xfId="44474" xr:uid="{00000000-0005-0000-0000-0000B0AD0000}"/>
    <cellStyle name="SAPBEXstdItem 4 2 3 2 7" xfId="44475" xr:uid="{00000000-0005-0000-0000-0000B1AD0000}"/>
    <cellStyle name="SAPBEXstdItem 4 2 3 3" xfId="44476" xr:uid="{00000000-0005-0000-0000-0000B2AD0000}"/>
    <cellStyle name="SAPBEXstdItem 4 2 3 3 2" xfId="44477" xr:uid="{00000000-0005-0000-0000-0000B3AD0000}"/>
    <cellStyle name="SAPBEXstdItem 4 2 3 4" xfId="44478" xr:uid="{00000000-0005-0000-0000-0000B4AD0000}"/>
    <cellStyle name="SAPBEXstdItem 4 2 3 4 2" xfId="44479" xr:uid="{00000000-0005-0000-0000-0000B5AD0000}"/>
    <cellStyle name="SAPBEXstdItem 4 2 3 5" xfId="44480" xr:uid="{00000000-0005-0000-0000-0000B6AD0000}"/>
    <cellStyle name="SAPBEXstdItem 4 2 3 5 2" xfId="44481" xr:uid="{00000000-0005-0000-0000-0000B7AD0000}"/>
    <cellStyle name="SAPBEXstdItem 4 2 3 6" xfId="44482" xr:uid="{00000000-0005-0000-0000-0000B8AD0000}"/>
    <cellStyle name="SAPBEXstdItem 4 2 3 6 2" xfId="44483" xr:uid="{00000000-0005-0000-0000-0000B9AD0000}"/>
    <cellStyle name="SAPBEXstdItem 4 2 3 7" xfId="44484" xr:uid="{00000000-0005-0000-0000-0000BAAD0000}"/>
    <cellStyle name="SAPBEXstdItem 4 2 3 7 2" xfId="44485" xr:uid="{00000000-0005-0000-0000-0000BBAD0000}"/>
    <cellStyle name="SAPBEXstdItem 4 2 3 8" xfId="44486" xr:uid="{00000000-0005-0000-0000-0000BCAD0000}"/>
    <cellStyle name="SAPBEXstdItem 4 2 4" xfId="44487" xr:uid="{00000000-0005-0000-0000-0000BDAD0000}"/>
    <cellStyle name="SAPBEXstdItem 4 2 4 2" xfId="44488" xr:uid="{00000000-0005-0000-0000-0000BEAD0000}"/>
    <cellStyle name="SAPBEXstdItem 4 2 4 2 2" xfId="44489" xr:uid="{00000000-0005-0000-0000-0000BFAD0000}"/>
    <cellStyle name="SAPBEXstdItem 4 2 4 3" xfId="44490" xr:uid="{00000000-0005-0000-0000-0000C0AD0000}"/>
    <cellStyle name="SAPBEXstdItem 4 2 4 3 2" xfId="44491" xr:uid="{00000000-0005-0000-0000-0000C1AD0000}"/>
    <cellStyle name="SAPBEXstdItem 4 2 4 4" xfId="44492" xr:uid="{00000000-0005-0000-0000-0000C2AD0000}"/>
    <cellStyle name="SAPBEXstdItem 4 2 4 4 2" xfId="44493" xr:uid="{00000000-0005-0000-0000-0000C3AD0000}"/>
    <cellStyle name="SAPBEXstdItem 4 2 4 5" xfId="44494" xr:uid="{00000000-0005-0000-0000-0000C4AD0000}"/>
    <cellStyle name="SAPBEXstdItem 4 2 4 5 2" xfId="44495" xr:uid="{00000000-0005-0000-0000-0000C5AD0000}"/>
    <cellStyle name="SAPBEXstdItem 4 2 4 6" xfId="44496" xr:uid="{00000000-0005-0000-0000-0000C6AD0000}"/>
    <cellStyle name="SAPBEXstdItem 4 2 4 6 2" xfId="44497" xr:uid="{00000000-0005-0000-0000-0000C7AD0000}"/>
    <cellStyle name="SAPBEXstdItem 4 2 4 7" xfId="44498" xr:uid="{00000000-0005-0000-0000-0000C8AD0000}"/>
    <cellStyle name="SAPBEXstdItem 4 2 5" xfId="44499" xr:uid="{00000000-0005-0000-0000-0000C9AD0000}"/>
    <cellStyle name="SAPBEXstdItem 4 2 5 2" xfId="44500" xr:uid="{00000000-0005-0000-0000-0000CAAD0000}"/>
    <cellStyle name="SAPBEXstdItem 4 2 6" xfId="44501" xr:uid="{00000000-0005-0000-0000-0000CBAD0000}"/>
    <cellStyle name="SAPBEXstdItem 4 2 6 2" xfId="44502" xr:uid="{00000000-0005-0000-0000-0000CCAD0000}"/>
    <cellStyle name="SAPBEXstdItem 4 2 7" xfId="44503" xr:uid="{00000000-0005-0000-0000-0000CDAD0000}"/>
    <cellStyle name="SAPBEXstdItem 4 2 7 2" xfId="44504" xr:uid="{00000000-0005-0000-0000-0000CEAD0000}"/>
    <cellStyle name="SAPBEXstdItem 4 2 8" xfId="44505" xr:uid="{00000000-0005-0000-0000-0000CFAD0000}"/>
    <cellStyle name="SAPBEXstdItem 4 2 8 2" xfId="44506" xr:uid="{00000000-0005-0000-0000-0000D0AD0000}"/>
    <cellStyle name="SAPBEXstdItem 4 2 9" xfId="44507" xr:uid="{00000000-0005-0000-0000-0000D1AD0000}"/>
    <cellStyle name="SAPBEXstdItem 4 2 9 2" xfId="44508" xr:uid="{00000000-0005-0000-0000-0000D2AD0000}"/>
    <cellStyle name="SAPBEXstdItem 4 3" xfId="44509" xr:uid="{00000000-0005-0000-0000-0000D3AD0000}"/>
    <cellStyle name="SAPBEXstdItem 4 3 2" xfId="44510" xr:uid="{00000000-0005-0000-0000-0000D4AD0000}"/>
    <cellStyle name="SAPBEXstdItem 4 3 2 2" xfId="44511" xr:uid="{00000000-0005-0000-0000-0000D5AD0000}"/>
    <cellStyle name="SAPBEXstdItem 4 3 2 2 2" xfId="44512" xr:uid="{00000000-0005-0000-0000-0000D6AD0000}"/>
    <cellStyle name="SAPBEXstdItem 4 3 2 2 2 2" xfId="44513" xr:uid="{00000000-0005-0000-0000-0000D7AD0000}"/>
    <cellStyle name="SAPBEXstdItem 4 3 2 2 3" xfId="44514" xr:uid="{00000000-0005-0000-0000-0000D8AD0000}"/>
    <cellStyle name="SAPBEXstdItem 4 3 2 2 3 2" xfId="44515" xr:uid="{00000000-0005-0000-0000-0000D9AD0000}"/>
    <cellStyle name="SAPBEXstdItem 4 3 2 2 4" xfId="44516" xr:uid="{00000000-0005-0000-0000-0000DAAD0000}"/>
    <cellStyle name="SAPBEXstdItem 4 3 2 2 4 2" xfId="44517" xr:uid="{00000000-0005-0000-0000-0000DBAD0000}"/>
    <cellStyle name="SAPBEXstdItem 4 3 2 2 5" xfId="44518" xr:uid="{00000000-0005-0000-0000-0000DCAD0000}"/>
    <cellStyle name="SAPBEXstdItem 4 3 2 2 5 2" xfId="44519" xr:uid="{00000000-0005-0000-0000-0000DDAD0000}"/>
    <cellStyle name="SAPBEXstdItem 4 3 2 2 6" xfId="44520" xr:uid="{00000000-0005-0000-0000-0000DEAD0000}"/>
    <cellStyle name="SAPBEXstdItem 4 3 2 2 6 2" xfId="44521" xr:uid="{00000000-0005-0000-0000-0000DFAD0000}"/>
    <cellStyle name="SAPBEXstdItem 4 3 2 2 7" xfId="44522" xr:uid="{00000000-0005-0000-0000-0000E0AD0000}"/>
    <cellStyle name="SAPBEXstdItem 4 3 2 3" xfId="44523" xr:uid="{00000000-0005-0000-0000-0000E1AD0000}"/>
    <cellStyle name="SAPBEXstdItem 4 3 2 3 2" xfId="44524" xr:uid="{00000000-0005-0000-0000-0000E2AD0000}"/>
    <cellStyle name="SAPBEXstdItem 4 3 2 4" xfId="44525" xr:uid="{00000000-0005-0000-0000-0000E3AD0000}"/>
    <cellStyle name="SAPBEXstdItem 4 3 2 4 2" xfId="44526" xr:uid="{00000000-0005-0000-0000-0000E4AD0000}"/>
    <cellStyle name="SAPBEXstdItem 4 3 2 5" xfId="44527" xr:uid="{00000000-0005-0000-0000-0000E5AD0000}"/>
    <cellStyle name="SAPBEXstdItem 4 3 2 5 2" xfId="44528" xr:uid="{00000000-0005-0000-0000-0000E6AD0000}"/>
    <cellStyle name="SAPBEXstdItem 4 3 2 6" xfId="44529" xr:uid="{00000000-0005-0000-0000-0000E7AD0000}"/>
    <cellStyle name="SAPBEXstdItem 4 3 2 6 2" xfId="44530" xr:uid="{00000000-0005-0000-0000-0000E8AD0000}"/>
    <cellStyle name="SAPBEXstdItem 4 3 2 7" xfId="44531" xr:uid="{00000000-0005-0000-0000-0000E9AD0000}"/>
    <cellStyle name="SAPBEXstdItem 4 3 2 7 2" xfId="44532" xr:uid="{00000000-0005-0000-0000-0000EAAD0000}"/>
    <cellStyle name="SAPBEXstdItem 4 3 2 8" xfId="44533" xr:uid="{00000000-0005-0000-0000-0000EBAD0000}"/>
    <cellStyle name="SAPBEXstdItem 4 3 3" xfId="44534" xr:uid="{00000000-0005-0000-0000-0000ECAD0000}"/>
    <cellStyle name="SAPBEXstdItem 4 3 3 2" xfId="44535" xr:uid="{00000000-0005-0000-0000-0000EDAD0000}"/>
    <cellStyle name="SAPBEXstdItem 4 3 3 2 2" xfId="44536" xr:uid="{00000000-0005-0000-0000-0000EEAD0000}"/>
    <cellStyle name="SAPBEXstdItem 4 3 3 3" xfId="44537" xr:uid="{00000000-0005-0000-0000-0000EFAD0000}"/>
    <cellStyle name="SAPBEXstdItem 4 3 3 3 2" xfId="44538" xr:uid="{00000000-0005-0000-0000-0000F0AD0000}"/>
    <cellStyle name="SAPBEXstdItem 4 3 3 4" xfId="44539" xr:uid="{00000000-0005-0000-0000-0000F1AD0000}"/>
    <cellStyle name="SAPBEXstdItem 4 3 3 4 2" xfId="44540" xr:uid="{00000000-0005-0000-0000-0000F2AD0000}"/>
    <cellStyle name="SAPBEXstdItem 4 3 3 5" xfId="44541" xr:uid="{00000000-0005-0000-0000-0000F3AD0000}"/>
    <cellStyle name="SAPBEXstdItem 4 3 3 5 2" xfId="44542" xr:uid="{00000000-0005-0000-0000-0000F4AD0000}"/>
    <cellStyle name="SAPBEXstdItem 4 3 3 6" xfId="44543" xr:uid="{00000000-0005-0000-0000-0000F5AD0000}"/>
    <cellStyle name="SAPBEXstdItem 4 3 3 6 2" xfId="44544" xr:uid="{00000000-0005-0000-0000-0000F6AD0000}"/>
    <cellStyle name="SAPBEXstdItem 4 3 3 7" xfId="44545" xr:uid="{00000000-0005-0000-0000-0000F7AD0000}"/>
    <cellStyle name="SAPBEXstdItem 4 3 4" xfId="44546" xr:uid="{00000000-0005-0000-0000-0000F8AD0000}"/>
    <cellStyle name="SAPBEXstdItem 4 3 4 2" xfId="44547" xr:uid="{00000000-0005-0000-0000-0000F9AD0000}"/>
    <cellStyle name="SAPBEXstdItem 4 3 5" xfId="44548" xr:uid="{00000000-0005-0000-0000-0000FAAD0000}"/>
    <cellStyle name="SAPBEXstdItem 4 3 5 2" xfId="44549" xr:uid="{00000000-0005-0000-0000-0000FBAD0000}"/>
    <cellStyle name="SAPBEXstdItem 4 3 6" xfId="44550" xr:uid="{00000000-0005-0000-0000-0000FCAD0000}"/>
    <cellStyle name="SAPBEXstdItem 4 3 6 2" xfId="44551" xr:uid="{00000000-0005-0000-0000-0000FDAD0000}"/>
    <cellStyle name="SAPBEXstdItem 4 3 7" xfId="44552" xr:uid="{00000000-0005-0000-0000-0000FEAD0000}"/>
    <cellStyle name="SAPBEXstdItem 4 3 7 2" xfId="44553" xr:uid="{00000000-0005-0000-0000-0000FFAD0000}"/>
    <cellStyle name="SAPBEXstdItem 4 3 8" xfId="44554" xr:uid="{00000000-0005-0000-0000-000000AE0000}"/>
    <cellStyle name="SAPBEXstdItem 4 3 8 2" xfId="44555" xr:uid="{00000000-0005-0000-0000-000001AE0000}"/>
    <cellStyle name="SAPBEXstdItem 4 3 9" xfId="44556" xr:uid="{00000000-0005-0000-0000-000002AE0000}"/>
    <cellStyle name="SAPBEXstdItem 4 4" xfId="44557" xr:uid="{00000000-0005-0000-0000-000003AE0000}"/>
    <cellStyle name="SAPBEXstdItem 4 4 2" xfId="44558" xr:uid="{00000000-0005-0000-0000-000004AE0000}"/>
    <cellStyle name="SAPBEXstdItem 4 4 2 2" xfId="44559" xr:uid="{00000000-0005-0000-0000-000005AE0000}"/>
    <cellStyle name="SAPBEXstdItem 4 4 2 2 2" xfId="44560" xr:uid="{00000000-0005-0000-0000-000006AE0000}"/>
    <cellStyle name="SAPBEXstdItem 4 4 2 3" xfId="44561" xr:uid="{00000000-0005-0000-0000-000007AE0000}"/>
    <cellStyle name="SAPBEXstdItem 4 4 2 3 2" xfId="44562" xr:uid="{00000000-0005-0000-0000-000008AE0000}"/>
    <cellStyle name="SAPBEXstdItem 4 4 2 4" xfId="44563" xr:uid="{00000000-0005-0000-0000-000009AE0000}"/>
    <cellStyle name="SAPBEXstdItem 4 4 2 4 2" xfId="44564" xr:uid="{00000000-0005-0000-0000-00000AAE0000}"/>
    <cellStyle name="SAPBEXstdItem 4 4 2 5" xfId="44565" xr:uid="{00000000-0005-0000-0000-00000BAE0000}"/>
    <cellStyle name="SAPBEXstdItem 4 4 2 5 2" xfId="44566" xr:uid="{00000000-0005-0000-0000-00000CAE0000}"/>
    <cellStyle name="SAPBEXstdItem 4 4 2 6" xfId="44567" xr:uid="{00000000-0005-0000-0000-00000DAE0000}"/>
    <cellStyle name="SAPBEXstdItem 4 4 2 6 2" xfId="44568" xr:uid="{00000000-0005-0000-0000-00000EAE0000}"/>
    <cellStyle name="SAPBEXstdItem 4 4 2 7" xfId="44569" xr:uid="{00000000-0005-0000-0000-00000FAE0000}"/>
    <cellStyle name="SAPBEXstdItem 4 4 3" xfId="44570" xr:uid="{00000000-0005-0000-0000-000010AE0000}"/>
    <cellStyle name="SAPBEXstdItem 4 4 3 2" xfId="44571" xr:uid="{00000000-0005-0000-0000-000011AE0000}"/>
    <cellStyle name="SAPBEXstdItem 4 4 4" xfId="44572" xr:uid="{00000000-0005-0000-0000-000012AE0000}"/>
    <cellStyle name="SAPBEXstdItem 4 4 4 2" xfId="44573" xr:uid="{00000000-0005-0000-0000-000013AE0000}"/>
    <cellStyle name="SAPBEXstdItem 4 4 5" xfId="44574" xr:uid="{00000000-0005-0000-0000-000014AE0000}"/>
    <cellStyle name="SAPBEXstdItem 4 4 5 2" xfId="44575" xr:uid="{00000000-0005-0000-0000-000015AE0000}"/>
    <cellStyle name="SAPBEXstdItem 4 4 6" xfId="44576" xr:uid="{00000000-0005-0000-0000-000016AE0000}"/>
    <cellStyle name="SAPBEXstdItem 4 4 6 2" xfId="44577" xr:uid="{00000000-0005-0000-0000-000017AE0000}"/>
    <cellStyle name="SAPBEXstdItem 4 4 7" xfId="44578" xr:uid="{00000000-0005-0000-0000-000018AE0000}"/>
    <cellStyle name="SAPBEXstdItem 4 4 7 2" xfId="44579" xr:uid="{00000000-0005-0000-0000-000019AE0000}"/>
    <cellStyle name="SAPBEXstdItem 4 4 8" xfId="44580" xr:uid="{00000000-0005-0000-0000-00001AAE0000}"/>
    <cellStyle name="SAPBEXstdItem 4 5" xfId="44581" xr:uid="{00000000-0005-0000-0000-00001BAE0000}"/>
    <cellStyle name="SAPBEXstdItem 4 5 2" xfId="44582" xr:uid="{00000000-0005-0000-0000-00001CAE0000}"/>
    <cellStyle name="SAPBEXstdItem 4 5 2 2" xfId="44583" xr:uid="{00000000-0005-0000-0000-00001DAE0000}"/>
    <cellStyle name="SAPBEXstdItem 4 5 3" xfId="44584" xr:uid="{00000000-0005-0000-0000-00001EAE0000}"/>
    <cellStyle name="SAPBEXstdItem 4 5 3 2" xfId="44585" xr:uid="{00000000-0005-0000-0000-00001FAE0000}"/>
    <cellStyle name="SAPBEXstdItem 4 5 4" xfId="44586" xr:uid="{00000000-0005-0000-0000-000020AE0000}"/>
    <cellStyle name="SAPBEXstdItem 4 5 4 2" xfId="44587" xr:uid="{00000000-0005-0000-0000-000021AE0000}"/>
    <cellStyle name="SAPBEXstdItem 4 5 5" xfId="44588" xr:uid="{00000000-0005-0000-0000-000022AE0000}"/>
    <cellStyle name="SAPBEXstdItem 4 5 5 2" xfId="44589" xr:uid="{00000000-0005-0000-0000-000023AE0000}"/>
    <cellStyle name="SAPBEXstdItem 4 5 6" xfId="44590" xr:uid="{00000000-0005-0000-0000-000024AE0000}"/>
    <cellStyle name="SAPBEXstdItem 4 5 6 2" xfId="44591" xr:uid="{00000000-0005-0000-0000-000025AE0000}"/>
    <cellStyle name="SAPBEXstdItem 4 5 7" xfId="44592" xr:uid="{00000000-0005-0000-0000-000026AE0000}"/>
    <cellStyle name="SAPBEXstdItem 4 6" xfId="44593" xr:uid="{00000000-0005-0000-0000-000027AE0000}"/>
    <cellStyle name="SAPBEXstdItem 4 6 2" xfId="44594" xr:uid="{00000000-0005-0000-0000-000028AE0000}"/>
    <cellStyle name="SAPBEXstdItem 4 7" xfId="44595" xr:uid="{00000000-0005-0000-0000-000029AE0000}"/>
    <cellStyle name="SAPBEXstdItem 4 7 2" xfId="44596" xr:uid="{00000000-0005-0000-0000-00002AAE0000}"/>
    <cellStyle name="SAPBEXstdItem 4 8" xfId="44597" xr:uid="{00000000-0005-0000-0000-00002BAE0000}"/>
    <cellStyle name="SAPBEXstdItem 4 8 2" xfId="44598" xr:uid="{00000000-0005-0000-0000-00002CAE0000}"/>
    <cellStyle name="SAPBEXstdItem 4 9" xfId="44599" xr:uid="{00000000-0005-0000-0000-00002DAE0000}"/>
    <cellStyle name="SAPBEXstdItem 4 9 2" xfId="44600" xr:uid="{00000000-0005-0000-0000-00002EAE0000}"/>
    <cellStyle name="SAPBEXstdItem 5" xfId="44601" xr:uid="{00000000-0005-0000-0000-00002FAE0000}"/>
    <cellStyle name="SAPBEXstdItem 5 10" xfId="44602" xr:uid="{00000000-0005-0000-0000-000030AE0000}"/>
    <cellStyle name="SAPBEXstdItem 5 2" xfId="44603" xr:uid="{00000000-0005-0000-0000-000031AE0000}"/>
    <cellStyle name="SAPBEXstdItem 5 2 2" xfId="44604" xr:uid="{00000000-0005-0000-0000-000032AE0000}"/>
    <cellStyle name="SAPBEXstdItem 5 2 2 2" xfId="44605" xr:uid="{00000000-0005-0000-0000-000033AE0000}"/>
    <cellStyle name="SAPBEXstdItem 5 2 2 2 2" xfId="44606" xr:uid="{00000000-0005-0000-0000-000034AE0000}"/>
    <cellStyle name="SAPBEXstdItem 5 2 2 2 2 2" xfId="44607" xr:uid="{00000000-0005-0000-0000-000035AE0000}"/>
    <cellStyle name="SAPBEXstdItem 5 2 2 2 3" xfId="44608" xr:uid="{00000000-0005-0000-0000-000036AE0000}"/>
    <cellStyle name="SAPBEXstdItem 5 2 2 2 3 2" xfId="44609" xr:uid="{00000000-0005-0000-0000-000037AE0000}"/>
    <cellStyle name="SAPBEXstdItem 5 2 2 2 4" xfId="44610" xr:uid="{00000000-0005-0000-0000-000038AE0000}"/>
    <cellStyle name="SAPBEXstdItem 5 2 2 2 4 2" xfId="44611" xr:uid="{00000000-0005-0000-0000-000039AE0000}"/>
    <cellStyle name="SAPBEXstdItem 5 2 2 2 5" xfId="44612" xr:uid="{00000000-0005-0000-0000-00003AAE0000}"/>
    <cellStyle name="SAPBEXstdItem 5 2 2 2 5 2" xfId="44613" xr:uid="{00000000-0005-0000-0000-00003BAE0000}"/>
    <cellStyle name="SAPBEXstdItem 5 2 2 2 6" xfId="44614" xr:uid="{00000000-0005-0000-0000-00003CAE0000}"/>
    <cellStyle name="SAPBEXstdItem 5 2 2 2 6 2" xfId="44615" xr:uid="{00000000-0005-0000-0000-00003DAE0000}"/>
    <cellStyle name="SAPBEXstdItem 5 2 2 2 7" xfId="44616" xr:uid="{00000000-0005-0000-0000-00003EAE0000}"/>
    <cellStyle name="SAPBEXstdItem 5 2 2 3" xfId="44617" xr:uid="{00000000-0005-0000-0000-00003FAE0000}"/>
    <cellStyle name="SAPBEXstdItem 5 2 2 3 2" xfId="44618" xr:uid="{00000000-0005-0000-0000-000040AE0000}"/>
    <cellStyle name="SAPBEXstdItem 5 2 2 4" xfId="44619" xr:uid="{00000000-0005-0000-0000-000041AE0000}"/>
    <cellStyle name="SAPBEXstdItem 5 2 2 4 2" xfId="44620" xr:uid="{00000000-0005-0000-0000-000042AE0000}"/>
    <cellStyle name="SAPBEXstdItem 5 2 2 5" xfId="44621" xr:uid="{00000000-0005-0000-0000-000043AE0000}"/>
    <cellStyle name="SAPBEXstdItem 5 2 2 5 2" xfId="44622" xr:uid="{00000000-0005-0000-0000-000044AE0000}"/>
    <cellStyle name="SAPBEXstdItem 5 2 2 6" xfId="44623" xr:uid="{00000000-0005-0000-0000-000045AE0000}"/>
    <cellStyle name="SAPBEXstdItem 5 2 2 6 2" xfId="44624" xr:uid="{00000000-0005-0000-0000-000046AE0000}"/>
    <cellStyle name="SAPBEXstdItem 5 2 2 7" xfId="44625" xr:uid="{00000000-0005-0000-0000-000047AE0000}"/>
    <cellStyle name="SAPBEXstdItem 5 2 2 7 2" xfId="44626" xr:uid="{00000000-0005-0000-0000-000048AE0000}"/>
    <cellStyle name="SAPBEXstdItem 5 2 2 8" xfId="44627" xr:uid="{00000000-0005-0000-0000-000049AE0000}"/>
    <cellStyle name="SAPBEXstdItem 5 2 3" xfId="44628" xr:uid="{00000000-0005-0000-0000-00004AAE0000}"/>
    <cellStyle name="SAPBEXstdItem 5 2 3 2" xfId="44629" xr:uid="{00000000-0005-0000-0000-00004BAE0000}"/>
    <cellStyle name="SAPBEXstdItem 5 2 3 2 2" xfId="44630" xr:uid="{00000000-0005-0000-0000-00004CAE0000}"/>
    <cellStyle name="SAPBEXstdItem 5 2 3 3" xfId="44631" xr:uid="{00000000-0005-0000-0000-00004DAE0000}"/>
    <cellStyle name="SAPBEXstdItem 5 2 3 3 2" xfId="44632" xr:uid="{00000000-0005-0000-0000-00004EAE0000}"/>
    <cellStyle name="SAPBEXstdItem 5 2 3 4" xfId="44633" xr:uid="{00000000-0005-0000-0000-00004FAE0000}"/>
    <cellStyle name="SAPBEXstdItem 5 2 3 4 2" xfId="44634" xr:uid="{00000000-0005-0000-0000-000050AE0000}"/>
    <cellStyle name="SAPBEXstdItem 5 2 3 5" xfId="44635" xr:uid="{00000000-0005-0000-0000-000051AE0000}"/>
    <cellStyle name="SAPBEXstdItem 5 2 3 5 2" xfId="44636" xr:uid="{00000000-0005-0000-0000-000052AE0000}"/>
    <cellStyle name="SAPBEXstdItem 5 2 3 6" xfId="44637" xr:uid="{00000000-0005-0000-0000-000053AE0000}"/>
    <cellStyle name="SAPBEXstdItem 5 2 3 6 2" xfId="44638" xr:uid="{00000000-0005-0000-0000-000054AE0000}"/>
    <cellStyle name="SAPBEXstdItem 5 2 3 7" xfId="44639" xr:uid="{00000000-0005-0000-0000-000055AE0000}"/>
    <cellStyle name="SAPBEXstdItem 5 2 4" xfId="44640" xr:uid="{00000000-0005-0000-0000-000056AE0000}"/>
    <cellStyle name="SAPBEXstdItem 5 2 4 2" xfId="44641" xr:uid="{00000000-0005-0000-0000-000057AE0000}"/>
    <cellStyle name="SAPBEXstdItem 5 2 5" xfId="44642" xr:uid="{00000000-0005-0000-0000-000058AE0000}"/>
    <cellStyle name="SAPBEXstdItem 5 2 5 2" xfId="44643" xr:uid="{00000000-0005-0000-0000-000059AE0000}"/>
    <cellStyle name="SAPBEXstdItem 5 2 6" xfId="44644" xr:uid="{00000000-0005-0000-0000-00005AAE0000}"/>
    <cellStyle name="SAPBEXstdItem 5 2 6 2" xfId="44645" xr:uid="{00000000-0005-0000-0000-00005BAE0000}"/>
    <cellStyle name="SAPBEXstdItem 5 2 7" xfId="44646" xr:uid="{00000000-0005-0000-0000-00005CAE0000}"/>
    <cellStyle name="SAPBEXstdItem 5 2 7 2" xfId="44647" xr:uid="{00000000-0005-0000-0000-00005DAE0000}"/>
    <cellStyle name="SAPBEXstdItem 5 2 8" xfId="44648" xr:uid="{00000000-0005-0000-0000-00005EAE0000}"/>
    <cellStyle name="SAPBEXstdItem 5 2 8 2" xfId="44649" xr:uid="{00000000-0005-0000-0000-00005FAE0000}"/>
    <cellStyle name="SAPBEXstdItem 5 2 9" xfId="44650" xr:uid="{00000000-0005-0000-0000-000060AE0000}"/>
    <cellStyle name="SAPBEXstdItem 5 3" xfId="44651" xr:uid="{00000000-0005-0000-0000-000061AE0000}"/>
    <cellStyle name="SAPBEXstdItem 5 3 2" xfId="44652" xr:uid="{00000000-0005-0000-0000-000062AE0000}"/>
    <cellStyle name="SAPBEXstdItem 5 3 2 2" xfId="44653" xr:uid="{00000000-0005-0000-0000-000063AE0000}"/>
    <cellStyle name="SAPBEXstdItem 5 3 2 2 2" xfId="44654" xr:uid="{00000000-0005-0000-0000-000064AE0000}"/>
    <cellStyle name="SAPBEXstdItem 5 3 2 3" xfId="44655" xr:uid="{00000000-0005-0000-0000-000065AE0000}"/>
    <cellStyle name="SAPBEXstdItem 5 3 2 3 2" xfId="44656" xr:uid="{00000000-0005-0000-0000-000066AE0000}"/>
    <cellStyle name="SAPBEXstdItem 5 3 2 4" xfId="44657" xr:uid="{00000000-0005-0000-0000-000067AE0000}"/>
    <cellStyle name="SAPBEXstdItem 5 3 2 4 2" xfId="44658" xr:uid="{00000000-0005-0000-0000-000068AE0000}"/>
    <cellStyle name="SAPBEXstdItem 5 3 2 5" xfId="44659" xr:uid="{00000000-0005-0000-0000-000069AE0000}"/>
    <cellStyle name="SAPBEXstdItem 5 3 2 5 2" xfId="44660" xr:uid="{00000000-0005-0000-0000-00006AAE0000}"/>
    <cellStyle name="SAPBEXstdItem 5 3 2 6" xfId="44661" xr:uid="{00000000-0005-0000-0000-00006BAE0000}"/>
    <cellStyle name="SAPBEXstdItem 5 3 2 6 2" xfId="44662" xr:uid="{00000000-0005-0000-0000-00006CAE0000}"/>
    <cellStyle name="SAPBEXstdItem 5 3 2 7" xfId="44663" xr:uid="{00000000-0005-0000-0000-00006DAE0000}"/>
    <cellStyle name="SAPBEXstdItem 5 3 3" xfId="44664" xr:uid="{00000000-0005-0000-0000-00006EAE0000}"/>
    <cellStyle name="SAPBEXstdItem 5 3 3 2" xfId="44665" xr:uid="{00000000-0005-0000-0000-00006FAE0000}"/>
    <cellStyle name="SAPBEXstdItem 5 3 4" xfId="44666" xr:uid="{00000000-0005-0000-0000-000070AE0000}"/>
    <cellStyle name="SAPBEXstdItem 5 3 4 2" xfId="44667" xr:uid="{00000000-0005-0000-0000-000071AE0000}"/>
    <cellStyle name="SAPBEXstdItem 5 3 5" xfId="44668" xr:uid="{00000000-0005-0000-0000-000072AE0000}"/>
    <cellStyle name="SAPBEXstdItem 5 3 5 2" xfId="44669" xr:uid="{00000000-0005-0000-0000-000073AE0000}"/>
    <cellStyle name="SAPBEXstdItem 5 3 6" xfId="44670" xr:uid="{00000000-0005-0000-0000-000074AE0000}"/>
    <cellStyle name="SAPBEXstdItem 5 3 6 2" xfId="44671" xr:uid="{00000000-0005-0000-0000-000075AE0000}"/>
    <cellStyle name="SAPBEXstdItem 5 3 7" xfId="44672" xr:uid="{00000000-0005-0000-0000-000076AE0000}"/>
    <cellStyle name="SAPBEXstdItem 5 3 7 2" xfId="44673" xr:uid="{00000000-0005-0000-0000-000077AE0000}"/>
    <cellStyle name="SAPBEXstdItem 5 3 8" xfId="44674" xr:uid="{00000000-0005-0000-0000-000078AE0000}"/>
    <cellStyle name="SAPBEXstdItem 5 4" xfId="44675" xr:uid="{00000000-0005-0000-0000-000079AE0000}"/>
    <cellStyle name="SAPBEXstdItem 5 4 2" xfId="44676" xr:uid="{00000000-0005-0000-0000-00007AAE0000}"/>
    <cellStyle name="SAPBEXstdItem 5 4 2 2" xfId="44677" xr:uid="{00000000-0005-0000-0000-00007BAE0000}"/>
    <cellStyle name="SAPBEXstdItem 5 4 3" xfId="44678" xr:uid="{00000000-0005-0000-0000-00007CAE0000}"/>
    <cellStyle name="SAPBEXstdItem 5 4 3 2" xfId="44679" xr:uid="{00000000-0005-0000-0000-00007DAE0000}"/>
    <cellStyle name="SAPBEXstdItem 5 4 4" xfId="44680" xr:uid="{00000000-0005-0000-0000-00007EAE0000}"/>
    <cellStyle name="SAPBEXstdItem 5 4 4 2" xfId="44681" xr:uid="{00000000-0005-0000-0000-00007FAE0000}"/>
    <cellStyle name="SAPBEXstdItem 5 4 5" xfId="44682" xr:uid="{00000000-0005-0000-0000-000080AE0000}"/>
    <cellStyle name="SAPBEXstdItem 5 4 5 2" xfId="44683" xr:uid="{00000000-0005-0000-0000-000081AE0000}"/>
    <cellStyle name="SAPBEXstdItem 5 4 6" xfId="44684" xr:uid="{00000000-0005-0000-0000-000082AE0000}"/>
    <cellStyle name="SAPBEXstdItem 5 4 6 2" xfId="44685" xr:uid="{00000000-0005-0000-0000-000083AE0000}"/>
    <cellStyle name="SAPBEXstdItem 5 4 7" xfId="44686" xr:uid="{00000000-0005-0000-0000-000084AE0000}"/>
    <cellStyle name="SAPBEXstdItem 5 5" xfId="44687" xr:uid="{00000000-0005-0000-0000-000085AE0000}"/>
    <cellStyle name="SAPBEXstdItem 5 5 2" xfId="44688" xr:uid="{00000000-0005-0000-0000-000086AE0000}"/>
    <cellStyle name="SAPBEXstdItem 5 6" xfId="44689" xr:uid="{00000000-0005-0000-0000-000087AE0000}"/>
    <cellStyle name="SAPBEXstdItem 5 6 2" xfId="44690" xr:uid="{00000000-0005-0000-0000-000088AE0000}"/>
    <cellStyle name="SAPBEXstdItem 5 7" xfId="44691" xr:uid="{00000000-0005-0000-0000-000089AE0000}"/>
    <cellStyle name="SAPBEXstdItem 5 7 2" xfId="44692" xr:uid="{00000000-0005-0000-0000-00008AAE0000}"/>
    <cellStyle name="SAPBEXstdItem 5 8" xfId="44693" xr:uid="{00000000-0005-0000-0000-00008BAE0000}"/>
    <cellStyle name="SAPBEXstdItem 5 8 2" xfId="44694" xr:uid="{00000000-0005-0000-0000-00008CAE0000}"/>
    <cellStyle name="SAPBEXstdItem 5 9" xfId="44695" xr:uid="{00000000-0005-0000-0000-00008DAE0000}"/>
    <cellStyle name="SAPBEXstdItem 5 9 2" xfId="44696" xr:uid="{00000000-0005-0000-0000-00008EAE0000}"/>
    <cellStyle name="SAPBEXstdItem 6" xfId="44697" xr:uid="{00000000-0005-0000-0000-00008FAE0000}"/>
    <cellStyle name="SAPBEXstdItem 6 10" xfId="44698" xr:uid="{00000000-0005-0000-0000-000090AE0000}"/>
    <cellStyle name="SAPBEXstdItem 6 2" xfId="44699" xr:uid="{00000000-0005-0000-0000-000091AE0000}"/>
    <cellStyle name="SAPBEXstdItem 6 2 2" xfId="44700" xr:uid="{00000000-0005-0000-0000-000092AE0000}"/>
    <cellStyle name="SAPBEXstdItem 6 2 2 2" xfId="44701" xr:uid="{00000000-0005-0000-0000-000093AE0000}"/>
    <cellStyle name="SAPBEXstdItem 6 2 2 2 2" xfId="44702" xr:uid="{00000000-0005-0000-0000-000094AE0000}"/>
    <cellStyle name="SAPBEXstdItem 6 2 2 2 2 2" xfId="44703" xr:uid="{00000000-0005-0000-0000-000095AE0000}"/>
    <cellStyle name="SAPBEXstdItem 6 2 2 2 3" xfId="44704" xr:uid="{00000000-0005-0000-0000-000096AE0000}"/>
    <cellStyle name="SAPBEXstdItem 6 2 2 2 3 2" xfId="44705" xr:uid="{00000000-0005-0000-0000-000097AE0000}"/>
    <cellStyle name="SAPBEXstdItem 6 2 2 2 4" xfId="44706" xr:uid="{00000000-0005-0000-0000-000098AE0000}"/>
    <cellStyle name="SAPBEXstdItem 6 2 2 2 4 2" xfId="44707" xr:uid="{00000000-0005-0000-0000-000099AE0000}"/>
    <cellStyle name="SAPBEXstdItem 6 2 2 2 5" xfId="44708" xr:uid="{00000000-0005-0000-0000-00009AAE0000}"/>
    <cellStyle name="SAPBEXstdItem 6 2 2 2 5 2" xfId="44709" xr:uid="{00000000-0005-0000-0000-00009BAE0000}"/>
    <cellStyle name="SAPBEXstdItem 6 2 2 2 6" xfId="44710" xr:uid="{00000000-0005-0000-0000-00009CAE0000}"/>
    <cellStyle name="SAPBEXstdItem 6 2 2 2 6 2" xfId="44711" xr:uid="{00000000-0005-0000-0000-00009DAE0000}"/>
    <cellStyle name="SAPBEXstdItem 6 2 2 2 7" xfId="44712" xr:uid="{00000000-0005-0000-0000-00009EAE0000}"/>
    <cellStyle name="SAPBEXstdItem 6 2 2 3" xfId="44713" xr:uid="{00000000-0005-0000-0000-00009FAE0000}"/>
    <cellStyle name="SAPBEXstdItem 6 2 2 3 2" xfId="44714" xr:uid="{00000000-0005-0000-0000-0000A0AE0000}"/>
    <cellStyle name="SAPBEXstdItem 6 2 2 4" xfId="44715" xr:uid="{00000000-0005-0000-0000-0000A1AE0000}"/>
    <cellStyle name="SAPBEXstdItem 6 2 2 4 2" xfId="44716" xr:uid="{00000000-0005-0000-0000-0000A2AE0000}"/>
    <cellStyle name="SAPBEXstdItem 6 2 2 5" xfId="44717" xr:uid="{00000000-0005-0000-0000-0000A3AE0000}"/>
    <cellStyle name="SAPBEXstdItem 6 2 2 5 2" xfId="44718" xr:uid="{00000000-0005-0000-0000-0000A4AE0000}"/>
    <cellStyle name="SAPBEXstdItem 6 2 2 6" xfId="44719" xr:uid="{00000000-0005-0000-0000-0000A5AE0000}"/>
    <cellStyle name="SAPBEXstdItem 6 2 2 6 2" xfId="44720" xr:uid="{00000000-0005-0000-0000-0000A6AE0000}"/>
    <cellStyle name="SAPBEXstdItem 6 2 2 7" xfId="44721" xr:uid="{00000000-0005-0000-0000-0000A7AE0000}"/>
    <cellStyle name="SAPBEXstdItem 6 2 2 7 2" xfId="44722" xr:uid="{00000000-0005-0000-0000-0000A8AE0000}"/>
    <cellStyle name="SAPBEXstdItem 6 2 2 8" xfId="44723" xr:uid="{00000000-0005-0000-0000-0000A9AE0000}"/>
    <cellStyle name="SAPBEXstdItem 6 2 3" xfId="44724" xr:uid="{00000000-0005-0000-0000-0000AAAE0000}"/>
    <cellStyle name="SAPBEXstdItem 6 2 3 2" xfId="44725" xr:uid="{00000000-0005-0000-0000-0000ABAE0000}"/>
    <cellStyle name="SAPBEXstdItem 6 2 3 2 2" xfId="44726" xr:uid="{00000000-0005-0000-0000-0000ACAE0000}"/>
    <cellStyle name="SAPBEXstdItem 6 2 3 3" xfId="44727" xr:uid="{00000000-0005-0000-0000-0000ADAE0000}"/>
    <cellStyle name="SAPBEXstdItem 6 2 3 3 2" xfId="44728" xr:uid="{00000000-0005-0000-0000-0000AEAE0000}"/>
    <cellStyle name="SAPBEXstdItem 6 2 3 4" xfId="44729" xr:uid="{00000000-0005-0000-0000-0000AFAE0000}"/>
    <cellStyle name="SAPBEXstdItem 6 2 3 4 2" xfId="44730" xr:uid="{00000000-0005-0000-0000-0000B0AE0000}"/>
    <cellStyle name="SAPBEXstdItem 6 2 3 5" xfId="44731" xr:uid="{00000000-0005-0000-0000-0000B1AE0000}"/>
    <cellStyle name="SAPBEXstdItem 6 2 3 5 2" xfId="44732" xr:uid="{00000000-0005-0000-0000-0000B2AE0000}"/>
    <cellStyle name="SAPBEXstdItem 6 2 3 6" xfId="44733" xr:uid="{00000000-0005-0000-0000-0000B3AE0000}"/>
    <cellStyle name="SAPBEXstdItem 6 2 3 6 2" xfId="44734" xr:uid="{00000000-0005-0000-0000-0000B4AE0000}"/>
    <cellStyle name="SAPBEXstdItem 6 2 3 7" xfId="44735" xr:uid="{00000000-0005-0000-0000-0000B5AE0000}"/>
    <cellStyle name="SAPBEXstdItem 6 2 4" xfId="44736" xr:uid="{00000000-0005-0000-0000-0000B6AE0000}"/>
    <cellStyle name="SAPBEXstdItem 6 2 4 2" xfId="44737" xr:uid="{00000000-0005-0000-0000-0000B7AE0000}"/>
    <cellStyle name="SAPBEXstdItem 6 2 5" xfId="44738" xr:uid="{00000000-0005-0000-0000-0000B8AE0000}"/>
    <cellStyle name="SAPBEXstdItem 6 2 5 2" xfId="44739" xr:uid="{00000000-0005-0000-0000-0000B9AE0000}"/>
    <cellStyle name="SAPBEXstdItem 6 2 6" xfId="44740" xr:uid="{00000000-0005-0000-0000-0000BAAE0000}"/>
    <cellStyle name="SAPBEXstdItem 6 2 6 2" xfId="44741" xr:uid="{00000000-0005-0000-0000-0000BBAE0000}"/>
    <cellStyle name="SAPBEXstdItem 6 2 7" xfId="44742" xr:uid="{00000000-0005-0000-0000-0000BCAE0000}"/>
    <cellStyle name="SAPBEXstdItem 6 2 7 2" xfId="44743" xr:uid="{00000000-0005-0000-0000-0000BDAE0000}"/>
    <cellStyle name="SAPBEXstdItem 6 2 8" xfId="44744" xr:uid="{00000000-0005-0000-0000-0000BEAE0000}"/>
    <cellStyle name="SAPBEXstdItem 6 2 8 2" xfId="44745" xr:uid="{00000000-0005-0000-0000-0000BFAE0000}"/>
    <cellStyle name="SAPBEXstdItem 6 2 9" xfId="44746" xr:uid="{00000000-0005-0000-0000-0000C0AE0000}"/>
    <cellStyle name="SAPBEXstdItem 6 3" xfId="44747" xr:uid="{00000000-0005-0000-0000-0000C1AE0000}"/>
    <cellStyle name="SAPBEXstdItem 6 3 2" xfId="44748" xr:uid="{00000000-0005-0000-0000-0000C2AE0000}"/>
    <cellStyle name="SAPBEXstdItem 6 3 2 2" xfId="44749" xr:uid="{00000000-0005-0000-0000-0000C3AE0000}"/>
    <cellStyle name="SAPBEXstdItem 6 3 2 2 2" xfId="44750" xr:uid="{00000000-0005-0000-0000-0000C4AE0000}"/>
    <cellStyle name="SAPBEXstdItem 6 3 2 3" xfId="44751" xr:uid="{00000000-0005-0000-0000-0000C5AE0000}"/>
    <cellStyle name="SAPBEXstdItem 6 3 2 3 2" xfId="44752" xr:uid="{00000000-0005-0000-0000-0000C6AE0000}"/>
    <cellStyle name="SAPBEXstdItem 6 3 2 4" xfId="44753" xr:uid="{00000000-0005-0000-0000-0000C7AE0000}"/>
    <cellStyle name="SAPBEXstdItem 6 3 2 4 2" xfId="44754" xr:uid="{00000000-0005-0000-0000-0000C8AE0000}"/>
    <cellStyle name="SAPBEXstdItem 6 3 2 5" xfId="44755" xr:uid="{00000000-0005-0000-0000-0000C9AE0000}"/>
    <cellStyle name="SAPBEXstdItem 6 3 2 5 2" xfId="44756" xr:uid="{00000000-0005-0000-0000-0000CAAE0000}"/>
    <cellStyle name="SAPBEXstdItem 6 3 2 6" xfId="44757" xr:uid="{00000000-0005-0000-0000-0000CBAE0000}"/>
    <cellStyle name="SAPBEXstdItem 6 3 2 6 2" xfId="44758" xr:uid="{00000000-0005-0000-0000-0000CCAE0000}"/>
    <cellStyle name="SAPBEXstdItem 6 3 2 7" xfId="44759" xr:uid="{00000000-0005-0000-0000-0000CDAE0000}"/>
    <cellStyle name="SAPBEXstdItem 6 3 3" xfId="44760" xr:uid="{00000000-0005-0000-0000-0000CEAE0000}"/>
    <cellStyle name="SAPBEXstdItem 6 3 3 2" xfId="44761" xr:uid="{00000000-0005-0000-0000-0000CFAE0000}"/>
    <cellStyle name="SAPBEXstdItem 6 3 4" xfId="44762" xr:uid="{00000000-0005-0000-0000-0000D0AE0000}"/>
    <cellStyle name="SAPBEXstdItem 6 3 4 2" xfId="44763" xr:uid="{00000000-0005-0000-0000-0000D1AE0000}"/>
    <cellStyle name="SAPBEXstdItem 6 3 5" xfId="44764" xr:uid="{00000000-0005-0000-0000-0000D2AE0000}"/>
    <cellStyle name="SAPBEXstdItem 6 3 5 2" xfId="44765" xr:uid="{00000000-0005-0000-0000-0000D3AE0000}"/>
    <cellStyle name="SAPBEXstdItem 6 3 6" xfId="44766" xr:uid="{00000000-0005-0000-0000-0000D4AE0000}"/>
    <cellStyle name="SAPBEXstdItem 6 3 6 2" xfId="44767" xr:uid="{00000000-0005-0000-0000-0000D5AE0000}"/>
    <cellStyle name="SAPBEXstdItem 6 3 7" xfId="44768" xr:uid="{00000000-0005-0000-0000-0000D6AE0000}"/>
    <cellStyle name="SAPBEXstdItem 6 3 7 2" xfId="44769" xr:uid="{00000000-0005-0000-0000-0000D7AE0000}"/>
    <cellStyle name="SAPBEXstdItem 6 3 8" xfId="44770" xr:uid="{00000000-0005-0000-0000-0000D8AE0000}"/>
    <cellStyle name="SAPBEXstdItem 6 4" xfId="44771" xr:uid="{00000000-0005-0000-0000-0000D9AE0000}"/>
    <cellStyle name="SAPBEXstdItem 6 4 2" xfId="44772" xr:uid="{00000000-0005-0000-0000-0000DAAE0000}"/>
    <cellStyle name="SAPBEXstdItem 6 4 2 2" xfId="44773" xr:uid="{00000000-0005-0000-0000-0000DBAE0000}"/>
    <cellStyle name="SAPBEXstdItem 6 4 3" xfId="44774" xr:uid="{00000000-0005-0000-0000-0000DCAE0000}"/>
    <cellStyle name="SAPBEXstdItem 6 4 3 2" xfId="44775" xr:uid="{00000000-0005-0000-0000-0000DDAE0000}"/>
    <cellStyle name="SAPBEXstdItem 6 4 4" xfId="44776" xr:uid="{00000000-0005-0000-0000-0000DEAE0000}"/>
    <cellStyle name="SAPBEXstdItem 6 4 4 2" xfId="44777" xr:uid="{00000000-0005-0000-0000-0000DFAE0000}"/>
    <cellStyle name="SAPBEXstdItem 6 4 5" xfId="44778" xr:uid="{00000000-0005-0000-0000-0000E0AE0000}"/>
    <cellStyle name="SAPBEXstdItem 6 4 5 2" xfId="44779" xr:uid="{00000000-0005-0000-0000-0000E1AE0000}"/>
    <cellStyle name="SAPBEXstdItem 6 4 6" xfId="44780" xr:uid="{00000000-0005-0000-0000-0000E2AE0000}"/>
    <cellStyle name="SAPBEXstdItem 6 4 6 2" xfId="44781" xr:uid="{00000000-0005-0000-0000-0000E3AE0000}"/>
    <cellStyle name="SAPBEXstdItem 6 4 7" xfId="44782" xr:uid="{00000000-0005-0000-0000-0000E4AE0000}"/>
    <cellStyle name="SAPBEXstdItem 6 5" xfId="44783" xr:uid="{00000000-0005-0000-0000-0000E5AE0000}"/>
    <cellStyle name="SAPBEXstdItem 6 5 2" xfId="44784" xr:uid="{00000000-0005-0000-0000-0000E6AE0000}"/>
    <cellStyle name="SAPBEXstdItem 6 6" xfId="44785" xr:uid="{00000000-0005-0000-0000-0000E7AE0000}"/>
    <cellStyle name="SAPBEXstdItem 6 6 2" xfId="44786" xr:uid="{00000000-0005-0000-0000-0000E8AE0000}"/>
    <cellStyle name="SAPBEXstdItem 6 7" xfId="44787" xr:uid="{00000000-0005-0000-0000-0000E9AE0000}"/>
    <cellStyle name="SAPBEXstdItem 6 7 2" xfId="44788" xr:uid="{00000000-0005-0000-0000-0000EAAE0000}"/>
    <cellStyle name="SAPBEXstdItem 6 8" xfId="44789" xr:uid="{00000000-0005-0000-0000-0000EBAE0000}"/>
    <cellStyle name="SAPBEXstdItem 6 8 2" xfId="44790" xr:uid="{00000000-0005-0000-0000-0000ECAE0000}"/>
    <cellStyle name="SAPBEXstdItem 6 9" xfId="44791" xr:uid="{00000000-0005-0000-0000-0000EDAE0000}"/>
    <cellStyle name="SAPBEXstdItem 6 9 2" xfId="44792" xr:uid="{00000000-0005-0000-0000-0000EEAE0000}"/>
    <cellStyle name="SAPBEXstdItem 7" xfId="44793" xr:uid="{00000000-0005-0000-0000-0000EFAE0000}"/>
    <cellStyle name="SAPBEXstdItem 7 10" xfId="44794" xr:uid="{00000000-0005-0000-0000-0000F0AE0000}"/>
    <cellStyle name="SAPBEXstdItem 7 2" xfId="44795" xr:uid="{00000000-0005-0000-0000-0000F1AE0000}"/>
    <cellStyle name="SAPBEXstdItem 7 2 2" xfId="44796" xr:uid="{00000000-0005-0000-0000-0000F2AE0000}"/>
    <cellStyle name="SAPBEXstdItem 7 2 2 2" xfId="44797" xr:uid="{00000000-0005-0000-0000-0000F3AE0000}"/>
    <cellStyle name="SAPBEXstdItem 7 2 2 2 2" xfId="44798" xr:uid="{00000000-0005-0000-0000-0000F4AE0000}"/>
    <cellStyle name="SAPBEXstdItem 7 2 2 2 2 2" xfId="44799" xr:uid="{00000000-0005-0000-0000-0000F5AE0000}"/>
    <cellStyle name="SAPBEXstdItem 7 2 2 2 3" xfId="44800" xr:uid="{00000000-0005-0000-0000-0000F6AE0000}"/>
    <cellStyle name="SAPBEXstdItem 7 2 2 2 3 2" xfId="44801" xr:uid="{00000000-0005-0000-0000-0000F7AE0000}"/>
    <cellStyle name="SAPBEXstdItem 7 2 2 2 4" xfId="44802" xr:uid="{00000000-0005-0000-0000-0000F8AE0000}"/>
    <cellStyle name="SAPBEXstdItem 7 2 2 2 4 2" xfId="44803" xr:uid="{00000000-0005-0000-0000-0000F9AE0000}"/>
    <cellStyle name="SAPBEXstdItem 7 2 2 2 5" xfId="44804" xr:uid="{00000000-0005-0000-0000-0000FAAE0000}"/>
    <cellStyle name="SAPBEXstdItem 7 2 2 2 5 2" xfId="44805" xr:uid="{00000000-0005-0000-0000-0000FBAE0000}"/>
    <cellStyle name="SAPBEXstdItem 7 2 2 2 6" xfId="44806" xr:uid="{00000000-0005-0000-0000-0000FCAE0000}"/>
    <cellStyle name="SAPBEXstdItem 7 2 2 2 6 2" xfId="44807" xr:uid="{00000000-0005-0000-0000-0000FDAE0000}"/>
    <cellStyle name="SAPBEXstdItem 7 2 2 2 7" xfId="44808" xr:uid="{00000000-0005-0000-0000-0000FEAE0000}"/>
    <cellStyle name="SAPBEXstdItem 7 2 2 3" xfId="44809" xr:uid="{00000000-0005-0000-0000-0000FFAE0000}"/>
    <cellStyle name="SAPBEXstdItem 7 2 2 3 2" xfId="44810" xr:uid="{00000000-0005-0000-0000-000000AF0000}"/>
    <cellStyle name="SAPBEXstdItem 7 2 2 4" xfId="44811" xr:uid="{00000000-0005-0000-0000-000001AF0000}"/>
    <cellStyle name="SAPBEXstdItem 7 2 2 4 2" xfId="44812" xr:uid="{00000000-0005-0000-0000-000002AF0000}"/>
    <cellStyle name="SAPBEXstdItem 7 2 2 5" xfId="44813" xr:uid="{00000000-0005-0000-0000-000003AF0000}"/>
    <cellStyle name="SAPBEXstdItem 7 2 2 5 2" xfId="44814" xr:uid="{00000000-0005-0000-0000-000004AF0000}"/>
    <cellStyle name="SAPBEXstdItem 7 2 2 6" xfId="44815" xr:uid="{00000000-0005-0000-0000-000005AF0000}"/>
    <cellStyle name="SAPBEXstdItem 7 2 2 6 2" xfId="44816" xr:uid="{00000000-0005-0000-0000-000006AF0000}"/>
    <cellStyle name="SAPBEXstdItem 7 2 2 7" xfId="44817" xr:uid="{00000000-0005-0000-0000-000007AF0000}"/>
    <cellStyle name="SAPBEXstdItem 7 2 2 7 2" xfId="44818" xr:uid="{00000000-0005-0000-0000-000008AF0000}"/>
    <cellStyle name="SAPBEXstdItem 7 2 2 8" xfId="44819" xr:uid="{00000000-0005-0000-0000-000009AF0000}"/>
    <cellStyle name="SAPBEXstdItem 7 2 3" xfId="44820" xr:uid="{00000000-0005-0000-0000-00000AAF0000}"/>
    <cellStyle name="SAPBEXstdItem 7 2 3 2" xfId="44821" xr:uid="{00000000-0005-0000-0000-00000BAF0000}"/>
    <cellStyle name="SAPBEXstdItem 7 2 3 2 2" xfId="44822" xr:uid="{00000000-0005-0000-0000-00000CAF0000}"/>
    <cellStyle name="SAPBEXstdItem 7 2 3 3" xfId="44823" xr:uid="{00000000-0005-0000-0000-00000DAF0000}"/>
    <cellStyle name="SAPBEXstdItem 7 2 3 3 2" xfId="44824" xr:uid="{00000000-0005-0000-0000-00000EAF0000}"/>
    <cellStyle name="SAPBEXstdItem 7 2 3 4" xfId="44825" xr:uid="{00000000-0005-0000-0000-00000FAF0000}"/>
    <cellStyle name="SAPBEXstdItem 7 2 3 4 2" xfId="44826" xr:uid="{00000000-0005-0000-0000-000010AF0000}"/>
    <cellStyle name="SAPBEXstdItem 7 2 3 5" xfId="44827" xr:uid="{00000000-0005-0000-0000-000011AF0000}"/>
    <cellStyle name="SAPBEXstdItem 7 2 3 5 2" xfId="44828" xr:uid="{00000000-0005-0000-0000-000012AF0000}"/>
    <cellStyle name="SAPBEXstdItem 7 2 3 6" xfId="44829" xr:uid="{00000000-0005-0000-0000-000013AF0000}"/>
    <cellStyle name="SAPBEXstdItem 7 2 3 6 2" xfId="44830" xr:uid="{00000000-0005-0000-0000-000014AF0000}"/>
    <cellStyle name="SAPBEXstdItem 7 2 3 7" xfId="44831" xr:uid="{00000000-0005-0000-0000-000015AF0000}"/>
    <cellStyle name="SAPBEXstdItem 7 2 4" xfId="44832" xr:uid="{00000000-0005-0000-0000-000016AF0000}"/>
    <cellStyle name="SAPBEXstdItem 7 2 4 2" xfId="44833" xr:uid="{00000000-0005-0000-0000-000017AF0000}"/>
    <cellStyle name="SAPBEXstdItem 7 2 5" xfId="44834" xr:uid="{00000000-0005-0000-0000-000018AF0000}"/>
    <cellStyle name="SAPBEXstdItem 7 2 5 2" xfId="44835" xr:uid="{00000000-0005-0000-0000-000019AF0000}"/>
    <cellStyle name="SAPBEXstdItem 7 2 6" xfId="44836" xr:uid="{00000000-0005-0000-0000-00001AAF0000}"/>
    <cellStyle name="SAPBEXstdItem 7 2 6 2" xfId="44837" xr:uid="{00000000-0005-0000-0000-00001BAF0000}"/>
    <cellStyle name="SAPBEXstdItem 7 2 7" xfId="44838" xr:uid="{00000000-0005-0000-0000-00001CAF0000}"/>
    <cellStyle name="SAPBEXstdItem 7 2 7 2" xfId="44839" xr:uid="{00000000-0005-0000-0000-00001DAF0000}"/>
    <cellStyle name="SAPBEXstdItem 7 2 8" xfId="44840" xr:uid="{00000000-0005-0000-0000-00001EAF0000}"/>
    <cellStyle name="SAPBEXstdItem 7 2 8 2" xfId="44841" xr:uid="{00000000-0005-0000-0000-00001FAF0000}"/>
    <cellStyle name="SAPBEXstdItem 7 2 9" xfId="44842" xr:uid="{00000000-0005-0000-0000-000020AF0000}"/>
    <cellStyle name="SAPBEXstdItem 7 3" xfId="44843" xr:uid="{00000000-0005-0000-0000-000021AF0000}"/>
    <cellStyle name="SAPBEXstdItem 7 3 2" xfId="44844" xr:uid="{00000000-0005-0000-0000-000022AF0000}"/>
    <cellStyle name="SAPBEXstdItem 7 3 2 2" xfId="44845" xr:uid="{00000000-0005-0000-0000-000023AF0000}"/>
    <cellStyle name="SAPBEXstdItem 7 3 2 2 2" xfId="44846" xr:uid="{00000000-0005-0000-0000-000024AF0000}"/>
    <cellStyle name="SAPBEXstdItem 7 3 2 3" xfId="44847" xr:uid="{00000000-0005-0000-0000-000025AF0000}"/>
    <cellStyle name="SAPBEXstdItem 7 3 2 3 2" xfId="44848" xr:uid="{00000000-0005-0000-0000-000026AF0000}"/>
    <cellStyle name="SAPBEXstdItem 7 3 2 4" xfId="44849" xr:uid="{00000000-0005-0000-0000-000027AF0000}"/>
    <cellStyle name="SAPBEXstdItem 7 3 2 4 2" xfId="44850" xr:uid="{00000000-0005-0000-0000-000028AF0000}"/>
    <cellStyle name="SAPBEXstdItem 7 3 2 5" xfId="44851" xr:uid="{00000000-0005-0000-0000-000029AF0000}"/>
    <cellStyle name="SAPBEXstdItem 7 3 2 5 2" xfId="44852" xr:uid="{00000000-0005-0000-0000-00002AAF0000}"/>
    <cellStyle name="SAPBEXstdItem 7 3 2 6" xfId="44853" xr:uid="{00000000-0005-0000-0000-00002BAF0000}"/>
    <cellStyle name="SAPBEXstdItem 7 3 2 6 2" xfId="44854" xr:uid="{00000000-0005-0000-0000-00002CAF0000}"/>
    <cellStyle name="SAPBEXstdItem 7 3 2 7" xfId="44855" xr:uid="{00000000-0005-0000-0000-00002DAF0000}"/>
    <cellStyle name="SAPBEXstdItem 7 3 3" xfId="44856" xr:uid="{00000000-0005-0000-0000-00002EAF0000}"/>
    <cellStyle name="SAPBEXstdItem 7 3 3 2" xfId="44857" xr:uid="{00000000-0005-0000-0000-00002FAF0000}"/>
    <cellStyle name="SAPBEXstdItem 7 3 4" xfId="44858" xr:uid="{00000000-0005-0000-0000-000030AF0000}"/>
    <cellStyle name="SAPBEXstdItem 7 3 4 2" xfId="44859" xr:uid="{00000000-0005-0000-0000-000031AF0000}"/>
    <cellStyle name="SAPBEXstdItem 7 3 5" xfId="44860" xr:uid="{00000000-0005-0000-0000-000032AF0000}"/>
    <cellStyle name="SAPBEXstdItem 7 3 5 2" xfId="44861" xr:uid="{00000000-0005-0000-0000-000033AF0000}"/>
    <cellStyle name="SAPBEXstdItem 7 3 6" xfId="44862" xr:uid="{00000000-0005-0000-0000-000034AF0000}"/>
    <cellStyle name="SAPBEXstdItem 7 3 6 2" xfId="44863" xr:uid="{00000000-0005-0000-0000-000035AF0000}"/>
    <cellStyle name="SAPBEXstdItem 7 3 7" xfId="44864" xr:uid="{00000000-0005-0000-0000-000036AF0000}"/>
    <cellStyle name="SAPBEXstdItem 7 3 7 2" xfId="44865" xr:uid="{00000000-0005-0000-0000-000037AF0000}"/>
    <cellStyle name="SAPBEXstdItem 7 3 8" xfId="44866" xr:uid="{00000000-0005-0000-0000-000038AF0000}"/>
    <cellStyle name="SAPBEXstdItem 7 4" xfId="44867" xr:uid="{00000000-0005-0000-0000-000039AF0000}"/>
    <cellStyle name="SAPBEXstdItem 7 4 2" xfId="44868" xr:uid="{00000000-0005-0000-0000-00003AAF0000}"/>
    <cellStyle name="SAPBEXstdItem 7 4 2 2" xfId="44869" xr:uid="{00000000-0005-0000-0000-00003BAF0000}"/>
    <cellStyle name="SAPBEXstdItem 7 4 3" xfId="44870" xr:uid="{00000000-0005-0000-0000-00003CAF0000}"/>
    <cellStyle name="SAPBEXstdItem 7 4 3 2" xfId="44871" xr:uid="{00000000-0005-0000-0000-00003DAF0000}"/>
    <cellStyle name="SAPBEXstdItem 7 4 4" xfId="44872" xr:uid="{00000000-0005-0000-0000-00003EAF0000}"/>
    <cellStyle name="SAPBEXstdItem 7 4 4 2" xfId="44873" xr:uid="{00000000-0005-0000-0000-00003FAF0000}"/>
    <cellStyle name="SAPBEXstdItem 7 4 5" xfId="44874" xr:uid="{00000000-0005-0000-0000-000040AF0000}"/>
    <cellStyle name="SAPBEXstdItem 7 4 5 2" xfId="44875" xr:uid="{00000000-0005-0000-0000-000041AF0000}"/>
    <cellStyle name="SAPBEXstdItem 7 4 6" xfId="44876" xr:uid="{00000000-0005-0000-0000-000042AF0000}"/>
    <cellStyle name="SAPBEXstdItem 7 4 6 2" xfId="44877" xr:uid="{00000000-0005-0000-0000-000043AF0000}"/>
    <cellStyle name="SAPBEXstdItem 7 4 7" xfId="44878" xr:uid="{00000000-0005-0000-0000-000044AF0000}"/>
    <cellStyle name="SAPBEXstdItem 7 5" xfId="44879" xr:uid="{00000000-0005-0000-0000-000045AF0000}"/>
    <cellStyle name="SAPBEXstdItem 7 5 2" xfId="44880" xr:uid="{00000000-0005-0000-0000-000046AF0000}"/>
    <cellStyle name="SAPBEXstdItem 7 6" xfId="44881" xr:uid="{00000000-0005-0000-0000-000047AF0000}"/>
    <cellStyle name="SAPBEXstdItem 7 6 2" xfId="44882" xr:uid="{00000000-0005-0000-0000-000048AF0000}"/>
    <cellStyle name="SAPBEXstdItem 7 7" xfId="44883" xr:uid="{00000000-0005-0000-0000-000049AF0000}"/>
    <cellStyle name="SAPBEXstdItem 7 7 2" xfId="44884" xr:uid="{00000000-0005-0000-0000-00004AAF0000}"/>
    <cellStyle name="SAPBEXstdItem 7 8" xfId="44885" xr:uid="{00000000-0005-0000-0000-00004BAF0000}"/>
    <cellStyle name="SAPBEXstdItem 7 8 2" xfId="44886" xr:uid="{00000000-0005-0000-0000-00004CAF0000}"/>
    <cellStyle name="SAPBEXstdItem 7 9" xfId="44887" xr:uid="{00000000-0005-0000-0000-00004DAF0000}"/>
    <cellStyle name="SAPBEXstdItem 7 9 2" xfId="44888" xr:uid="{00000000-0005-0000-0000-00004EAF0000}"/>
    <cellStyle name="SAPBEXstdItem 8" xfId="44889" xr:uid="{00000000-0005-0000-0000-00004FAF0000}"/>
    <cellStyle name="SAPBEXstdItem 8 2" xfId="44890" xr:uid="{00000000-0005-0000-0000-000050AF0000}"/>
    <cellStyle name="SAPBEXstdItem 8 2 2" xfId="44891" xr:uid="{00000000-0005-0000-0000-000051AF0000}"/>
    <cellStyle name="SAPBEXstdItem 8 2 2 2" xfId="44892" xr:uid="{00000000-0005-0000-0000-000052AF0000}"/>
    <cellStyle name="SAPBEXstdItem 8 2 2 2 2" xfId="44893" xr:uid="{00000000-0005-0000-0000-000053AF0000}"/>
    <cellStyle name="SAPBEXstdItem 8 2 2 3" xfId="44894" xr:uid="{00000000-0005-0000-0000-000054AF0000}"/>
    <cellStyle name="SAPBEXstdItem 8 2 2 3 2" xfId="44895" xr:uid="{00000000-0005-0000-0000-000055AF0000}"/>
    <cellStyle name="SAPBEXstdItem 8 2 2 4" xfId="44896" xr:uid="{00000000-0005-0000-0000-000056AF0000}"/>
    <cellStyle name="SAPBEXstdItem 8 2 2 4 2" xfId="44897" xr:uid="{00000000-0005-0000-0000-000057AF0000}"/>
    <cellStyle name="SAPBEXstdItem 8 2 2 5" xfId="44898" xr:uid="{00000000-0005-0000-0000-000058AF0000}"/>
    <cellStyle name="SAPBEXstdItem 8 2 2 5 2" xfId="44899" xr:uid="{00000000-0005-0000-0000-000059AF0000}"/>
    <cellStyle name="SAPBEXstdItem 8 2 2 6" xfId="44900" xr:uid="{00000000-0005-0000-0000-00005AAF0000}"/>
    <cellStyle name="SAPBEXstdItem 8 2 2 6 2" xfId="44901" xr:uid="{00000000-0005-0000-0000-00005BAF0000}"/>
    <cellStyle name="SAPBEXstdItem 8 2 2 7" xfId="44902" xr:uid="{00000000-0005-0000-0000-00005CAF0000}"/>
    <cellStyle name="SAPBEXstdItem 8 2 3" xfId="44903" xr:uid="{00000000-0005-0000-0000-00005DAF0000}"/>
    <cellStyle name="SAPBEXstdItem 8 2 3 2" xfId="44904" xr:uid="{00000000-0005-0000-0000-00005EAF0000}"/>
    <cellStyle name="SAPBEXstdItem 8 2 4" xfId="44905" xr:uid="{00000000-0005-0000-0000-00005FAF0000}"/>
    <cellStyle name="SAPBEXstdItem 8 2 4 2" xfId="44906" xr:uid="{00000000-0005-0000-0000-000060AF0000}"/>
    <cellStyle name="SAPBEXstdItem 8 2 5" xfId="44907" xr:uid="{00000000-0005-0000-0000-000061AF0000}"/>
    <cellStyle name="SAPBEXstdItem 8 2 5 2" xfId="44908" xr:uid="{00000000-0005-0000-0000-000062AF0000}"/>
    <cellStyle name="SAPBEXstdItem 8 2 6" xfId="44909" xr:uid="{00000000-0005-0000-0000-000063AF0000}"/>
    <cellStyle name="SAPBEXstdItem 8 2 6 2" xfId="44910" xr:uid="{00000000-0005-0000-0000-000064AF0000}"/>
    <cellStyle name="SAPBEXstdItem 8 2 7" xfId="44911" xr:uid="{00000000-0005-0000-0000-000065AF0000}"/>
    <cellStyle name="SAPBEXstdItem 8 2 7 2" xfId="44912" xr:uid="{00000000-0005-0000-0000-000066AF0000}"/>
    <cellStyle name="SAPBEXstdItem 8 2 8" xfId="44913" xr:uid="{00000000-0005-0000-0000-000067AF0000}"/>
    <cellStyle name="SAPBEXstdItem 8 3" xfId="44914" xr:uid="{00000000-0005-0000-0000-000068AF0000}"/>
    <cellStyle name="SAPBEXstdItem 8 3 2" xfId="44915" xr:uid="{00000000-0005-0000-0000-000069AF0000}"/>
    <cellStyle name="SAPBEXstdItem 8 3 2 2" xfId="44916" xr:uid="{00000000-0005-0000-0000-00006AAF0000}"/>
    <cellStyle name="SAPBEXstdItem 8 3 3" xfId="44917" xr:uid="{00000000-0005-0000-0000-00006BAF0000}"/>
    <cellStyle name="SAPBEXstdItem 8 3 3 2" xfId="44918" xr:uid="{00000000-0005-0000-0000-00006CAF0000}"/>
    <cellStyle name="SAPBEXstdItem 8 3 4" xfId="44919" xr:uid="{00000000-0005-0000-0000-00006DAF0000}"/>
    <cellStyle name="SAPBEXstdItem 8 3 4 2" xfId="44920" xr:uid="{00000000-0005-0000-0000-00006EAF0000}"/>
    <cellStyle name="SAPBEXstdItem 8 3 5" xfId="44921" xr:uid="{00000000-0005-0000-0000-00006FAF0000}"/>
    <cellStyle name="SAPBEXstdItem 8 3 5 2" xfId="44922" xr:uid="{00000000-0005-0000-0000-000070AF0000}"/>
    <cellStyle name="SAPBEXstdItem 8 3 6" xfId="44923" xr:uid="{00000000-0005-0000-0000-000071AF0000}"/>
    <cellStyle name="SAPBEXstdItem 8 3 6 2" xfId="44924" xr:uid="{00000000-0005-0000-0000-000072AF0000}"/>
    <cellStyle name="SAPBEXstdItem 8 3 7" xfId="44925" xr:uid="{00000000-0005-0000-0000-000073AF0000}"/>
    <cellStyle name="SAPBEXstdItem 8 4" xfId="44926" xr:uid="{00000000-0005-0000-0000-000074AF0000}"/>
    <cellStyle name="SAPBEXstdItem 8 4 2" xfId="44927" xr:uid="{00000000-0005-0000-0000-000075AF0000}"/>
    <cellStyle name="SAPBEXstdItem 8 5" xfId="44928" xr:uid="{00000000-0005-0000-0000-000076AF0000}"/>
    <cellStyle name="SAPBEXstdItem 8 5 2" xfId="44929" xr:uid="{00000000-0005-0000-0000-000077AF0000}"/>
    <cellStyle name="SAPBEXstdItem 8 6" xfId="44930" xr:uid="{00000000-0005-0000-0000-000078AF0000}"/>
    <cellStyle name="SAPBEXstdItem 8 6 2" xfId="44931" xr:uid="{00000000-0005-0000-0000-000079AF0000}"/>
    <cellStyle name="SAPBEXstdItem 8 7" xfId="44932" xr:uid="{00000000-0005-0000-0000-00007AAF0000}"/>
    <cellStyle name="SAPBEXstdItem 8 7 2" xfId="44933" xr:uid="{00000000-0005-0000-0000-00007BAF0000}"/>
    <cellStyle name="SAPBEXstdItem 8 8" xfId="44934" xr:uid="{00000000-0005-0000-0000-00007CAF0000}"/>
    <cellStyle name="SAPBEXstdItem 8 8 2" xfId="44935" xr:uid="{00000000-0005-0000-0000-00007DAF0000}"/>
    <cellStyle name="SAPBEXstdItem 8 9" xfId="44936" xr:uid="{00000000-0005-0000-0000-00007EAF0000}"/>
    <cellStyle name="SAPBEXstdItem 9" xfId="44937" xr:uid="{00000000-0005-0000-0000-00007FAF0000}"/>
    <cellStyle name="SAPBEXstdItem 9 2" xfId="44938" xr:uid="{00000000-0005-0000-0000-000080AF0000}"/>
    <cellStyle name="SAPBEXstdItem 9 2 2" xfId="44939" xr:uid="{00000000-0005-0000-0000-000081AF0000}"/>
    <cellStyle name="SAPBEXstdItem 9 2 2 2" xfId="44940" xr:uid="{00000000-0005-0000-0000-000082AF0000}"/>
    <cellStyle name="SAPBEXstdItem 9 2 3" xfId="44941" xr:uid="{00000000-0005-0000-0000-000083AF0000}"/>
    <cellStyle name="SAPBEXstdItem 9 2 3 2" xfId="44942" xr:uid="{00000000-0005-0000-0000-000084AF0000}"/>
    <cellStyle name="SAPBEXstdItem 9 2 4" xfId="44943" xr:uid="{00000000-0005-0000-0000-000085AF0000}"/>
    <cellStyle name="SAPBEXstdItem 9 2 4 2" xfId="44944" xr:uid="{00000000-0005-0000-0000-000086AF0000}"/>
    <cellStyle name="SAPBEXstdItem 9 2 5" xfId="44945" xr:uid="{00000000-0005-0000-0000-000087AF0000}"/>
    <cellStyle name="SAPBEXstdItem 9 2 5 2" xfId="44946" xr:uid="{00000000-0005-0000-0000-000088AF0000}"/>
    <cellStyle name="SAPBEXstdItem 9 2 6" xfId="44947" xr:uid="{00000000-0005-0000-0000-000089AF0000}"/>
    <cellStyle name="SAPBEXstdItem 9 2 6 2" xfId="44948" xr:uid="{00000000-0005-0000-0000-00008AAF0000}"/>
    <cellStyle name="SAPBEXstdItem 9 2 7" xfId="44949" xr:uid="{00000000-0005-0000-0000-00008BAF0000}"/>
    <cellStyle name="SAPBEXstdItem 9 3" xfId="44950" xr:uid="{00000000-0005-0000-0000-00008CAF0000}"/>
    <cellStyle name="SAPBEXstdItem 9 3 2" xfId="44951" xr:uid="{00000000-0005-0000-0000-00008DAF0000}"/>
    <cellStyle name="SAPBEXstdItem 9 4" xfId="44952" xr:uid="{00000000-0005-0000-0000-00008EAF0000}"/>
    <cellStyle name="SAPBEXstdItem 9 4 2" xfId="44953" xr:uid="{00000000-0005-0000-0000-00008FAF0000}"/>
    <cellStyle name="SAPBEXstdItem 9 5" xfId="44954" xr:uid="{00000000-0005-0000-0000-000090AF0000}"/>
    <cellStyle name="SAPBEXstdItem 9 5 2" xfId="44955" xr:uid="{00000000-0005-0000-0000-000091AF0000}"/>
    <cellStyle name="SAPBEXstdItem 9 6" xfId="44956" xr:uid="{00000000-0005-0000-0000-000092AF0000}"/>
    <cellStyle name="SAPBEXstdItem 9 6 2" xfId="44957" xr:uid="{00000000-0005-0000-0000-000093AF0000}"/>
    <cellStyle name="SAPBEXstdItem 9 7" xfId="44958" xr:uid="{00000000-0005-0000-0000-000094AF0000}"/>
    <cellStyle name="SAPBEXstdItem 9 7 2" xfId="44959" xr:uid="{00000000-0005-0000-0000-000095AF0000}"/>
    <cellStyle name="SAPBEXstdItem 9 8" xfId="44960" xr:uid="{00000000-0005-0000-0000-000096AF0000}"/>
    <cellStyle name="SAPBEXstdItemX" xfId="44961" xr:uid="{00000000-0005-0000-0000-000097AF0000}"/>
    <cellStyle name="SAPBEXstdItemX 10" xfId="44962" xr:uid="{00000000-0005-0000-0000-000098AF0000}"/>
    <cellStyle name="SAPBEXstdItemX 2" xfId="44963" xr:uid="{00000000-0005-0000-0000-000099AF0000}"/>
    <cellStyle name="SAPBEXstdItemX 2 2" xfId="44964" xr:uid="{00000000-0005-0000-0000-00009AAF0000}"/>
    <cellStyle name="SAPBEXstdItemX 2 2 2" xfId="44965" xr:uid="{00000000-0005-0000-0000-00009BAF0000}"/>
    <cellStyle name="SAPBEXstdItemX 2 2 2 2" xfId="44966" xr:uid="{00000000-0005-0000-0000-00009CAF0000}"/>
    <cellStyle name="SAPBEXstdItemX 2 2 3" xfId="44967" xr:uid="{00000000-0005-0000-0000-00009DAF0000}"/>
    <cellStyle name="SAPBEXstdItemX 2 2 3 2" xfId="44968" xr:uid="{00000000-0005-0000-0000-00009EAF0000}"/>
    <cellStyle name="SAPBEXstdItemX 2 2 4" xfId="44969" xr:uid="{00000000-0005-0000-0000-00009FAF0000}"/>
    <cellStyle name="SAPBEXstdItemX 2 2 4 2" xfId="44970" xr:uid="{00000000-0005-0000-0000-0000A0AF0000}"/>
    <cellStyle name="SAPBEXstdItemX 2 2 5" xfId="44971" xr:uid="{00000000-0005-0000-0000-0000A1AF0000}"/>
    <cellStyle name="SAPBEXstdItemX 2 2 5 2" xfId="44972" xr:uid="{00000000-0005-0000-0000-0000A2AF0000}"/>
    <cellStyle name="SAPBEXstdItemX 2 2 6" xfId="44973" xr:uid="{00000000-0005-0000-0000-0000A3AF0000}"/>
    <cellStyle name="SAPBEXstdItemX 2 2 6 2" xfId="44974" xr:uid="{00000000-0005-0000-0000-0000A4AF0000}"/>
    <cellStyle name="SAPBEXstdItemX 2 2 7" xfId="44975" xr:uid="{00000000-0005-0000-0000-0000A5AF0000}"/>
    <cellStyle name="SAPBEXstdItemX 2 3" xfId="44976" xr:uid="{00000000-0005-0000-0000-0000A6AF0000}"/>
    <cellStyle name="SAPBEXstdItemX 2 3 2" xfId="44977" xr:uid="{00000000-0005-0000-0000-0000A7AF0000}"/>
    <cellStyle name="SAPBEXstdItemX 2 4" xfId="44978" xr:uid="{00000000-0005-0000-0000-0000A8AF0000}"/>
    <cellStyle name="SAPBEXstdItemX 2 4 2" xfId="44979" xr:uid="{00000000-0005-0000-0000-0000A9AF0000}"/>
    <cellStyle name="SAPBEXstdItemX 2 5" xfId="44980" xr:uid="{00000000-0005-0000-0000-0000AAAF0000}"/>
    <cellStyle name="SAPBEXstdItemX 2 5 2" xfId="44981" xr:uid="{00000000-0005-0000-0000-0000ABAF0000}"/>
    <cellStyle name="SAPBEXstdItemX 2 6" xfId="44982" xr:uid="{00000000-0005-0000-0000-0000ACAF0000}"/>
    <cellStyle name="SAPBEXstdItemX 2 6 2" xfId="44983" xr:uid="{00000000-0005-0000-0000-0000ADAF0000}"/>
    <cellStyle name="SAPBEXstdItemX 2 7" xfId="44984" xr:uid="{00000000-0005-0000-0000-0000AEAF0000}"/>
    <cellStyle name="SAPBEXstdItemX 2 7 2" xfId="44985" xr:uid="{00000000-0005-0000-0000-0000AFAF0000}"/>
    <cellStyle name="SAPBEXstdItemX 2 8" xfId="44986" xr:uid="{00000000-0005-0000-0000-0000B0AF0000}"/>
    <cellStyle name="SAPBEXstdItemX 3" xfId="44987" xr:uid="{00000000-0005-0000-0000-0000B1AF0000}"/>
    <cellStyle name="SAPBEXstdItemX 3 2" xfId="44988" xr:uid="{00000000-0005-0000-0000-0000B2AF0000}"/>
    <cellStyle name="SAPBEXstdItemX 3 2 2" xfId="44989" xr:uid="{00000000-0005-0000-0000-0000B3AF0000}"/>
    <cellStyle name="SAPBEXstdItemX 3 2 2 2" xfId="44990" xr:uid="{00000000-0005-0000-0000-0000B4AF0000}"/>
    <cellStyle name="SAPBEXstdItemX 3 2 3" xfId="44991" xr:uid="{00000000-0005-0000-0000-0000B5AF0000}"/>
    <cellStyle name="SAPBEXstdItemX 3 2 3 2" xfId="44992" xr:uid="{00000000-0005-0000-0000-0000B6AF0000}"/>
    <cellStyle name="SAPBEXstdItemX 3 2 4" xfId="44993" xr:uid="{00000000-0005-0000-0000-0000B7AF0000}"/>
    <cellStyle name="SAPBEXstdItemX 3 2 4 2" xfId="44994" xr:uid="{00000000-0005-0000-0000-0000B8AF0000}"/>
    <cellStyle name="SAPBEXstdItemX 3 2 5" xfId="44995" xr:uid="{00000000-0005-0000-0000-0000B9AF0000}"/>
    <cellStyle name="SAPBEXstdItemX 3 2 5 2" xfId="44996" xr:uid="{00000000-0005-0000-0000-0000BAAF0000}"/>
    <cellStyle name="SAPBEXstdItemX 3 2 6" xfId="44997" xr:uid="{00000000-0005-0000-0000-0000BBAF0000}"/>
    <cellStyle name="SAPBEXstdItemX 3 2 6 2" xfId="44998" xr:uid="{00000000-0005-0000-0000-0000BCAF0000}"/>
    <cellStyle name="SAPBEXstdItemX 3 2 7" xfId="44999" xr:uid="{00000000-0005-0000-0000-0000BDAF0000}"/>
    <cellStyle name="SAPBEXstdItemX 3 3" xfId="45000" xr:uid="{00000000-0005-0000-0000-0000BEAF0000}"/>
    <cellStyle name="SAPBEXstdItemX 3 3 2" xfId="45001" xr:uid="{00000000-0005-0000-0000-0000BFAF0000}"/>
    <cellStyle name="SAPBEXstdItemX 3 4" xfId="45002" xr:uid="{00000000-0005-0000-0000-0000C0AF0000}"/>
    <cellStyle name="SAPBEXstdItemX 3 4 2" xfId="45003" xr:uid="{00000000-0005-0000-0000-0000C1AF0000}"/>
    <cellStyle name="SAPBEXstdItemX 3 5" xfId="45004" xr:uid="{00000000-0005-0000-0000-0000C2AF0000}"/>
    <cellStyle name="SAPBEXstdItemX 3 5 2" xfId="45005" xr:uid="{00000000-0005-0000-0000-0000C3AF0000}"/>
    <cellStyle name="SAPBEXstdItemX 3 6" xfId="45006" xr:uid="{00000000-0005-0000-0000-0000C4AF0000}"/>
    <cellStyle name="SAPBEXstdItemX 3 6 2" xfId="45007" xr:uid="{00000000-0005-0000-0000-0000C5AF0000}"/>
    <cellStyle name="SAPBEXstdItemX 3 7" xfId="45008" xr:uid="{00000000-0005-0000-0000-0000C6AF0000}"/>
    <cellStyle name="SAPBEXstdItemX 3 7 2" xfId="45009" xr:uid="{00000000-0005-0000-0000-0000C7AF0000}"/>
    <cellStyle name="SAPBEXstdItemX 3 8" xfId="45010" xr:uid="{00000000-0005-0000-0000-0000C8AF0000}"/>
    <cellStyle name="SAPBEXstdItemX 4" xfId="45011" xr:uid="{00000000-0005-0000-0000-0000C9AF0000}"/>
    <cellStyle name="SAPBEXstdItemX 4 2" xfId="45012" xr:uid="{00000000-0005-0000-0000-0000CAAF0000}"/>
    <cellStyle name="SAPBEXstdItemX 4 2 2" xfId="45013" xr:uid="{00000000-0005-0000-0000-0000CBAF0000}"/>
    <cellStyle name="SAPBEXstdItemX 4 3" xfId="45014" xr:uid="{00000000-0005-0000-0000-0000CCAF0000}"/>
    <cellStyle name="SAPBEXstdItemX 4 3 2" xfId="45015" xr:uid="{00000000-0005-0000-0000-0000CDAF0000}"/>
    <cellStyle name="SAPBEXstdItemX 4 4" xfId="45016" xr:uid="{00000000-0005-0000-0000-0000CEAF0000}"/>
    <cellStyle name="SAPBEXstdItemX 4 4 2" xfId="45017" xr:uid="{00000000-0005-0000-0000-0000CFAF0000}"/>
    <cellStyle name="SAPBEXstdItemX 4 5" xfId="45018" xr:uid="{00000000-0005-0000-0000-0000D0AF0000}"/>
    <cellStyle name="SAPBEXstdItemX 4 5 2" xfId="45019" xr:uid="{00000000-0005-0000-0000-0000D1AF0000}"/>
    <cellStyle name="SAPBEXstdItemX 4 6" xfId="45020" xr:uid="{00000000-0005-0000-0000-0000D2AF0000}"/>
    <cellStyle name="SAPBEXstdItemX 4 6 2" xfId="45021" xr:uid="{00000000-0005-0000-0000-0000D3AF0000}"/>
    <cellStyle name="SAPBEXstdItemX 4 7" xfId="45022" xr:uid="{00000000-0005-0000-0000-0000D4AF0000}"/>
    <cellStyle name="SAPBEXstdItemX 5" xfId="45023" xr:uid="{00000000-0005-0000-0000-0000D5AF0000}"/>
    <cellStyle name="SAPBEXstdItemX 5 2" xfId="45024" xr:uid="{00000000-0005-0000-0000-0000D6AF0000}"/>
    <cellStyle name="SAPBEXstdItemX 6" xfId="45025" xr:uid="{00000000-0005-0000-0000-0000D7AF0000}"/>
    <cellStyle name="SAPBEXstdItemX 6 2" xfId="45026" xr:uid="{00000000-0005-0000-0000-0000D8AF0000}"/>
    <cellStyle name="SAPBEXstdItemX 7" xfId="45027" xr:uid="{00000000-0005-0000-0000-0000D9AF0000}"/>
    <cellStyle name="SAPBEXstdItemX 7 2" xfId="45028" xr:uid="{00000000-0005-0000-0000-0000DAAF0000}"/>
    <cellStyle name="SAPBEXstdItemX 8" xfId="45029" xr:uid="{00000000-0005-0000-0000-0000DBAF0000}"/>
    <cellStyle name="SAPBEXstdItemX 8 2" xfId="45030" xr:uid="{00000000-0005-0000-0000-0000DCAF0000}"/>
    <cellStyle name="SAPBEXstdItemX 9" xfId="45031" xr:uid="{00000000-0005-0000-0000-0000DDAF0000}"/>
    <cellStyle name="SAPBEXstdItemX 9 2" xfId="45032" xr:uid="{00000000-0005-0000-0000-0000DEAF0000}"/>
    <cellStyle name="SAPBEXtitle" xfId="45033" xr:uid="{00000000-0005-0000-0000-0000DFAF0000}"/>
    <cellStyle name="SAPBEXtitle 10" xfId="45034" xr:uid="{00000000-0005-0000-0000-0000E0AF0000}"/>
    <cellStyle name="SAPBEXtitle 2" xfId="45035" xr:uid="{00000000-0005-0000-0000-0000E1AF0000}"/>
    <cellStyle name="SAPBEXtitle 2 2" xfId="45036" xr:uid="{00000000-0005-0000-0000-0000E2AF0000}"/>
    <cellStyle name="SAPBEXtitle 2 2 2" xfId="45037" xr:uid="{00000000-0005-0000-0000-0000E3AF0000}"/>
    <cellStyle name="SAPBEXtitle 2 2 2 2" xfId="45038" xr:uid="{00000000-0005-0000-0000-0000E4AF0000}"/>
    <cellStyle name="SAPBEXtitle 2 2 3" xfId="45039" xr:uid="{00000000-0005-0000-0000-0000E5AF0000}"/>
    <cellStyle name="SAPBEXtitle 2 2 3 2" xfId="45040" xr:uid="{00000000-0005-0000-0000-0000E6AF0000}"/>
    <cellStyle name="SAPBEXtitle 2 2 4" xfId="45041" xr:uid="{00000000-0005-0000-0000-0000E7AF0000}"/>
    <cellStyle name="SAPBEXtitle 2 2 4 2" xfId="45042" xr:uid="{00000000-0005-0000-0000-0000E8AF0000}"/>
    <cellStyle name="SAPBEXtitle 2 2 5" xfId="45043" xr:uid="{00000000-0005-0000-0000-0000E9AF0000}"/>
    <cellStyle name="SAPBEXtitle 2 2 5 2" xfId="45044" xr:uid="{00000000-0005-0000-0000-0000EAAF0000}"/>
    <cellStyle name="SAPBEXtitle 2 2 6" xfId="45045" xr:uid="{00000000-0005-0000-0000-0000EBAF0000}"/>
    <cellStyle name="SAPBEXtitle 2 2 6 2" xfId="45046" xr:uid="{00000000-0005-0000-0000-0000ECAF0000}"/>
    <cellStyle name="SAPBEXtitle 2 2 7" xfId="45047" xr:uid="{00000000-0005-0000-0000-0000EDAF0000}"/>
    <cellStyle name="SAPBEXtitle 2 3" xfId="45048" xr:uid="{00000000-0005-0000-0000-0000EEAF0000}"/>
    <cellStyle name="SAPBEXtitle 2 3 2" xfId="45049" xr:uid="{00000000-0005-0000-0000-0000EFAF0000}"/>
    <cellStyle name="SAPBEXtitle 2 4" xfId="45050" xr:uid="{00000000-0005-0000-0000-0000F0AF0000}"/>
    <cellStyle name="SAPBEXtitle 2 4 2" xfId="45051" xr:uid="{00000000-0005-0000-0000-0000F1AF0000}"/>
    <cellStyle name="SAPBEXtitle 2 5" xfId="45052" xr:uid="{00000000-0005-0000-0000-0000F2AF0000}"/>
    <cellStyle name="SAPBEXtitle 2 5 2" xfId="45053" xr:uid="{00000000-0005-0000-0000-0000F3AF0000}"/>
    <cellStyle name="SAPBEXtitle 2 6" xfId="45054" xr:uid="{00000000-0005-0000-0000-0000F4AF0000}"/>
    <cellStyle name="SAPBEXtitle 2 6 2" xfId="45055" xr:uid="{00000000-0005-0000-0000-0000F5AF0000}"/>
    <cellStyle name="SAPBEXtitle 2 7" xfId="45056" xr:uid="{00000000-0005-0000-0000-0000F6AF0000}"/>
    <cellStyle name="SAPBEXtitle 2 7 2" xfId="45057" xr:uid="{00000000-0005-0000-0000-0000F7AF0000}"/>
    <cellStyle name="SAPBEXtitle 2 8" xfId="45058" xr:uid="{00000000-0005-0000-0000-0000F8AF0000}"/>
    <cellStyle name="SAPBEXtitle 3" xfId="45059" xr:uid="{00000000-0005-0000-0000-0000F9AF0000}"/>
    <cellStyle name="SAPBEXtitle 3 2" xfId="45060" xr:uid="{00000000-0005-0000-0000-0000FAAF0000}"/>
    <cellStyle name="SAPBEXtitle 3 2 2" xfId="45061" xr:uid="{00000000-0005-0000-0000-0000FBAF0000}"/>
    <cellStyle name="SAPBEXtitle 3 2 2 2" xfId="45062" xr:uid="{00000000-0005-0000-0000-0000FCAF0000}"/>
    <cellStyle name="SAPBEXtitle 3 2 3" xfId="45063" xr:uid="{00000000-0005-0000-0000-0000FDAF0000}"/>
    <cellStyle name="SAPBEXtitle 3 2 3 2" xfId="45064" xr:uid="{00000000-0005-0000-0000-0000FEAF0000}"/>
    <cellStyle name="SAPBEXtitle 3 2 4" xfId="45065" xr:uid="{00000000-0005-0000-0000-0000FFAF0000}"/>
    <cellStyle name="SAPBEXtitle 3 2 4 2" xfId="45066" xr:uid="{00000000-0005-0000-0000-000000B00000}"/>
    <cellStyle name="SAPBEXtitle 3 2 5" xfId="45067" xr:uid="{00000000-0005-0000-0000-000001B00000}"/>
    <cellStyle name="SAPBEXtitle 3 2 5 2" xfId="45068" xr:uid="{00000000-0005-0000-0000-000002B00000}"/>
    <cellStyle name="SAPBEXtitle 3 2 6" xfId="45069" xr:uid="{00000000-0005-0000-0000-000003B00000}"/>
    <cellStyle name="SAPBEXtitle 3 2 6 2" xfId="45070" xr:uid="{00000000-0005-0000-0000-000004B00000}"/>
    <cellStyle name="SAPBEXtitle 3 2 7" xfId="45071" xr:uid="{00000000-0005-0000-0000-000005B00000}"/>
    <cellStyle name="SAPBEXtitle 3 3" xfId="45072" xr:uid="{00000000-0005-0000-0000-000006B00000}"/>
    <cellStyle name="SAPBEXtitle 3 3 2" xfId="45073" xr:uid="{00000000-0005-0000-0000-000007B00000}"/>
    <cellStyle name="SAPBEXtitle 3 4" xfId="45074" xr:uid="{00000000-0005-0000-0000-000008B00000}"/>
    <cellStyle name="SAPBEXtitle 3 4 2" xfId="45075" xr:uid="{00000000-0005-0000-0000-000009B00000}"/>
    <cellStyle name="SAPBEXtitle 3 5" xfId="45076" xr:uid="{00000000-0005-0000-0000-00000AB00000}"/>
    <cellStyle name="SAPBEXtitle 3 5 2" xfId="45077" xr:uid="{00000000-0005-0000-0000-00000BB00000}"/>
    <cellStyle name="SAPBEXtitle 3 6" xfId="45078" xr:uid="{00000000-0005-0000-0000-00000CB00000}"/>
    <cellStyle name="SAPBEXtitle 3 6 2" xfId="45079" xr:uid="{00000000-0005-0000-0000-00000DB00000}"/>
    <cellStyle name="SAPBEXtitle 3 7" xfId="45080" xr:uid="{00000000-0005-0000-0000-00000EB00000}"/>
    <cellStyle name="SAPBEXtitle 3 7 2" xfId="45081" xr:uid="{00000000-0005-0000-0000-00000FB00000}"/>
    <cellStyle name="SAPBEXtitle 3 8" xfId="45082" xr:uid="{00000000-0005-0000-0000-000010B00000}"/>
    <cellStyle name="SAPBEXtitle 4" xfId="45083" xr:uid="{00000000-0005-0000-0000-000011B00000}"/>
    <cellStyle name="SAPBEXtitle 4 2" xfId="45084" xr:uid="{00000000-0005-0000-0000-000012B00000}"/>
    <cellStyle name="SAPBEXtitle 4 2 2" xfId="45085" xr:uid="{00000000-0005-0000-0000-000013B00000}"/>
    <cellStyle name="SAPBEXtitle 4 3" xfId="45086" xr:uid="{00000000-0005-0000-0000-000014B00000}"/>
    <cellStyle name="SAPBEXtitle 4 3 2" xfId="45087" xr:uid="{00000000-0005-0000-0000-000015B00000}"/>
    <cellStyle name="SAPBEXtitle 4 4" xfId="45088" xr:uid="{00000000-0005-0000-0000-000016B00000}"/>
    <cellStyle name="SAPBEXtitle 4 4 2" xfId="45089" xr:uid="{00000000-0005-0000-0000-000017B00000}"/>
    <cellStyle name="SAPBEXtitle 4 5" xfId="45090" xr:uid="{00000000-0005-0000-0000-000018B00000}"/>
    <cellStyle name="SAPBEXtitle 4 5 2" xfId="45091" xr:uid="{00000000-0005-0000-0000-000019B00000}"/>
    <cellStyle name="SAPBEXtitle 4 6" xfId="45092" xr:uid="{00000000-0005-0000-0000-00001AB00000}"/>
    <cellStyle name="SAPBEXtitle 4 6 2" xfId="45093" xr:uid="{00000000-0005-0000-0000-00001BB00000}"/>
    <cellStyle name="SAPBEXtitle 4 7" xfId="45094" xr:uid="{00000000-0005-0000-0000-00001CB00000}"/>
    <cellStyle name="SAPBEXtitle 5" xfId="45095" xr:uid="{00000000-0005-0000-0000-00001DB00000}"/>
    <cellStyle name="SAPBEXtitle 5 2" xfId="45096" xr:uid="{00000000-0005-0000-0000-00001EB00000}"/>
    <cellStyle name="SAPBEXtitle 6" xfId="45097" xr:uid="{00000000-0005-0000-0000-00001FB00000}"/>
    <cellStyle name="SAPBEXtitle 6 2" xfId="45098" xr:uid="{00000000-0005-0000-0000-000020B00000}"/>
    <cellStyle name="SAPBEXtitle 7" xfId="45099" xr:uid="{00000000-0005-0000-0000-000021B00000}"/>
    <cellStyle name="SAPBEXtitle 7 2" xfId="45100" xr:uid="{00000000-0005-0000-0000-000022B00000}"/>
    <cellStyle name="SAPBEXtitle 8" xfId="45101" xr:uid="{00000000-0005-0000-0000-000023B00000}"/>
    <cellStyle name="SAPBEXtitle 8 2" xfId="45102" xr:uid="{00000000-0005-0000-0000-000024B00000}"/>
    <cellStyle name="SAPBEXtitle 9" xfId="45103" xr:uid="{00000000-0005-0000-0000-000025B00000}"/>
    <cellStyle name="SAPBEXtitle 9 2" xfId="45104" xr:uid="{00000000-0005-0000-0000-000026B00000}"/>
    <cellStyle name="SAPBEXunassignedItem" xfId="45105" xr:uid="{00000000-0005-0000-0000-000027B00000}"/>
    <cellStyle name="SAPBEXunassignedItem 10" xfId="45106" xr:uid="{00000000-0005-0000-0000-000028B00000}"/>
    <cellStyle name="SAPBEXunassignedItem 10 2" xfId="45107" xr:uid="{00000000-0005-0000-0000-000029B00000}"/>
    <cellStyle name="SAPBEXunassignedItem 10 2 2" xfId="45108" xr:uid="{00000000-0005-0000-0000-00002AB00000}"/>
    <cellStyle name="SAPBEXunassignedItem 10 3" xfId="45109" xr:uid="{00000000-0005-0000-0000-00002BB00000}"/>
    <cellStyle name="SAPBEXunassignedItem 10 3 2" xfId="45110" xr:uid="{00000000-0005-0000-0000-00002CB00000}"/>
    <cellStyle name="SAPBEXunassignedItem 10 4" xfId="45111" xr:uid="{00000000-0005-0000-0000-00002DB00000}"/>
    <cellStyle name="SAPBEXunassignedItem 10 4 2" xfId="45112" xr:uid="{00000000-0005-0000-0000-00002EB00000}"/>
    <cellStyle name="SAPBEXunassignedItem 10 5" xfId="45113" xr:uid="{00000000-0005-0000-0000-00002FB00000}"/>
    <cellStyle name="SAPBEXunassignedItem 10 5 2" xfId="45114" xr:uid="{00000000-0005-0000-0000-000030B00000}"/>
    <cellStyle name="SAPBEXunassignedItem 10 6" xfId="45115" xr:uid="{00000000-0005-0000-0000-000031B00000}"/>
    <cellStyle name="SAPBEXunassignedItem 10 6 2" xfId="45116" xr:uid="{00000000-0005-0000-0000-000032B00000}"/>
    <cellStyle name="SAPBEXunassignedItem 10 7" xfId="45117" xr:uid="{00000000-0005-0000-0000-000033B00000}"/>
    <cellStyle name="SAPBEXunassignedItem 10 7 2" xfId="45118" xr:uid="{00000000-0005-0000-0000-000034B00000}"/>
    <cellStyle name="SAPBEXunassignedItem 10 8" xfId="45119" xr:uid="{00000000-0005-0000-0000-000035B00000}"/>
    <cellStyle name="SAPBEXunassignedItem 2" xfId="45120" xr:uid="{00000000-0005-0000-0000-000036B00000}"/>
    <cellStyle name="SAPBEXunassignedItem 2 2" xfId="45121" xr:uid="{00000000-0005-0000-0000-000037B00000}"/>
    <cellStyle name="SAPBEXunassignedItem 2 2 2" xfId="45122" xr:uid="{00000000-0005-0000-0000-000038B00000}"/>
    <cellStyle name="SAPBEXunassignedItem 2 2 2 2" xfId="45123" xr:uid="{00000000-0005-0000-0000-000039B00000}"/>
    <cellStyle name="SAPBEXunassignedItem 2 2 2 2 2" xfId="45124" xr:uid="{00000000-0005-0000-0000-00003AB00000}"/>
    <cellStyle name="SAPBEXunassignedItem 2 2 2 2 2 2" xfId="45125" xr:uid="{00000000-0005-0000-0000-00003BB00000}"/>
    <cellStyle name="SAPBEXunassignedItem 2 2 2 2 2 2 2" xfId="45126" xr:uid="{00000000-0005-0000-0000-00003CB00000}"/>
    <cellStyle name="SAPBEXunassignedItem 2 2 2 2 2 2 2 2" xfId="45127" xr:uid="{00000000-0005-0000-0000-00003DB00000}"/>
    <cellStyle name="SAPBEXunassignedItem 2 2 2 2 2 2 2 2 2" xfId="45128" xr:uid="{00000000-0005-0000-0000-00003EB00000}"/>
    <cellStyle name="SAPBEXunassignedItem 2 2 2 2 2 2 2 3" xfId="45129" xr:uid="{00000000-0005-0000-0000-00003FB00000}"/>
    <cellStyle name="SAPBEXunassignedItem 2 2 2 2 2 2 2 3 2" xfId="45130" xr:uid="{00000000-0005-0000-0000-000040B00000}"/>
    <cellStyle name="SAPBEXunassignedItem 2 2 2 2 2 2 2 4" xfId="45131" xr:uid="{00000000-0005-0000-0000-000041B00000}"/>
    <cellStyle name="SAPBEXunassignedItem 2 2 2 2 2 2 2 4 2" xfId="45132" xr:uid="{00000000-0005-0000-0000-000042B00000}"/>
    <cellStyle name="SAPBEXunassignedItem 2 2 2 2 2 2 2 5" xfId="45133" xr:uid="{00000000-0005-0000-0000-000043B00000}"/>
    <cellStyle name="SAPBEXunassignedItem 2 2 2 2 2 2 2 5 2" xfId="45134" xr:uid="{00000000-0005-0000-0000-000044B00000}"/>
    <cellStyle name="SAPBEXunassignedItem 2 2 2 2 2 2 2 6" xfId="45135" xr:uid="{00000000-0005-0000-0000-000045B00000}"/>
    <cellStyle name="SAPBEXunassignedItem 2 2 2 2 2 2 2 6 2" xfId="45136" xr:uid="{00000000-0005-0000-0000-000046B00000}"/>
    <cellStyle name="SAPBEXunassignedItem 2 2 2 2 2 2 2 7" xfId="45137" xr:uid="{00000000-0005-0000-0000-000047B00000}"/>
    <cellStyle name="SAPBEXunassignedItem 2 2 2 2 2 2 2 7 2" xfId="45138" xr:uid="{00000000-0005-0000-0000-000048B00000}"/>
    <cellStyle name="SAPBEXunassignedItem 2 2 2 2 2 2 2 8" xfId="45139" xr:uid="{00000000-0005-0000-0000-000049B00000}"/>
    <cellStyle name="SAPBEXunassignedItem 2 2 2 2 2 3" xfId="45140" xr:uid="{00000000-0005-0000-0000-00004AB00000}"/>
    <cellStyle name="SAPBEXunassignedItem 2 2 2 2 2 3 2" xfId="45141" xr:uid="{00000000-0005-0000-0000-00004BB00000}"/>
    <cellStyle name="SAPBEXunassignedItem 2 2 2 2 2 3 2 2" xfId="45142" xr:uid="{00000000-0005-0000-0000-00004CB00000}"/>
    <cellStyle name="SAPBEXunassignedItem 2 2 2 2 2 3 2 2 2" xfId="45143" xr:uid="{00000000-0005-0000-0000-00004DB00000}"/>
    <cellStyle name="SAPBEXunassignedItem 2 2 2 2 2 3 2 3" xfId="45144" xr:uid="{00000000-0005-0000-0000-00004EB00000}"/>
    <cellStyle name="SAPBEXunassignedItem 2 2 2 2 2 3 3" xfId="45145" xr:uid="{00000000-0005-0000-0000-00004FB00000}"/>
    <cellStyle name="SAPBEXunassignedItem 2 2 2 2 2 3 3 2" xfId="45146" xr:uid="{00000000-0005-0000-0000-000050B00000}"/>
    <cellStyle name="SAPBEXunassignedItem 2 2 2 2 2 3 4" xfId="45147" xr:uid="{00000000-0005-0000-0000-000051B00000}"/>
    <cellStyle name="SAPBEXunassignedItem 2 2 2 2 2 3 4 2" xfId="45148" xr:uid="{00000000-0005-0000-0000-000052B00000}"/>
    <cellStyle name="SAPBEXunassignedItem 2 2 2 2 2 3 5" xfId="45149" xr:uid="{00000000-0005-0000-0000-000053B00000}"/>
    <cellStyle name="SAPBEXunassignedItem 2 2 2 2 2 3 5 2" xfId="45150" xr:uid="{00000000-0005-0000-0000-000054B00000}"/>
    <cellStyle name="SAPBEXunassignedItem 2 2 2 2 2 3 6" xfId="45151" xr:uid="{00000000-0005-0000-0000-000055B00000}"/>
    <cellStyle name="SAPBEXunassignedItem 2 2 2 2 2 3 6 2" xfId="45152" xr:uid="{00000000-0005-0000-0000-000056B00000}"/>
    <cellStyle name="SAPBEXunassignedItem 2 2 2 2 2 4" xfId="45153" xr:uid="{00000000-0005-0000-0000-000057B00000}"/>
    <cellStyle name="SAPBEXunassignedItem 2 2 2 2 2 4 2" xfId="45154" xr:uid="{00000000-0005-0000-0000-000058B00000}"/>
    <cellStyle name="SAPBEXunassignedItem 2 2 2 2 2 4 2 2" xfId="45155" xr:uid="{00000000-0005-0000-0000-000059B00000}"/>
    <cellStyle name="SAPBEXunassignedItem 2 2 2 2 2 4 3" xfId="45156" xr:uid="{00000000-0005-0000-0000-00005AB00000}"/>
    <cellStyle name="SAPBEXunassignedItem 2 2 2 2 2 4 3 2" xfId="45157" xr:uid="{00000000-0005-0000-0000-00005BB00000}"/>
    <cellStyle name="SAPBEXunassignedItem 2 2 2 2 2 4 4" xfId="45158" xr:uid="{00000000-0005-0000-0000-00005CB00000}"/>
    <cellStyle name="SAPBEXunassignedItem 2 2 2 2 2 4 4 2" xfId="45159" xr:uid="{00000000-0005-0000-0000-00005DB00000}"/>
    <cellStyle name="SAPBEXunassignedItem 2 2 2 2 2 4 5" xfId="45160" xr:uid="{00000000-0005-0000-0000-00005EB00000}"/>
    <cellStyle name="SAPBEXunassignedItem 2 2 2 2 2 4 5 2" xfId="45161" xr:uid="{00000000-0005-0000-0000-00005FB00000}"/>
    <cellStyle name="SAPBEXunassignedItem 2 2 2 2 2 4 6" xfId="45162" xr:uid="{00000000-0005-0000-0000-000060B00000}"/>
    <cellStyle name="SAPBEXunassignedItem 2 2 2 2 2 4 6 2" xfId="45163" xr:uid="{00000000-0005-0000-0000-000061B00000}"/>
    <cellStyle name="SAPBEXunassignedItem 2 2 2 2 2 4 7" xfId="45164" xr:uid="{00000000-0005-0000-0000-000062B00000}"/>
    <cellStyle name="SAPBEXunassignedItem 2 2 2 2 3" xfId="45165" xr:uid="{00000000-0005-0000-0000-000063B00000}"/>
    <cellStyle name="SAPBEXunassignedItem 2 2 2 2 3 2" xfId="45166" xr:uid="{00000000-0005-0000-0000-000064B00000}"/>
    <cellStyle name="SAPBEXunassignedItem 2 2 2 2 3 2 2" xfId="45167" xr:uid="{00000000-0005-0000-0000-000065B00000}"/>
    <cellStyle name="SAPBEXunassignedItem 2 2 2 2 3 3" xfId="45168" xr:uid="{00000000-0005-0000-0000-000066B00000}"/>
    <cellStyle name="SAPBEXunassignedItem 2 2 2 2 3 3 2" xfId="45169" xr:uid="{00000000-0005-0000-0000-000067B00000}"/>
    <cellStyle name="SAPBEXunassignedItem 2 2 2 2 3 4" xfId="45170" xr:uid="{00000000-0005-0000-0000-000068B00000}"/>
    <cellStyle name="SAPBEXunassignedItem 2 2 2 2 3 4 2" xfId="45171" xr:uid="{00000000-0005-0000-0000-000069B00000}"/>
    <cellStyle name="SAPBEXunassignedItem 2 2 2 2 3 5" xfId="45172" xr:uid="{00000000-0005-0000-0000-00006AB00000}"/>
    <cellStyle name="SAPBEXunassignedItem 2 2 2 2 3 5 2" xfId="45173" xr:uid="{00000000-0005-0000-0000-00006BB00000}"/>
    <cellStyle name="SAPBEXunassignedItem 2 2 2 2 3 6" xfId="45174" xr:uid="{00000000-0005-0000-0000-00006CB00000}"/>
    <cellStyle name="SAPBEXunassignedItem 2 2 2 2 3 6 2" xfId="45175" xr:uid="{00000000-0005-0000-0000-00006DB00000}"/>
    <cellStyle name="SAPBEXunassignedItem 2 2 2 2 3 7" xfId="45176" xr:uid="{00000000-0005-0000-0000-00006EB00000}"/>
    <cellStyle name="SAPBEXunassignedItem 2 2 2 2 3 7 2" xfId="45177" xr:uid="{00000000-0005-0000-0000-00006FB00000}"/>
    <cellStyle name="SAPBEXunassignedItem 2 2 2 2 3 8" xfId="45178" xr:uid="{00000000-0005-0000-0000-000070B00000}"/>
    <cellStyle name="SAPBEXunassignedItem 2 2 2 3" xfId="45179" xr:uid="{00000000-0005-0000-0000-000071B00000}"/>
    <cellStyle name="SAPBEXunassignedItem 2 2 2 3 2" xfId="45180" xr:uid="{00000000-0005-0000-0000-000072B00000}"/>
    <cellStyle name="SAPBEXunassignedItem 2 2 2 3 2 2" xfId="45181" xr:uid="{00000000-0005-0000-0000-000073B00000}"/>
    <cellStyle name="SAPBEXunassignedItem 2 2 2 3 2 2 2" xfId="45182" xr:uid="{00000000-0005-0000-0000-000074B00000}"/>
    <cellStyle name="SAPBEXunassignedItem 2 2 2 3 2 2 2 2" xfId="45183" xr:uid="{00000000-0005-0000-0000-000075B00000}"/>
    <cellStyle name="SAPBEXunassignedItem 2 2 2 3 2 2 3" xfId="45184" xr:uid="{00000000-0005-0000-0000-000076B00000}"/>
    <cellStyle name="SAPBEXunassignedItem 2 2 2 3 2 2 3 2" xfId="45185" xr:uid="{00000000-0005-0000-0000-000077B00000}"/>
    <cellStyle name="SAPBEXunassignedItem 2 2 2 3 2 2 4" xfId="45186" xr:uid="{00000000-0005-0000-0000-000078B00000}"/>
    <cellStyle name="SAPBEXunassignedItem 2 2 2 3 2 2 4 2" xfId="45187" xr:uid="{00000000-0005-0000-0000-000079B00000}"/>
    <cellStyle name="SAPBEXunassignedItem 2 2 2 3 2 2 5" xfId="45188" xr:uid="{00000000-0005-0000-0000-00007AB00000}"/>
    <cellStyle name="SAPBEXunassignedItem 2 2 2 3 2 2 5 2" xfId="45189" xr:uid="{00000000-0005-0000-0000-00007BB00000}"/>
    <cellStyle name="SAPBEXunassignedItem 2 2 2 3 2 2 6" xfId="45190" xr:uid="{00000000-0005-0000-0000-00007CB00000}"/>
    <cellStyle name="SAPBEXunassignedItem 2 2 2 3 2 2 6 2" xfId="45191" xr:uid="{00000000-0005-0000-0000-00007DB00000}"/>
    <cellStyle name="SAPBEXunassignedItem 2 2 2 3 2 2 7" xfId="45192" xr:uid="{00000000-0005-0000-0000-00007EB00000}"/>
    <cellStyle name="SAPBEXunassignedItem 2 2 2 3 2 2 7 2" xfId="45193" xr:uid="{00000000-0005-0000-0000-00007FB00000}"/>
    <cellStyle name="SAPBEXunassignedItem 2 2 2 3 2 2 8" xfId="45194" xr:uid="{00000000-0005-0000-0000-000080B00000}"/>
    <cellStyle name="SAPBEXunassignedItem 2 2 2 3 3" xfId="45195" xr:uid="{00000000-0005-0000-0000-000081B00000}"/>
    <cellStyle name="SAPBEXunassignedItem 2 2 2 3 3 2" xfId="45196" xr:uid="{00000000-0005-0000-0000-000082B00000}"/>
    <cellStyle name="SAPBEXunassignedItem 2 2 2 3 3 2 2" xfId="45197" xr:uid="{00000000-0005-0000-0000-000083B00000}"/>
    <cellStyle name="SAPBEXunassignedItem 2 2 2 3 3 2 2 2" xfId="45198" xr:uid="{00000000-0005-0000-0000-000084B00000}"/>
    <cellStyle name="SAPBEXunassignedItem 2 2 2 3 3 2 3" xfId="45199" xr:uid="{00000000-0005-0000-0000-000085B00000}"/>
    <cellStyle name="SAPBEXunassignedItem 2 2 2 3 3 3" xfId="45200" xr:uid="{00000000-0005-0000-0000-000086B00000}"/>
    <cellStyle name="SAPBEXunassignedItem 2 2 2 3 3 3 2" xfId="45201" xr:uid="{00000000-0005-0000-0000-000087B00000}"/>
    <cellStyle name="SAPBEXunassignedItem 2 2 2 3 3 4" xfId="45202" xr:uid="{00000000-0005-0000-0000-000088B00000}"/>
    <cellStyle name="SAPBEXunassignedItem 2 2 2 3 3 4 2" xfId="45203" xr:uid="{00000000-0005-0000-0000-000089B00000}"/>
    <cellStyle name="SAPBEXunassignedItem 2 2 2 3 3 5" xfId="45204" xr:uid="{00000000-0005-0000-0000-00008AB00000}"/>
    <cellStyle name="SAPBEXunassignedItem 2 2 2 3 3 5 2" xfId="45205" xr:uid="{00000000-0005-0000-0000-00008BB00000}"/>
    <cellStyle name="SAPBEXunassignedItem 2 2 2 3 3 6" xfId="45206" xr:uid="{00000000-0005-0000-0000-00008CB00000}"/>
    <cellStyle name="SAPBEXunassignedItem 2 2 2 3 3 6 2" xfId="45207" xr:uid="{00000000-0005-0000-0000-00008DB00000}"/>
    <cellStyle name="SAPBEXunassignedItem 2 2 2 3 4" xfId="45208" xr:uid="{00000000-0005-0000-0000-00008EB00000}"/>
    <cellStyle name="SAPBEXunassignedItem 2 2 2 3 4 2" xfId="45209" xr:uid="{00000000-0005-0000-0000-00008FB00000}"/>
    <cellStyle name="SAPBEXunassignedItem 2 2 2 3 4 2 2" xfId="45210" xr:uid="{00000000-0005-0000-0000-000090B00000}"/>
    <cellStyle name="SAPBEXunassignedItem 2 2 2 3 4 3" xfId="45211" xr:uid="{00000000-0005-0000-0000-000091B00000}"/>
    <cellStyle name="SAPBEXunassignedItem 2 2 2 3 4 3 2" xfId="45212" xr:uid="{00000000-0005-0000-0000-000092B00000}"/>
    <cellStyle name="SAPBEXunassignedItem 2 2 2 3 4 4" xfId="45213" xr:uid="{00000000-0005-0000-0000-000093B00000}"/>
    <cellStyle name="SAPBEXunassignedItem 2 2 2 3 4 4 2" xfId="45214" xr:uid="{00000000-0005-0000-0000-000094B00000}"/>
    <cellStyle name="SAPBEXunassignedItem 2 2 2 3 4 5" xfId="45215" xr:uid="{00000000-0005-0000-0000-000095B00000}"/>
    <cellStyle name="SAPBEXunassignedItem 2 2 2 3 4 5 2" xfId="45216" xr:uid="{00000000-0005-0000-0000-000096B00000}"/>
    <cellStyle name="SAPBEXunassignedItem 2 2 2 3 4 6" xfId="45217" xr:uid="{00000000-0005-0000-0000-000097B00000}"/>
    <cellStyle name="SAPBEXunassignedItem 2 2 2 3 4 6 2" xfId="45218" xr:uid="{00000000-0005-0000-0000-000098B00000}"/>
    <cellStyle name="SAPBEXunassignedItem 2 2 2 3 4 7" xfId="45219" xr:uid="{00000000-0005-0000-0000-000099B00000}"/>
    <cellStyle name="SAPBEXunassignedItem 2 2 2 4" xfId="45220" xr:uid="{00000000-0005-0000-0000-00009AB00000}"/>
    <cellStyle name="SAPBEXunassignedItem 2 2 2 4 2" xfId="45221" xr:uid="{00000000-0005-0000-0000-00009BB00000}"/>
    <cellStyle name="SAPBEXunassignedItem 2 2 2 4 2 2" xfId="45222" xr:uid="{00000000-0005-0000-0000-00009CB00000}"/>
    <cellStyle name="SAPBEXunassignedItem 2 2 2 4 3" xfId="45223" xr:uid="{00000000-0005-0000-0000-00009DB00000}"/>
    <cellStyle name="SAPBEXunassignedItem 2 2 2 4 3 2" xfId="45224" xr:uid="{00000000-0005-0000-0000-00009EB00000}"/>
    <cellStyle name="SAPBEXunassignedItem 2 2 2 4 4" xfId="45225" xr:uid="{00000000-0005-0000-0000-00009FB00000}"/>
    <cellStyle name="SAPBEXunassignedItem 2 2 2 4 4 2" xfId="45226" xr:uid="{00000000-0005-0000-0000-0000A0B00000}"/>
    <cellStyle name="SAPBEXunassignedItem 2 2 2 4 5" xfId="45227" xr:uid="{00000000-0005-0000-0000-0000A1B00000}"/>
    <cellStyle name="SAPBEXunassignedItem 2 2 2 4 5 2" xfId="45228" xr:uid="{00000000-0005-0000-0000-0000A2B00000}"/>
    <cellStyle name="SAPBEXunassignedItem 2 2 2 4 6" xfId="45229" xr:uid="{00000000-0005-0000-0000-0000A3B00000}"/>
    <cellStyle name="SAPBEXunassignedItem 2 2 2 4 6 2" xfId="45230" xr:uid="{00000000-0005-0000-0000-0000A4B00000}"/>
    <cellStyle name="SAPBEXunassignedItem 2 2 2 4 7" xfId="45231" xr:uid="{00000000-0005-0000-0000-0000A5B00000}"/>
    <cellStyle name="SAPBEXunassignedItem 2 2 2 4 7 2" xfId="45232" xr:uid="{00000000-0005-0000-0000-0000A6B00000}"/>
    <cellStyle name="SAPBEXunassignedItem 2 2 2 4 8" xfId="45233" xr:uid="{00000000-0005-0000-0000-0000A7B00000}"/>
    <cellStyle name="SAPBEXunassignedItem 2 2 3" xfId="45234" xr:uid="{00000000-0005-0000-0000-0000A8B00000}"/>
    <cellStyle name="SAPBEXunassignedItem 2 2 3 2" xfId="45235" xr:uid="{00000000-0005-0000-0000-0000A9B00000}"/>
    <cellStyle name="SAPBEXunassignedItem 2 2 3 2 2" xfId="45236" xr:uid="{00000000-0005-0000-0000-0000AAB00000}"/>
    <cellStyle name="SAPBEXunassignedItem 2 2 3 2 2 2" xfId="45237" xr:uid="{00000000-0005-0000-0000-0000ABB00000}"/>
    <cellStyle name="SAPBEXunassignedItem 2 2 3 2 2 2 2" xfId="45238" xr:uid="{00000000-0005-0000-0000-0000ACB00000}"/>
    <cellStyle name="SAPBEXunassignedItem 2 2 3 2 2 2 2 2" xfId="45239" xr:uid="{00000000-0005-0000-0000-0000ADB00000}"/>
    <cellStyle name="SAPBEXunassignedItem 2 2 3 2 2 2 3" xfId="45240" xr:uid="{00000000-0005-0000-0000-0000AEB00000}"/>
    <cellStyle name="SAPBEXunassignedItem 2 2 3 2 2 2 3 2" xfId="45241" xr:uid="{00000000-0005-0000-0000-0000AFB00000}"/>
    <cellStyle name="SAPBEXunassignedItem 2 2 3 2 2 2 4" xfId="45242" xr:uid="{00000000-0005-0000-0000-0000B0B00000}"/>
    <cellStyle name="SAPBEXunassignedItem 2 2 3 2 2 2 4 2" xfId="45243" xr:uid="{00000000-0005-0000-0000-0000B1B00000}"/>
    <cellStyle name="SAPBEXunassignedItem 2 2 3 2 2 2 5" xfId="45244" xr:uid="{00000000-0005-0000-0000-0000B2B00000}"/>
    <cellStyle name="SAPBEXunassignedItem 2 2 3 2 2 2 5 2" xfId="45245" xr:uid="{00000000-0005-0000-0000-0000B3B00000}"/>
    <cellStyle name="SAPBEXunassignedItem 2 2 3 2 2 2 6" xfId="45246" xr:uid="{00000000-0005-0000-0000-0000B4B00000}"/>
    <cellStyle name="SAPBEXunassignedItem 2 2 3 2 2 2 6 2" xfId="45247" xr:uid="{00000000-0005-0000-0000-0000B5B00000}"/>
    <cellStyle name="SAPBEXunassignedItem 2 2 3 2 2 2 7" xfId="45248" xr:uid="{00000000-0005-0000-0000-0000B6B00000}"/>
    <cellStyle name="SAPBEXunassignedItem 2 2 3 2 2 2 7 2" xfId="45249" xr:uid="{00000000-0005-0000-0000-0000B7B00000}"/>
    <cellStyle name="SAPBEXunassignedItem 2 2 3 2 2 2 8" xfId="45250" xr:uid="{00000000-0005-0000-0000-0000B8B00000}"/>
    <cellStyle name="SAPBEXunassignedItem 2 2 3 2 3" xfId="45251" xr:uid="{00000000-0005-0000-0000-0000B9B00000}"/>
    <cellStyle name="SAPBEXunassignedItem 2 2 3 2 3 2" xfId="45252" xr:uid="{00000000-0005-0000-0000-0000BAB00000}"/>
    <cellStyle name="SAPBEXunassignedItem 2 2 3 2 3 2 2" xfId="45253" xr:uid="{00000000-0005-0000-0000-0000BBB00000}"/>
    <cellStyle name="SAPBEXunassignedItem 2 2 3 2 3 2 2 2" xfId="45254" xr:uid="{00000000-0005-0000-0000-0000BCB00000}"/>
    <cellStyle name="SAPBEXunassignedItem 2 2 3 2 3 2 3" xfId="45255" xr:uid="{00000000-0005-0000-0000-0000BDB00000}"/>
    <cellStyle name="SAPBEXunassignedItem 2 2 3 2 3 3" xfId="45256" xr:uid="{00000000-0005-0000-0000-0000BEB00000}"/>
    <cellStyle name="SAPBEXunassignedItem 2 2 3 2 3 3 2" xfId="45257" xr:uid="{00000000-0005-0000-0000-0000BFB00000}"/>
    <cellStyle name="SAPBEXunassignedItem 2 2 3 2 3 4" xfId="45258" xr:uid="{00000000-0005-0000-0000-0000C0B00000}"/>
    <cellStyle name="SAPBEXunassignedItem 2 2 3 2 3 4 2" xfId="45259" xr:uid="{00000000-0005-0000-0000-0000C1B00000}"/>
    <cellStyle name="SAPBEXunassignedItem 2 2 3 2 3 5" xfId="45260" xr:uid="{00000000-0005-0000-0000-0000C2B00000}"/>
    <cellStyle name="SAPBEXunassignedItem 2 2 3 2 3 5 2" xfId="45261" xr:uid="{00000000-0005-0000-0000-0000C3B00000}"/>
    <cellStyle name="SAPBEXunassignedItem 2 2 3 2 3 6" xfId="45262" xr:uid="{00000000-0005-0000-0000-0000C4B00000}"/>
    <cellStyle name="SAPBEXunassignedItem 2 2 3 2 3 6 2" xfId="45263" xr:uid="{00000000-0005-0000-0000-0000C5B00000}"/>
    <cellStyle name="SAPBEXunassignedItem 2 2 3 2 4" xfId="45264" xr:uid="{00000000-0005-0000-0000-0000C6B00000}"/>
    <cellStyle name="SAPBEXunassignedItem 2 2 3 2 4 2" xfId="45265" xr:uid="{00000000-0005-0000-0000-0000C7B00000}"/>
    <cellStyle name="SAPBEXunassignedItem 2 2 3 2 4 2 2" xfId="45266" xr:uid="{00000000-0005-0000-0000-0000C8B00000}"/>
    <cellStyle name="SAPBEXunassignedItem 2 2 3 2 4 3" xfId="45267" xr:uid="{00000000-0005-0000-0000-0000C9B00000}"/>
    <cellStyle name="SAPBEXunassignedItem 2 2 3 2 4 3 2" xfId="45268" xr:uid="{00000000-0005-0000-0000-0000CAB00000}"/>
    <cellStyle name="SAPBEXunassignedItem 2 2 3 2 4 4" xfId="45269" xr:uid="{00000000-0005-0000-0000-0000CBB00000}"/>
    <cellStyle name="SAPBEXunassignedItem 2 2 3 2 4 4 2" xfId="45270" xr:uid="{00000000-0005-0000-0000-0000CCB00000}"/>
    <cellStyle name="SAPBEXunassignedItem 2 2 3 2 4 5" xfId="45271" xr:uid="{00000000-0005-0000-0000-0000CDB00000}"/>
    <cellStyle name="SAPBEXunassignedItem 2 2 3 2 4 5 2" xfId="45272" xr:uid="{00000000-0005-0000-0000-0000CEB00000}"/>
    <cellStyle name="SAPBEXunassignedItem 2 2 3 2 4 6" xfId="45273" xr:uid="{00000000-0005-0000-0000-0000CFB00000}"/>
    <cellStyle name="SAPBEXunassignedItem 2 2 3 2 4 6 2" xfId="45274" xr:uid="{00000000-0005-0000-0000-0000D0B00000}"/>
    <cellStyle name="SAPBEXunassignedItem 2 2 3 2 4 7" xfId="45275" xr:uid="{00000000-0005-0000-0000-0000D1B00000}"/>
    <cellStyle name="SAPBEXunassignedItem 2 2 3 3" xfId="45276" xr:uid="{00000000-0005-0000-0000-0000D2B00000}"/>
    <cellStyle name="SAPBEXunassignedItem 2 2 3 3 2" xfId="45277" xr:uid="{00000000-0005-0000-0000-0000D3B00000}"/>
    <cellStyle name="SAPBEXunassignedItem 2 2 3 3 2 2" xfId="45278" xr:uid="{00000000-0005-0000-0000-0000D4B00000}"/>
    <cellStyle name="SAPBEXunassignedItem 2 2 3 3 3" xfId="45279" xr:uid="{00000000-0005-0000-0000-0000D5B00000}"/>
    <cellStyle name="SAPBEXunassignedItem 2 2 3 3 3 2" xfId="45280" xr:uid="{00000000-0005-0000-0000-0000D6B00000}"/>
    <cellStyle name="SAPBEXunassignedItem 2 2 3 3 4" xfId="45281" xr:uid="{00000000-0005-0000-0000-0000D7B00000}"/>
    <cellStyle name="SAPBEXunassignedItem 2 2 3 3 4 2" xfId="45282" xr:uid="{00000000-0005-0000-0000-0000D8B00000}"/>
    <cellStyle name="SAPBEXunassignedItem 2 2 3 3 5" xfId="45283" xr:uid="{00000000-0005-0000-0000-0000D9B00000}"/>
    <cellStyle name="SAPBEXunassignedItem 2 2 3 3 5 2" xfId="45284" xr:uid="{00000000-0005-0000-0000-0000DAB00000}"/>
    <cellStyle name="SAPBEXunassignedItem 2 2 3 3 6" xfId="45285" xr:uid="{00000000-0005-0000-0000-0000DBB00000}"/>
    <cellStyle name="SAPBEXunassignedItem 2 2 3 3 6 2" xfId="45286" xr:uid="{00000000-0005-0000-0000-0000DCB00000}"/>
    <cellStyle name="SAPBEXunassignedItem 2 2 3 3 7" xfId="45287" xr:uid="{00000000-0005-0000-0000-0000DDB00000}"/>
    <cellStyle name="SAPBEXunassignedItem 2 2 3 3 7 2" xfId="45288" xr:uid="{00000000-0005-0000-0000-0000DEB00000}"/>
    <cellStyle name="SAPBEXunassignedItem 2 2 3 3 8" xfId="45289" xr:uid="{00000000-0005-0000-0000-0000DFB00000}"/>
    <cellStyle name="SAPBEXunassignedItem 2 2 4" xfId="45290" xr:uid="{00000000-0005-0000-0000-0000E0B00000}"/>
    <cellStyle name="SAPBEXunassignedItem 2 2 4 2" xfId="45291" xr:uid="{00000000-0005-0000-0000-0000E1B00000}"/>
    <cellStyle name="SAPBEXunassignedItem 2 2 4 2 2" xfId="45292" xr:uid="{00000000-0005-0000-0000-0000E2B00000}"/>
    <cellStyle name="SAPBEXunassignedItem 2 2 4 2 2 2" xfId="45293" xr:uid="{00000000-0005-0000-0000-0000E3B00000}"/>
    <cellStyle name="SAPBEXunassignedItem 2 2 4 2 2 2 2" xfId="45294" xr:uid="{00000000-0005-0000-0000-0000E4B00000}"/>
    <cellStyle name="SAPBEXunassignedItem 2 2 4 2 2 3" xfId="45295" xr:uid="{00000000-0005-0000-0000-0000E5B00000}"/>
    <cellStyle name="SAPBEXunassignedItem 2 2 4 2 2 3 2" xfId="45296" xr:uid="{00000000-0005-0000-0000-0000E6B00000}"/>
    <cellStyle name="SAPBEXunassignedItem 2 2 4 2 2 4" xfId="45297" xr:uid="{00000000-0005-0000-0000-0000E7B00000}"/>
    <cellStyle name="SAPBEXunassignedItem 2 2 4 2 2 4 2" xfId="45298" xr:uid="{00000000-0005-0000-0000-0000E8B00000}"/>
    <cellStyle name="SAPBEXunassignedItem 2 2 4 2 2 5" xfId="45299" xr:uid="{00000000-0005-0000-0000-0000E9B00000}"/>
    <cellStyle name="SAPBEXunassignedItem 2 2 4 2 2 5 2" xfId="45300" xr:uid="{00000000-0005-0000-0000-0000EAB00000}"/>
    <cellStyle name="SAPBEXunassignedItem 2 2 4 2 2 6" xfId="45301" xr:uid="{00000000-0005-0000-0000-0000EBB00000}"/>
    <cellStyle name="SAPBEXunassignedItem 2 2 4 2 2 6 2" xfId="45302" xr:uid="{00000000-0005-0000-0000-0000ECB00000}"/>
    <cellStyle name="SAPBEXunassignedItem 2 2 4 2 2 7" xfId="45303" xr:uid="{00000000-0005-0000-0000-0000EDB00000}"/>
    <cellStyle name="SAPBEXunassignedItem 2 2 4 2 2 7 2" xfId="45304" xr:uid="{00000000-0005-0000-0000-0000EEB00000}"/>
    <cellStyle name="SAPBEXunassignedItem 2 2 4 2 2 8" xfId="45305" xr:uid="{00000000-0005-0000-0000-0000EFB00000}"/>
    <cellStyle name="SAPBEXunassignedItem 2 2 4 3" xfId="45306" xr:uid="{00000000-0005-0000-0000-0000F0B00000}"/>
    <cellStyle name="SAPBEXunassignedItem 2 2 4 3 2" xfId="45307" xr:uid="{00000000-0005-0000-0000-0000F1B00000}"/>
    <cellStyle name="SAPBEXunassignedItem 2 2 4 3 2 2" xfId="45308" xr:uid="{00000000-0005-0000-0000-0000F2B00000}"/>
    <cellStyle name="SAPBEXunassignedItem 2 2 4 3 2 2 2" xfId="45309" xr:uid="{00000000-0005-0000-0000-0000F3B00000}"/>
    <cellStyle name="SAPBEXunassignedItem 2 2 4 3 2 3" xfId="45310" xr:uid="{00000000-0005-0000-0000-0000F4B00000}"/>
    <cellStyle name="SAPBEXunassignedItem 2 2 4 3 3" xfId="45311" xr:uid="{00000000-0005-0000-0000-0000F5B00000}"/>
    <cellStyle name="SAPBEXunassignedItem 2 2 4 3 3 2" xfId="45312" xr:uid="{00000000-0005-0000-0000-0000F6B00000}"/>
    <cellStyle name="SAPBEXunassignedItem 2 2 4 3 4" xfId="45313" xr:uid="{00000000-0005-0000-0000-0000F7B00000}"/>
    <cellStyle name="SAPBEXunassignedItem 2 2 4 3 4 2" xfId="45314" xr:uid="{00000000-0005-0000-0000-0000F8B00000}"/>
    <cellStyle name="SAPBEXunassignedItem 2 2 4 3 5" xfId="45315" xr:uid="{00000000-0005-0000-0000-0000F9B00000}"/>
    <cellStyle name="SAPBEXunassignedItem 2 2 4 3 5 2" xfId="45316" xr:uid="{00000000-0005-0000-0000-0000FAB00000}"/>
    <cellStyle name="SAPBEXunassignedItem 2 2 4 3 6" xfId="45317" xr:uid="{00000000-0005-0000-0000-0000FBB00000}"/>
    <cellStyle name="SAPBEXunassignedItem 2 2 4 3 6 2" xfId="45318" xr:uid="{00000000-0005-0000-0000-0000FCB00000}"/>
    <cellStyle name="SAPBEXunassignedItem 2 2 4 4" xfId="45319" xr:uid="{00000000-0005-0000-0000-0000FDB00000}"/>
    <cellStyle name="SAPBEXunassignedItem 2 2 4 4 2" xfId="45320" xr:uid="{00000000-0005-0000-0000-0000FEB00000}"/>
    <cellStyle name="SAPBEXunassignedItem 2 2 4 4 2 2" xfId="45321" xr:uid="{00000000-0005-0000-0000-0000FFB00000}"/>
    <cellStyle name="SAPBEXunassignedItem 2 2 4 4 3" xfId="45322" xr:uid="{00000000-0005-0000-0000-000000B10000}"/>
    <cellStyle name="SAPBEXunassignedItem 2 2 4 4 3 2" xfId="45323" xr:uid="{00000000-0005-0000-0000-000001B10000}"/>
    <cellStyle name="SAPBEXunassignedItem 2 2 4 4 4" xfId="45324" xr:uid="{00000000-0005-0000-0000-000002B10000}"/>
    <cellStyle name="SAPBEXunassignedItem 2 2 4 4 4 2" xfId="45325" xr:uid="{00000000-0005-0000-0000-000003B10000}"/>
    <cellStyle name="SAPBEXunassignedItem 2 2 4 4 5" xfId="45326" xr:uid="{00000000-0005-0000-0000-000004B10000}"/>
    <cellStyle name="SAPBEXunassignedItem 2 2 4 4 5 2" xfId="45327" xr:uid="{00000000-0005-0000-0000-000005B10000}"/>
    <cellStyle name="SAPBEXunassignedItem 2 2 4 4 6" xfId="45328" xr:uid="{00000000-0005-0000-0000-000006B10000}"/>
    <cellStyle name="SAPBEXunassignedItem 2 2 4 4 6 2" xfId="45329" xr:uid="{00000000-0005-0000-0000-000007B10000}"/>
    <cellStyle name="SAPBEXunassignedItem 2 2 4 4 7" xfId="45330" xr:uid="{00000000-0005-0000-0000-000008B10000}"/>
    <cellStyle name="SAPBEXunassignedItem 2 2 5" xfId="45331" xr:uid="{00000000-0005-0000-0000-000009B10000}"/>
    <cellStyle name="SAPBEXunassignedItem 2 2 5 2" xfId="45332" xr:uid="{00000000-0005-0000-0000-00000AB10000}"/>
    <cellStyle name="SAPBEXunassignedItem 2 2 5 2 2" xfId="45333" xr:uid="{00000000-0005-0000-0000-00000BB10000}"/>
    <cellStyle name="SAPBEXunassignedItem 2 2 5 3" xfId="45334" xr:uid="{00000000-0005-0000-0000-00000CB10000}"/>
    <cellStyle name="SAPBEXunassignedItem 2 2 5 3 2" xfId="45335" xr:uid="{00000000-0005-0000-0000-00000DB10000}"/>
    <cellStyle name="SAPBEXunassignedItem 2 2 5 4" xfId="45336" xr:uid="{00000000-0005-0000-0000-00000EB10000}"/>
    <cellStyle name="SAPBEXunassignedItem 2 2 5 4 2" xfId="45337" xr:uid="{00000000-0005-0000-0000-00000FB10000}"/>
    <cellStyle name="SAPBEXunassignedItem 2 2 5 5" xfId="45338" xr:uid="{00000000-0005-0000-0000-000010B10000}"/>
    <cellStyle name="SAPBEXunassignedItem 2 2 5 5 2" xfId="45339" xr:uid="{00000000-0005-0000-0000-000011B10000}"/>
    <cellStyle name="SAPBEXunassignedItem 2 2 5 6" xfId="45340" xr:uid="{00000000-0005-0000-0000-000012B10000}"/>
    <cellStyle name="SAPBEXunassignedItem 2 2 5 6 2" xfId="45341" xr:uid="{00000000-0005-0000-0000-000013B10000}"/>
    <cellStyle name="SAPBEXunassignedItem 2 2 5 7" xfId="45342" xr:uid="{00000000-0005-0000-0000-000014B10000}"/>
    <cellStyle name="SAPBEXunassignedItem 2 2 5 7 2" xfId="45343" xr:uid="{00000000-0005-0000-0000-000015B10000}"/>
    <cellStyle name="SAPBEXunassignedItem 2 2 5 8" xfId="45344" xr:uid="{00000000-0005-0000-0000-000016B10000}"/>
    <cellStyle name="SAPBEXunassignedItem 2 3" xfId="45345" xr:uid="{00000000-0005-0000-0000-000017B10000}"/>
    <cellStyle name="SAPBEXunassignedItem 2 3 2" xfId="45346" xr:uid="{00000000-0005-0000-0000-000018B10000}"/>
    <cellStyle name="SAPBEXunassignedItem 2 3 2 2" xfId="45347" xr:uid="{00000000-0005-0000-0000-000019B10000}"/>
    <cellStyle name="SAPBEXunassignedItem 2 3 2 2 2" xfId="45348" xr:uid="{00000000-0005-0000-0000-00001AB10000}"/>
    <cellStyle name="SAPBEXunassignedItem 2 3 2 2 2 2" xfId="45349" xr:uid="{00000000-0005-0000-0000-00001BB10000}"/>
    <cellStyle name="SAPBEXunassignedItem 2 3 2 2 2 2 2" xfId="45350" xr:uid="{00000000-0005-0000-0000-00001CB10000}"/>
    <cellStyle name="SAPBEXunassignedItem 2 3 2 2 2 2 2 2" xfId="45351" xr:uid="{00000000-0005-0000-0000-00001DB10000}"/>
    <cellStyle name="SAPBEXunassignedItem 2 3 2 2 2 2 3" xfId="45352" xr:uid="{00000000-0005-0000-0000-00001EB10000}"/>
    <cellStyle name="SAPBEXunassignedItem 2 3 2 2 2 2 3 2" xfId="45353" xr:uid="{00000000-0005-0000-0000-00001FB10000}"/>
    <cellStyle name="SAPBEXunassignedItem 2 3 2 2 2 2 4" xfId="45354" xr:uid="{00000000-0005-0000-0000-000020B10000}"/>
    <cellStyle name="SAPBEXunassignedItem 2 3 2 2 2 2 4 2" xfId="45355" xr:uid="{00000000-0005-0000-0000-000021B10000}"/>
    <cellStyle name="SAPBEXunassignedItem 2 3 2 2 2 2 5" xfId="45356" xr:uid="{00000000-0005-0000-0000-000022B10000}"/>
    <cellStyle name="SAPBEXunassignedItem 2 3 2 2 2 2 5 2" xfId="45357" xr:uid="{00000000-0005-0000-0000-000023B10000}"/>
    <cellStyle name="SAPBEXunassignedItem 2 3 2 2 2 2 6" xfId="45358" xr:uid="{00000000-0005-0000-0000-000024B10000}"/>
    <cellStyle name="SAPBEXunassignedItem 2 3 2 2 2 2 6 2" xfId="45359" xr:uid="{00000000-0005-0000-0000-000025B10000}"/>
    <cellStyle name="SAPBEXunassignedItem 2 3 2 2 2 2 7" xfId="45360" xr:uid="{00000000-0005-0000-0000-000026B10000}"/>
    <cellStyle name="SAPBEXunassignedItem 2 3 2 2 2 2 7 2" xfId="45361" xr:uid="{00000000-0005-0000-0000-000027B10000}"/>
    <cellStyle name="SAPBEXunassignedItem 2 3 2 2 2 2 8" xfId="45362" xr:uid="{00000000-0005-0000-0000-000028B10000}"/>
    <cellStyle name="SAPBEXunassignedItem 2 3 2 2 3" xfId="45363" xr:uid="{00000000-0005-0000-0000-000029B10000}"/>
    <cellStyle name="SAPBEXunassignedItem 2 3 2 2 3 2" xfId="45364" xr:uid="{00000000-0005-0000-0000-00002AB10000}"/>
    <cellStyle name="SAPBEXunassignedItem 2 3 2 2 3 2 2" xfId="45365" xr:uid="{00000000-0005-0000-0000-00002BB10000}"/>
    <cellStyle name="SAPBEXunassignedItem 2 3 2 2 3 2 2 2" xfId="45366" xr:uid="{00000000-0005-0000-0000-00002CB10000}"/>
    <cellStyle name="SAPBEXunassignedItem 2 3 2 2 3 2 3" xfId="45367" xr:uid="{00000000-0005-0000-0000-00002DB10000}"/>
    <cellStyle name="SAPBEXunassignedItem 2 3 2 2 3 3" xfId="45368" xr:uid="{00000000-0005-0000-0000-00002EB10000}"/>
    <cellStyle name="SAPBEXunassignedItem 2 3 2 2 3 3 2" xfId="45369" xr:uid="{00000000-0005-0000-0000-00002FB10000}"/>
    <cellStyle name="SAPBEXunassignedItem 2 3 2 2 3 4" xfId="45370" xr:uid="{00000000-0005-0000-0000-000030B10000}"/>
    <cellStyle name="SAPBEXunassignedItem 2 3 2 2 3 4 2" xfId="45371" xr:uid="{00000000-0005-0000-0000-000031B10000}"/>
    <cellStyle name="SAPBEXunassignedItem 2 3 2 2 3 5" xfId="45372" xr:uid="{00000000-0005-0000-0000-000032B10000}"/>
    <cellStyle name="SAPBEXunassignedItem 2 3 2 2 3 5 2" xfId="45373" xr:uid="{00000000-0005-0000-0000-000033B10000}"/>
    <cellStyle name="SAPBEXunassignedItem 2 3 2 2 3 6" xfId="45374" xr:uid="{00000000-0005-0000-0000-000034B10000}"/>
    <cellStyle name="SAPBEXunassignedItem 2 3 2 2 3 6 2" xfId="45375" xr:uid="{00000000-0005-0000-0000-000035B10000}"/>
    <cellStyle name="SAPBEXunassignedItem 2 3 2 2 4" xfId="45376" xr:uid="{00000000-0005-0000-0000-000036B10000}"/>
    <cellStyle name="SAPBEXunassignedItem 2 3 2 2 4 2" xfId="45377" xr:uid="{00000000-0005-0000-0000-000037B10000}"/>
    <cellStyle name="SAPBEXunassignedItem 2 3 2 2 4 2 2" xfId="45378" xr:uid="{00000000-0005-0000-0000-000038B10000}"/>
    <cellStyle name="SAPBEXunassignedItem 2 3 2 2 4 3" xfId="45379" xr:uid="{00000000-0005-0000-0000-000039B10000}"/>
    <cellStyle name="SAPBEXunassignedItem 2 3 2 2 4 3 2" xfId="45380" xr:uid="{00000000-0005-0000-0000-00003AB10000}"/>
    <cellStyle name="SAPBEXunassignedItem 2 3 2 2 4 4" xfId="45381" xr:uid="{00000000-0005-0000-0000-00003BB10000}"/>
    <cellStyle name="SAPBEXunassignedItem 2 3 2 2 4 4 2" xfId="45382" xr:uid="{00000000-0005-0000-0000-00003CB10000}"/>
    <cellStyle name="SAPBEXunassignedItem 2 3 2 2 4 5" xfId="45383" xr:uid="{00000000-0005-0000-0000-00003DB10000}"/>
    <cellStyle name="SAPBEXunassignedItem 2 3 2 2 4 5 2" xfId="45384" xr:uid="{00000000-0005-0000-0000-00003EB10000}"/>
    <cellStyle name="SAPBEXunassignedItem 2 3 2 2 4 6" xfId="45385" xr:uid="{00000000-0005-0000-0000-00003FB10000}"/>
    <cellStyle name="SAPBEXunassignedItem 2 3 2 2 4 6 2" xfId="45386" xr:uid="{00000000-0005-0000-0000-000040B10000}"/>
    <cellStyle name="SAPBEXunassignedItem 2 3 2 2 4 7" xfId="45387" xr:uid="{00000000-0005-0000-0000-000041B10000}"/>
    <cellStyle name="SAPBEXunassignedItem 2 3 2 3" xfId="45388" xr:uid="{00000000-0005-0000-0000-000042B10000}"/>
    <cellStyle name="SAPBEXunassignedItem 2 3 2 3 2" xfId="45389" xr:uid="{00000000-0005-0000-0000-000043B10000}"/>
    <cellStyle name="SAPBEXunassignedItem 2 3 2 3 2 2" xfId="45390" xr:uid="{00000000-0005-0000-0000-000044B10000}"/>
    <cellStyle name="SAPBEXunassignedItem 2 3 2 3 3" xfId="45391" xr:uid="{00000000-0005-0000-0000-000045B10000}"/>
    <cellStyle name="SAPBEXunassignedItem 2 3 2 3 3 2" xfId="45392" xr:uid="{00000000-0005-0000-0000-000046B10000}"/>
    <cellStyle name="SAPBEXunassignedItem 2 3 2 3 4" xfId="45393" xr:uid="{00000000-0005-0000-0000-000047B10000}"/>
    <cellStyle name="SAPBEXunassignedItem 2 3 2 3 4 2" xfId="45394" xr:uid="{00000000-0005-0000-0000-000048B10000}"/>
    <cellStyle name="SAPBEXunassignedItem 2 3 2 3 5" xfId="45395" xr:uid="{00000000-0005-0000-0000-000049B10000}"/>
    <cellStyle name="SAPBEXunassignedItem 2 3 2 3 5 2" xfId="45396" xr:uid="{00000000-0005-0000-0000-00004AB10000}"/>
    <cellStyle name="SAPBEXunassignedItem 2 3 2 3 6" xfId="45397" xr:uid="{00000000-0005-0000-0000-00004BB10000}"/>
    <cellStyle name="SAPBEXunassignedItem 2 3 2 3 6 2" xfId="45398" xr:uid="{00000000-0005-0000-0000-00004CB10000}"/>
    <cellStyle name="SAPBEXunassignedItem 2 3 2 3 7" xfId="45399" xr:uid="{00000000-0005-0000-0000-00004DB10000}"/>
    <cellStyle name="SAPBEXunassignedItem 2 3 2 3 7 2" xfId="45400" xr:uid="{00000000-0005-0000-0000-00004EB10000}"/>
    <cellStyle name="SAPBEXunassignedItem 2 3 2 3 8" xfId="45401" xr:uid="{00000000-0005-0000-0000-00004FB10000}"/>
    <cellStyle name="SAPBEXunassignedItem 2 3 3" xfId="45402" xr:uid="{00000000-0005-0000-0000-000050B10000}"/>
    <cellStyle name="SAPBEXunassignedItem 2 3 3 2" xfId="45403" xr:uid="{00000000-0005-0000-0000-000051B10000}"/>
    <cellStyle name="SAPBEXunassignedItem 2 3 3 2 2" xfId="45404" xr:uid="{00000000-0005-0000-0000-000052B10000}"/>
    <cellStyle name="SAPBEXunassignedItem 2 3 3 2 2 2" xfId="45405" xr:uid="{00000000-0005-0000-0000-000053B10000}"/>
    <cellStyle name="SAPBEXunassignedItem 2 3 3 2 2 2 2" xfId="45406" xr:uid="{00000000-0005-0000-0000-000054B10000}"/>
    <cellStyle name="SAPBEXunassignedItem 2 3 3 2 2 3" xfId="45407" xr:uid="{00000000-0005-0000-0000-000055B10000}"/>
    <cellStyle name="SAPBEXunassignedItem 2 3 3 2 2 3 2" xfId="45408" xr:uid="{00000000-0005-0000-0000-000056B10000}"/>
    <cellStyle name="SAPBEXunassignedItem 2 3 3 2 2 4" xfId="45409" xr:uid="{00000000-0005-0000-0000-000057B10000}"/>
    <cellStyle name="SAPBEXunassignedItem 2 3 3 2 2 4 2" xfId="45410" xr:uid="{00000000-0005-0000-0000-000058B10000}"/>
    <cellStyle name="SAPBEXunassignedItem 2 3 3 2 2 5" xfId="45411" xr:uid="{00000000-0005-0000-0000-000059B10000}"/>
    <cellStyle name="SAPBEXunassignedItem 2 3 3 2 2 5 2" xfId="45412" xr:uid="{00000000-0005-0000-0000-00005AB10000}"/>
    <cellStyle name="SAPBEXunassignedItem 2 3 3 2 2 6" xfId="45413" xr:uid="{00000000-0005-0000-0000-00005BB10000}"/>
    <cellStyle name="SAPBEXunassignedItem 2 3 3 2 2 6 2" xfId="45414" xr:uid="{00000000-0005-0000-0000-00005CB10000}"/>
    <cellStyle name="SAPBEXunassignedItem 2 3 3 2 2 7" xfId="45415" xr:uid="{00000000-0005-0000-0000-00005DB10000}"/>
    <cellStyle name="SAPBEXunassignedItem 2 3 3 2 2 7 2" xfId="45416" xr:uid="{00000000-0005-0000-0000-00005EB10000}"/>
    <cellStyle name="SAPBEXunassignedItem 2 3 3 2 2 8" xfId="45417" xr:uid="{00000000-0005-0000-0000-00005FB10000}"/>
    <cellStyle name="SAPBEXunassignedItem 2 3 3 3" xfId="45418" xr:uid="{00000000-0005-0000-0000-000060B10000}"/>
    <cellStyle name="SAPBEXunassignedItem 2 3 3 3 2" xfId="45419" xr:uid="{00000000-0005-0000-0000-000061B10000}"/>
    <cellStyle name="SAPBEXunassignedItem 2 3 3 3 2 2" xfId="45420" xr:uid="{00000000-0005-0000-0000-000062B10000}"/>
    <cellStyle name="SAPBEXunassignedItem 2 3 3 3 2 2 2" xfId="45421" xr:uid="{00000000-0005-0000-0000-000063B10000}"/>
    <cellStyle name="SAPBEXunassignedItem 2 3 3 3 2 3" xfId="45422" xr:uid="{00000000-0005-0000-0000-000064B10000}"/>
    <cellStyle name="SAPBEXunassignedItem 2 3 3 3 3" xfId="45423" xr:uid="{00000000-0005-0000-0000-000065B10000}"/>
    <cellStyle name="SAPBEXunassignedItem 2 3 3 3 3 2" xfId="45424" xr:uid="{00000000-0005-0000-0000-000066B10000}"/>
    <cellStyle name="SAPBEXunassignedItem 2 3 3 3 4" xfId="45425" xr:uid="{00000000-0005-0000-0000-000067B10000}"/>
    <cellStyle name="SAPBEXunassignedItem 2 3 3 3 4 2" xfId="45426" xr:uid="{00000000-0005-0000-0000-000068B10000}"/>
    <cellStyle name="SAPBEXunassignedItem 2 3 3 3 5" xfId="45427" xr:uid="{00000000-0005-0000-0000-000069B10000}"/>
    <cellStyle name="SAPBEXunassignedItem 2 3 3 3 5 2" xfId="45428" xr:uid="{00000000-0005-0000-0000-00006AB10000}"/>
    <cellStyle name="SAPBEXunassignedItem 2 3 3 3 6" xfId="45429" xr:uid="{00000000-0005-0000-0000-00006BB10000}"/>
    <cellStyle name="SAPBEXunassignedItem 2 3 3 3 6 2" xfId="45430" xr:uid="{00000000-0005-0000-0000-00006CB10000}"/>
    <cellStyle name="SAPBEXunassignedItem 2 3 3 4" xfId="45431" xr:uid="{00000000-0005-0000-0000-00006DB10000}"/>
    <cellStyle name="SAPBEXunassignedItem 2 3 3 4 2" xfId="45432" xr:uid="{00000000-0005-0000-0000-00006EB10000}"/>
    <cellStyle name="SAPBEXunassignedItem 2 3 3 4 2 2" xfId="45433" xr:uid="{00000000-0005-0000-0000-00006FB10000}"/>
    <cellStyle name="SAPBEXunassignedItem 2 3 3 4 3" xfId="45434" xr:uid="{00000000-0005-0000-0000-000070B10000}"/>
    <cellStyle name="SAPBEXunassignedItem 2 3 3 4 3 2" xfId="45435" xr:uid="{00000000-0005-0000-0000-000071B10000}"/>
    <cellStyle name="SAPBEXunassignedItem 2 3 3 4 4" xfId="45436" xr:uid="{00000000-0005-0000-0000-000072B10000}"/>
    <cellStyle name="SAPBEXunassignedItem 2 3 3 4 4 2" xfId="45437" xr:uid="{00000000-0005-0000-0000-000073B10000}"/>
    <cellStyle name="SAPBEXunassignedItem 2 3 3 4 5" xfId="45438" xr:uid="{00000000-0005-0000-0000-000074B10000}"/>
    <cellStyle name="SAPBEXunassignedItem 2 3 3 4 5 2" xfId="45439" xr:uid="{00000000-0005-0000-0000-000075B10000}"/>
    <cellStyle name="SAPBEXunassignedItem 2 3 3 4 6" xfId="45440" xr:uid="{00000000-0005-0000-0000-000076B10000}"/>
    <cellStyle name="SAPBEXunassignedItem 2 3 3 4 6 2" xfId="45441" xr:uid="{00000000-0005-0000-0000-000077B10000}"/>
    <cellStyle name="SAPBEXunassignedItem 2 3 3 4 7" xfId="45442" xr:uid="{00000000-0005-0000-0000-000078B10000}"/>
    <cellStyle name="SAPBEXunassignedItem 2 3 4" xfId="45443" xr:uid="{00000000-0005-0000-0000-000079B10000}"/>
    <cellStyle name="SAPBEXunassignedItem 2 3 4 2" xfId="45444" xr:uid="{00000000-0005-0000-0000-00007AB10000}"/>
    <cellStyle name="SAPBEXunassignedItem 2 3 4 2 2" xfId="45445" xr:uid="{00000000-0005-0000-0000-00007BB10000}"/>
    <cellStyle name="SAPBEXunassignedItem 2 3 4 3" xfId="45446" xr:uid="{00000000-0005-0000-0000-00007CB10000}"/>
    <cellStyle name="SAPBEXunassignedItem 2 3 4 3 2" xfId="45447" xr:uid="{00000000-0005-0000-0000-00007DB10000}"/>
    <cellStyle name="SAPBEXunassignedItem 2 3 4 4" xfId="45448" xr:uid="{00000000-0005-0000-0000-00007EB10000}"/>
    <cellStyle name="SAPBEXunassignedItem 2 3 4 4 2" xfId="45449" xr:uid="{00000000-0005-0000-0000-00007FB10000}"/>
    <cellStyle name="SAPBEXunassignedItem 2 3 4 5" xfId="45450" xr:uid="{00000000-0005-0000-0000-000080B10000}"/>
    <cellStyle name="SAPBEXunassignedItem 2 3 4 5 2" xfId="45451" xr:uid="{00000000-0005-0000-0000-000081B10000}"/>
    <cellStyle name="SAPBEXunassignedItem 2 3 4 6" xfId="45452" xr:uid="{00000000-0005-0000-0000-000082B10000}"/>
    <cellStyle name="SAPBEXunassignedItem 2 3 4 6 2" xfId="45453" xr:uid="{00000000-0005-0000-0000-000083B10000}"/>
    <cellStyle name="SAPBEXunassignedItem 2 3 4 7" xfId="45454" xr:uid="{00000000-0005-0000-0000-000084B10000}"/>
    <cellStyle name="SAPBEXunassignedItem 2 3 4 7 2" xfId="45455" xr:uid="{00000000-0005-0000-0000-000085B10000}"/>
    <cellStyle name="SAPBEXunassignedItem 2 3 4 8" xfId="45456" xr:uid="{00000000-0005-0000-0000-000086B10000}"/>
    <cellStyle name="SAPBEXunassignedItem 2 4" xfId="45457" xr:uid="{00000000-0005-0000-0000-000087B10000}"/>
    <cellStyle name="SAPBEXunassignedItem 2 4 2" xfId="45458" xr:uid="{00000000-0005-0000-0000-000088B10000}"/>
    <cellStyle name="SAPBEXunassignedItem 2 4 2 2" xfId="45459" xr:uid="{00000000-0005-0000-0000-000089B10000}"/>
    <cellStyle name="SAPBEXunassignedItem 2 4 2 2 2" xfId="45460" xr:uid="{00000000-0005-0000-0000-00008AB10000}"/>
    <cellStyle name="SAPBEXunassignedItem 2 4 2 2 2 2" xfId="45461" xr:uid="{00000000-0005-0000-0000-00008BB10000}"/>
    <cellStyle name="SAPBEXunassignedItem 2 4 2 2 2 2 2" xfId="45462" xr:uid="{00000000-0005-0000-0000-00008CB10000}"/>
    <cellStyle name="SAPBEXunassignedItem 2 4 2 2 2 3" xfId="45463" xr:uid="{00000000-0005-0000-0000-00008DB10000}"/>
    <cellStyle name="SAPBEXunassignedItem 2 4 2 2 2 3 2" xfId="45464" xr:uid="{00000000-0005-0000-0000-00008EB10000}"/>
    <cellStyle name="SAPBEXunassignedItem 2 4 2 2 2 4" xfId="45465" xr:uid="{00000000-0005-0000-0000-00008FB10000}"/>
    <cellStyle name="SAPBEXunassignedItem 2 4 2 2 2 4 2" xfId="45466" xr:uid="{00000000-0005-0000-0000-000090B10000}"/>
    <cellStyle name="SAPBEXunassignedItem 2 4 2 2 2 5" xfId="45467" xr:uid="{00000000-0005-0000-0000-000091B10000}"/>
    <cellStyle name="SAPBEXunassignedItem 2 4 2 2 2 5 2" xfId="45468" xr:uid="{00000000-0005-0000-0000-000092B10000}"/>
    <cellStyle name="SAPBEXunassignedItem 2 4 2 2 2 6" xfId="45469" xr:uid="{00000000-0005-0000-0000-000093B10000}"/>
    <cellStyle name="SAPBEXunassignedItem 2 4 2 2 2 6 2" xfId="45470" xr:uid="{00000000-0005-0000-0000-000094B10000}"/>
    <cellStyle name="SAPBEXunassignedItem 2 4 2 2 2 7" xfId="45471" xr:uid="{00000000-0005-0000-0000-000095B10000}"/>
    <cellStyle name="SAPBEXunassignedItem 2 4 2 2 2 7 2" xfId="45472" xr:uid="{00000000-0005-0000-0000-000096B10000}"/>
    <cellStyle name="SAPBEXunassignedItem 2 4 2 2 2 8" xfId="45473" xr:uid="{00000000-0005-0000-0000-000097B10000}"/>
    <cellStyle name="SAPBEXunassignedItem 2 4 2 3" xfId="45474" xr:uid="{00000000-0005-0000-0000-000098B10000}"/>
    <cellStyle name="SAPBEXunassignedItem 2 4 2 3 2" xfId="45475" xr:uid="{00000000-0005-0000-0000-000099B10000}"/>
    <cellStyle name="SAPBEXunassignedItem 2 4 2 3 2 2" xfId="45476" xr:uid="{00000000-0005-0000-0000-00009AB10000}"/>
    <cellStyle name="SAPBEXunassignedItem 2 4 2 3 2 2 2" xfId="45477" xr:uid="{00000000-0005-0000-0000-00009BB10000}"/>
    <cellStyle name="SAPBEXunassignedItem 2 4 2 3 2 3" xfId="45478" xr:uid="{00000000-0005-0000-0000-00009CB10000}"/>
    <cellStyle name="SAPBEXunassignedItem 2 4 2 3 3" xfId="45479" xr:uid="{00000000-0005-0000-0000-00009DB10000}"/>
    <cellStyle name="SAPBEXunassignedItem 2 4 2 3 3 2" xfId="45480" xr:uid="{00000000-0005-0000-0000-00009EB10000}"/>
    <cellStyle name="SAPBEXunassignedItem 2 4 2 3 4" xfId="45481" xr:uid="{00000000-0005-0000-0000-00009FB10000}"/>
    <cellStyle name="SAPBEXunassignedItem 2 4 2 3 4 2" xfId="45482" xr:uid="{00000000-0005-0000-0000-0000A0B10000}"/>
    <cellStyle name="SAPBEXunassignedItem 2 4 2 3 5" xfId="45483" xr:uid="{00000000-0005-0000-0000-0000A1B10000}"/>
    <cellStyle name="SAPBEXunassignedItem 2 4 2 3 5 2" xfId="45484" xr:uid="{00000000-0005-0000-0000-0000A2B10000}"/>
    <cellStyle name="SAPBEXunassignedItem 2 4 2 3 6" xfId="45485" xr:uid="{00000000-0005-0000-0000-0000A3B10000}"/>
    <cellStyle name="SAPBEXunassignedItem 2 4 2 3 6 2" xfId="45486" xr:uid="{00000000-0005-0000-0000-0000A4B10000}"/>
    <cellStyle name="SAPBEXunassignedItem 2 4 2 4" xfId="45487" xr:uid="{00000000-0005-0000-0000-0000A5B10000}"/>
    <cellStyle name="SAPBEXunassignedItem 2 4 2 4 2" xfId="45488" xr:uid="{00000000-0005-0000-0000-0000A6B10000}"/>
    <cellStyle name="SAPBEXunassignedItem 2 4 2 4 2 2" xfId="45489" xr:uid="{00000000-0005-0000-0000-0000A7B10000}"/>
    <cellStyle name="SAPBEXunassignedItem 2 4 2 4 3" xfId="45490" xr:uid="{00000000-0005-0000-0000-0000A8B10000}"/>
    <cellStyle name="SAPBEXunassignedItem 2 4 2 4 3 2" xfId="45491" xr:uid="{00000000-0005-0000-0000-0000A9B10000}"/>
    <cellStyle name="SAPBEXunassignedItem 2 4 2 4 4" xfId="45492" xr:uid="{00000000-0005-0000-0000-0000AAB10000}"/>
    <cellStyle name="SAPBEXunassignedItem 2 4 2 4 4 2" xfId="45493" xr:uid="{00000000-0005-0000-0000-0000ABB10000}"/>
    <cellStyle name="SAPBEXunassignedItem 2 4 2 4 5" xfId="45494" xr:uid="{00000000-0005-0000-0000-0000ACB10000}"/>
    <cellStyle name="SAPBEXunassignedItem 2 4 2 4 5 2" xfId="45495" xr:uid="{00000000-0005-0000-0000-0000ADB10000}"/>
    <cellStyle name="SAPBEXunassignedItem 2 4 2 4 6" xfId="45496" xr:uid="{00000000-0005-0000-0000-0000AEB10000}"/>
    <cellStyle name="SAPBEXunassignedItem 2 4 2 4 6 2" xfId="45497" xr:uid="{00000000-0005-0000-0000-0000AFB10000}"/>
    <cellStyle name="SAPBEXunassignedItem 2 4 2 4 7" xfId="45498" xr:uid="{00000000-0005-0000-0000-0000B0B10000}"/>
    <cellStyle name="SAPBEXunassignedItem 2 4 3" xfId="45499" xr:uid="{00000000-0005-0000-0000-0000B1B10000}"/>
    <cellStyle name="SAPBEXunassignedItem 2 4 3 2" xfId="45500" xr:uid="{00000000-0005-0000-0000-0000B2B10000}"/>
    <cellStyle name="SAPBEXunassignedItem 2 4 3 2 2" xfId="45501" xr:uid="{00000000-0005-0000-0000-0000B3B10000}"/>
    <cellStyle name="SAPBEXunassignedItem 2 4 3 3" xfId="45502" xr:uid="{00000000-0005-0000-0000-0000B4B10000}"/>
    <cellStyle name="SAPBEXunassignedItem 2 4 3 3 2" xfId="45503" xr:uid="{00000000-0005-0000-0000-0000B5B10000}"/>
    <cellStyle name="SAPBEXunassignedItem 2 4 3 4" xfId="45504" xr:uid="{00000000-0005-0000-0000-0000B6B10000}"/>
    <cellStyle name="SAPBEXunassignedItem 2 4 3 4 2" xfId="45505" xr:uid="{00000000-0005-0000-0000-0000B7B10000}"/>
    <cellStyle name="SAPBEXunassignedItem 2 4 3 5" xfId="45506" xr:uid="{00000000-0005-0000-0000-0000B8B10000}"/>
    <cellStyle name="SAPBEXunassignedItem 2 4 3 5 2" xfId="45507" xr:uid="{00000000-0005-0000-0000-0000B9B10000}"/>
    <cellStyle name="SAPBEXunassignedItem 2 4 3 6" xfId="45508" xr:uid="{00000000-0005-0000-0000-0000BAB10000}"/>
    <cellStyle name="SAPBEXunassignedItem 2 4 3 6 2" xfId="45509" xr:uid="{00000000-0005-0000-0000-0000BBB10000}"/>
    <cellStyle name="SAPBEXunassignedItem 2 4 3 7" xfId="45510" xr:uid="{00000000-0005-0000-0000-0000BCB10000}"/>
    <cellStyle name="SAPBEXunassignedItem 2 4 3 7 2" xfId="45511" xr:uid="{00000000-0005-0000-0000-0000BDB10000}"/>
    <cellStyle name="SAPBEXunassignedItem 2 4 3 8" xfId="45512" xr:uid="{00000000-0005-0000-0000-0000BEB10000}"/>
    <cellStyle name="SAPBEXunassignedItem 2 5" xfId="45513" xr:uid="{00000000-0005-0000-0000-0000BFB10000}"/>
    <cellStyle name="SAPBEXunassignedItem 2 5 2" xfId="45514" xr:uid="{00000000-0005-0000-0000-0000C0B10000}"/>
    <cellStyle name="SAPBEXunassignedItem 2 5 2 2" xfId="45515" xr:uid="{00000000-0005-0000-0000-0000C1B10000}"/>
    <cellStyle name="SAPBEXunassignedItem 2 5 2 2 2" xfId="45516" xr:uid="{00000000-0005-0000-0000-0000C2B10000}"/>
    <cellStyle name="SAPBEXunassignedItem 2 5 2 2 2 2" xfId="45517" xr:uid="{00000000-0005-0000-0000-0000C3B10000}"/>
    <cellStyle name="SAPBEXunassignedItem 2 5 2 2 3" xfId="45518" xr:uid="{00000000-0005-0000-0000-0000C4B10000}"/>
    <cellStyle name="SAPBEXunassignedItem 2 5 2 2 3 2" xfId="45519" xr:uid="{00000000-0005-0000-0000-0000C5B10000}"/>
    <cellStyle name="SAPBEXunassignedItem 2 5 2 2 4" xfId="45520" xr:uid="{00000000-0005-0000-0000-0000C6B10000}"/>
    <cellStyle name="SAPBEXunassignedItem 2 5 2 2 4 2" xfId="45521" xr:uid="{00000000-0005-0000-0000-0000C7B10000}"/>
    <cellStyle name="SAPBEXunassignedItem 2 5 2 2 5" xfId="45522" xr:uid="{00000000-0005-0000-0000-0000C8B10000}"/>
    <cellStyle name="SAPBEXunassignedItem 2 5 2 2 5 2" xfId="45523" xr:uid="{00000000-0005-0000-0000-0000C9B10000}"/>
    <cellStyle name="SAPBEXunassignedItem 2 5 2 2 6" xfId="45524" xr:uid="{00000000-0005-0000-0000-0000CAB10000}"/>
    <cellStyle name="SAPBEXunassignedItem 2 5 2 2 6 2" xfId="45525" xr:uid="{00000000-0005-0000-0000-0000CBB10000}"/>
    <cellStyle name="SAPBEXunassignedItem 2 5 2 2 7" xfId="45526" xr:uid="{00000000-0005-0000-0000-0000CCB10000}"/>
    <cellStyle name="SAPBEXunassignedItem 2 5 2 2 7 2" xfId="45527" xr:uid="{00000000-0005-0000-0000-0000CDB10000}"/>
    <cellStyle name="SAPBEXunassignedItem 2 5 2 2 8" xfId="45528" xr:uid="{00000000-0005-0000-0000-0000CEB10000}"/>
    <cellStyle name="SAPBEXunassignedItem 2 5 3" xfId="45529" xr:uid="{00000000-0005-0000-0000-0000CFB10000}"/>
    <cellStyle name="SAPBEXunassignedItem 2 5 3 2" xfId="45530" xr:uid="{00000000-0005-0000-0000-0000D0B10000}"/>
    <cellStyle name="SAPBEXunassignedItem 2 5 3 2 2" xfId="45531" xr:uid="{00000000-0005-0000-0000-0000D1B10000}"/>
    <cellStyle name="SAPBEXunassignedItem 2 5 3 2 2 2" xfId="45532" xr:uid="{00000000-0005-0000-0000-0000D2B10000}"/>
    <cellStyle name="SAPBEXunassignedItem 2 5 3 2 3" xfId="45533" xr:uid="{00000000-0005-0000-0000-0000D3B10000}"/>
    <cellStyle name="SAPBEXunassignedItem 2 5 3 3" xfId="45534" xr:uid="{00000000-0005-0000-0000-0000D4B10000}"/>
    <cellStyle name="SAPBEXunassignedItem 2 5 3 3 2" xfId="45535" xr:uid="{00000000-0005-0000-0000-0000D5B10000}"/>
    <cellStyle name="SAPBEXunassignedItem 2 5 3 4" xfId="45536" xr:uid="{00000000-0005-0000-0000-0000D6B10000}"/>
    <cellStyle name="SAPBEXunassignedItem 2 5 3 4 2" xfId="45537" xr:uid="{00000000-0005-0000-0000-0000D7B10000}"/>
    <cellStyle name="SAPBEXunassignedItem 2 5 3 5" xfId="45538" xr:uid="{00000000-0005-0000-0000-0000D8B10000}"/>
    <cellStyle name="SAPBEXunassignedItem 2 5 3 5 2" xfId="45539" xr:uid="{00000000-0005-0000-0000-0000D9B10000}"/>
    <cellStyle name="SAPBEXunassignedItem 2 5 3 6" xfId="45540" xr:uid="{00000000-0005-0000-0000-0000DAB10000}"/>
    <cellStyle name="SAPBEXunassignedItem 2 5 3 6 2" xfId="45541" xr:uid="{00000000-0005-0000-0000-0000DBB10000}"/>
    <cellStyle name="SAPBEXunassignedItem 2 5 4" xfId="45542" xr:uid="{00000000-0005-0000-0000-0000DCB10000}"/>
    <cellStyle name="SAPBEXunassignedItem 2 5 4 2" xfId="45543" xr:uid="{00000000-0005-0000-0000-0000DDB10000}"/>
    <cellStyle name="SAPBEXunassignedItem 2 5 4 2 2" xfId="45544" xr:uid="{00000000-0005-0000-0000-0000DEB10000}"/>
    <cellStyle name="SAPBEXunassignedItem 2 5 4 3" xfId="45545" xr:uid="{00000000-0005-0000-0000-0000DFB10000}"/>
    <cellStyle name="SAPBEXunassignedItem 2 5 4 3 2" xfId="45546" xr:uid="{00000000-0005-0000-0000-0000E0B10000}"/>
    <cellStyle name="SAPBEXunassignedItem 2 5 4 4" xfId="45547" xr:uid="{00000000-0005-0000-0000-0000E1B10000}"/>
    <cellStyle name="SAPBEXunassignedItem 2 5 4 4 2" xfId="45548" xr:uid="{00000000-0005-0000-0000-0000E2B10000}"/>
    <cellStyle name="SAPBEXunassignedItem 2 5 4 5" xfId="45549" xr:uid="{00000000-0005-0000-0000-0000E3B10000}"/>
    <cellStyle name="SAPBEXunassignedItem 2 5 4 5 2" xfId="45550" xr:uid="{00000000-0005-0000-0000-0000E4B10000}"/>
    <cellStyle name="SAPBEXunassignedItem 2 5 4 6" xfId="45551" xr:uid="{00000000-0005-0000-0000-0000E5B10000}"/>
    <cellStyle name="SAPBEXunassignedItem 2 5 4 6 2" xfId="45552" xr:uid="{00000000-0005-0000-0000-0000E6B10000}"/>
    <cellStyle name="SAPBEXunassignedItem 2 5 4 7" xfId="45553" xr:uid="{00000000-0005-0000-0000-0000E7B10000}"/>
    <cellStyle name="SAPBEXunassignedItem 2 6" xfId="45554" xr:uid="{00000000-0005-0000-0000-0000E8B10000}"/>
    <cellStyle name="SAPBEXunassignedItem 2 6 2" xfId="45555" xr:uid="{00000000-0005-0000-0000-0000E9B10000}"/>
    <cellStyle name="SAPBEXunassignedItem 2 6 2 2" xfId="45556" xr:uid="{00000000-0005-0000-0000-0000EAB10000}"/>
    <cellStyle name="SAPBEXunassignedItem 2 6 3" xfId="45557" xr:uid="{00000000-0005-0000-0000-0000EBB10000}"/>
    <cellStyle name="SAPBEXunassignedItem 2 6 3 2" xfId="45558" xr:uid="{00000000-0005-0000-0000-0000ECB10000}"/>
    <cellStyle name="SAPBEXunassignedItem 2 6 4" xfId="45559" xr:uid="{00000000-0005-0000-0000-0000EDB10000}"/>
    <cellStyle name="SAPBEXunassignedItem 2 6 4 2" xfId="45560" xr:uid="{00000000-0005-0000-0000-0000EEB10000}"/>
    <cellStyle name="SAPBEXunassignedItem 2 6 5" xfId="45561" xr:uid="{00000000-0005-0000-0000-0000EFB10000}"/>
    <cellStyle name="SAPBEXunassignedItem 2 6 5 2" xfId="45562" xr:uid="{00000000-0005-0000-0000-0000F0B10000}"/>
    <cellStyle name="SAPBEXunassignedItem 2 6 6" xfId="45563" xr:uid="{00000000-0005-0000-0000-0000F1B10000}"/>
    <cellStyle name="SAPBEXunassignedItem 2 6 6 2" xfId="45564" xr:uid="{00000000-0005-0000-0000-0000F2B10000}"/>
    <cellStyle name="SAPBEXunassignedItem 2 6 7" xfId="45565" xr:uid="{00000000-0005-0000-0000-0000F3B10000}"/>
    <cellStyle name="SAPBEXunassignedItem 2 6 7 2" xfId="45566" xr:uid="{00000000-0005-0000-0000-0000F4B10000}"/>
    <cellStyle name="SAPBEXunassignedItem 2 6 8" xfId="45567" xr:uid="{00000000-0005-0000-0000-0000F5B10000}"/>
    <cellStyle name="SAPBEXunassignedItem 3" xfId="45568" xr:uid="{00000000-0005-0000-0000-0000F6B10000}"/>
    <cellStyle name="SAPBEXunassignedItem 3 2" xfId="45569" xr:uid="{00000000-0005-0000-0000-0000F7B10000}"/>
    <cellStyle name="SAPBEXunassignedItem 3 2 2" xfId="45570" xr:uid="{00000000-0005-0000-0000-0000F8B10000}"/>
    <cellStyle name="SAPBEXunassignedItem 3 2 2 2" xfId="45571" xr:uid="{00000000-0005-0000-0000-0000F9B10000}"/>
    <cellStyle name="SAPBEXunassignedItem 3 2 2 2 2" xfId="45572" xr:uid="{00000000-0005-0000-0000-0000FAB10000}"/>
    <cellStyle name="SAPBEXunassignedItem 3 2 2 2 2 2" xfId="45573" xr:uid="{00000000-0005-0000-0000-0000FBB10000}"/>
    <cellStyle name="SAPBEXunassignedItem 3 2 2 2 2 2 2" xfId="45574" xr:uid="{00000000-0005-0000-0000-0000FCB10000}"/>
    <cellStyle name="SAPBEXunassignedItem 3 2 2 2 2 2 2 2" xfId="45575" xr:uid="{00000000-0005-0000-0000-0000FDB10000}"/>
    <cellStyle name="SAPBEXunassignedItem 3 2 2 2 2 2 2 2 2" xfId="45576" xr:uid="{00000000-0005-0000-0000-0000FEB10000}"/>
    <cellStyle name="SAPBEXunassignedItem 3 2 2 2 2 2 2 3" xfId="45577" xr:uid="{00000000-0005-0000-0000-0000FFB10000}"/>
    <cellStyle name="SAPBEXunassignedItem 3 2 2 2 2 2 2 3 2" xfId="45578" xr:uid="{00000000-0005-0000-0000-000000B20000}"/>
    <cellStyle name="SAPBEXunassignedItem 3 2 2 2 2 2 2 4" xfId="45579" xr:uid="{00000000-0005-0000-0000-000001B20000}"/>
    <cellStyle name="SAPBEXunassignedItem 3 2 2 2 2 2 2 4 2" xfId="45580" xr:uid="{00000000-0005-0000-0000-000002B20000}"/>
    <cellStyle name="SAPBEXunassignedItem 3 2 2 2 2 2 2 5" xfId="45581" xr:uid="{00000000-0005-0000-0000-000003B20000}"/>
    <cellStyle name="SAPBEXunassignedItem 3 2 2 2 2 2 2 5 2" xfId="45582" xr:uid="{00000000-0005-0000-0000-000004B20000}"/>
    <cellStyle name="SAPBEXunassignedItem 3 2 2 2 2 2 2 6" xfId="45583" xr:uid="{00000000-0005-0000-0000-000005B20000}"/>
    <cellStyle name="SAPBEXunassignedItem 3 2 2 2 2 2 2 6 2" xfId="45584" xr:uid="{00000000-0005-0000-0000-000006B20000}"/>
    <cellStyle name="SAPBEXunassignedItem 3 2 2 2 2 2 2 7" xfId="45585" xr:uid="{00000000-0005-0000-0000-000007B20000}"/>
    <cellStyle name="SAPBEXunassignedItem 3 2 2 2 2 2 2 7 2" xfId="45586" xr:uid="{00000000-0005-0000-0000-000008B20000}"/>
    <cellStyle name="SAPBEXunassignedItem 3 2 2 2 2 2 2 8" xfId="45587" xr:uid="{00000000-0005-0000-0000-000009B20000}"/>
    <cellStyle name="SAPBEXunassignedItem 3 2 2 2 2 3" xfId="45588" xr:uid="{00000000-0005-0000-0000-00000AB20000}"/>
    <cellStyle name="SAPBEXunassignedItem 3 2 2 2 2 3 2" xfId="45589" xr:uid="{00000000-0005-0000-0000-00000BB20000}"/>
    <cellStyle name="SAPBEXunassignedItem 3 2 2 2 2 3 2 2" xfId="45590" xr:uid="{00000000-0005-0000-0000-00000CB20000}"/>
    <cellStyle name="SAPBEXunassignedItem 3 2 2 2 2 3 2 2 2" xfId="45591" xr:uid="{00000000-0005-0000-0000-00000DB20000}"/>
    <cellStyle name="SAPBEXunassignedItem 3 2 2 2 2 3 2 3" xfId="45592" xr:uid="{00000000-0005-0000-0000-00000EB20000}"/>
    <cellStyle name="SAPBEXunassignedItem 3 2 2 2 2 3 3" xfId="45593" xr:uid="{00000000-0005-0000-0000-00000FB20000}"/>
    <cellStyle name="SAPBEXunassignedItem 3 2 2 2 2 3 3 2" xfId="45594" xr:uid="{00000000-0005-0000-0000-000010B20000}"/>
    <cellStyle name="SAPBEXunassignedItem 3 2 2 2 2 3 4" xfId="45595" xr:uid="{00000000-0005-0000-0000-000011B20000}"/>
    <cellStyle name="SAPBEXunassignedItem 3 2 2 2 2 3 4 2" xfId="45596" xr:uid="{00000000-0005-0000-0000-000012B20000}"/>
    <cellStyle name="SAPBEXunassignedItem 3 2 2 2 2 3 5" xfId="45597" xr:uid="{00000000-0005-0000-0000-000013B20000}"/>
    <cellStyle name="SAPBEXunassignedItem 3 2 2 2 2 3 5 2" xfId="45598" xr:uid="{00000000-0005-0000-0000-000014B20000}"/>
    <cellStyle name="SAPBEXunassignedItem 3 2 2 2 2 3 6" xfId="45599" xr:uid="{00000000-0005-0000-0000-000015B20000}"/>
    <cellStyle name="SAPBEXunassignedItem 3 2 2 2 2 3 6 2" xfId="45600" xr:uid="{00000000-0005-0000-0000-000016B20000}"/>
    <cellStyle name="SAPBEXunassignedItem 3 2 2 2 2 4" xfId="45601" xr:uid="{00000000-0005-0000-0000-000017B20000}"/>
    <cellStyle name="SAPBEXunassignedItem 3 2 2 2 2 4 2" xfId="45602" xr:uid="{00000000-0005-0000-0000-000018B20000}"/>
    <cellStyle name="SAPBEXunassignedItem 3 2 2 2 2 4 2 2" xfId="45603" xr:uid="{00000000-0005-0000-0000-000019B20000}"/>
    <cellStyle name="SAPBEXunassignedItem 3 2 2 2 2 4 3" xfId="45604" xr:uid="{00000000-0005-0000-0000-00001AB20000}"/>
    <cellStyle name="SAPBEXunassignedItem 3 2 2 2 2 4 3 2" xfId="45605" xr:uid="{00000000-0005-0000-0000-00001BB20000}"/>
    <cellStyle name="SAPBEXunassignedItem 3 2 2 2 2 4 4" xfId="45606" xr:uid="{00000000-0005-0000-0000-00001CB20000}"/>
    <cellStyle name="SAPBEXunassignedItem 3 2 2 2 2 4 4 2" xfId="45607" xr:uid="{00000000-0005-0000-0000-00001DB20000}"/>
    <cellStyle name="SAPBEXunassignedItem 3 2 2 2 2 4 5" xfId="45608" xr:uid="{00000000-0005-0000-0000-00001EB20000}"/>
    <cellStyle name="SAPBEXunassignedItem 3 2 2 2 2 4 5 2" xfId="45609" xr:uid="{00000000-0005-0000-0000-00001FB20000}"/>
    <cellStyle name="SAPBEXunassignedItem 3 2 2 2 2 4 6" xfId="45610" xr:uid="{00000000-0005-0000-0000-000020B20000}"/>
    <cellStyle name="SAPBEXunassignedItem 3 2 2 2 2 4 6 2" xfId="45611" xr:uid="{00000000-0005-0000-0000-000021B20000}"/>
    <cellStyle name="SAPBEXunassignedItem 3 2 2 2 2 4 7" xfId="45612" xr:uid="{00000000-0005-0000-0000-000022B20000}"/>
    <cellStyle name="SAPBEXunassignedItem 3 2 2 2 3" xfId="45613" xr:uid="{00000000-0005-0000-0000-000023B20000}"/>
    <cellStyle name="SAPBEXunassignedItem 3 2 2 2 3 2" xfId="45614" xr:uid="{00000000-0005-0000-0000-000024B20000}"/>
    <cellStyle name="SAPBEXunassignedItem 3 2 2 2 3 2 2" xfId="45615" xr:uid="{00000000-0005-0000-0000-000025B20000}"/>
    <cellStyle name="SAPBEXunassignedItem 3 2 2 2 3 3" xfId="45616" xr:uid="{00000000-0005-0000-0000-000026B20000}"/>
    <cellStyle name="SAPBEXunassignedItem 3 2 2 2 3 3 2" xfId="45617" xr:uid="{00000000-0005-0000-0000-000027B20000}"/>
    <cellStyle name="SAPBEXunassignedItem 3 2 2 2 3 4" xfId="45618" xr:uid="{00000000-0005-0000-0000-000028B20000}"/>
    <cellStyle name="SAPBEXunassignedItem 3 2 2 2 3 4 2" xfId="45619" xr:uid="{00000000-0005-0000-0000-000029B20000}"/>
    <cellStyle name="SAPBEXunassignedItem 3 2 2 2 3 5" xfId="45620" xr:uid="{00000000-0005-0000-0000-00002AB20000}"/>
    <cellStyle name="SAPBEXunassignedItem 3 2 2 2 3 5 2" xfId="45621" xr:uid="{00000000-0005-0000-0000-00002BB20000}"/>
    <cellStyle name="SAPBEXunassignedItem 3 2 2 2 3 6" xfId="45622" xr:uid="{00000000-0005-0000-0000-00002CB20000}"/>
    <cellStyle name="SAPBEXunassignedItem 3 2 2 2 3 6 2" xfId="45623" xr:uid="{00000000-0005-0000-0000-00002DB20000}"/>
    <cellStyle name="SAPBEXunassignedItem 3 2 2 2 3 7" xfId="45624" xr:uid="{00000000-0005-0000-0000-00002EB20000}"/>
    <cellStyle name="SAPBEXunassignedItem 3 2 2 2 3 7 2" xfId="45625" xr:uid="{00000000-0005-0000-0000-00002FB20000}"/>
    <cellStyle name="SAPBEXunassignedItem 3 2 2 2 3 8" xfId="45626" xr:uid="{00000000-0005-0000-0000-000030B20000}"/>
    <cellStyle name="SAPBEXunassignedItem 3 2 2 3" xfId="45627" xr:uid="{00000000-0005-0000-0000-000031B20000}"/>
    <cellStyle name="SAPBEXunassignedItem 3 2 2 3 2" xfId="45628" xr:uid="{00000000-0005-0000-0000-000032B20000}"/>
    <cellStyle name="SAPBEXunassignedItem 3 2 2 3 2 2" xfId="45629" xr:uid="{00000000-0005-0000-0000-000033B20000}"/>
    <cellStyle name="SAPBEXunassignedItem 3 2 2 3 2 2 2" xfId="45630" xr:uid="{00000000-0005-0000-0000-000034B20000}"/>
    <cellStyle name="SAPBEXunassignedItem 3 2 2 3 2 2 2 2" xfId="45631" xr:uid="{00000000-0005-0000-0000-000035B20000}"/>
    <cellStyle name="SAPBEXunassignedItem 3 2 2 3 2 2 3" xfId="45632" xr:uid="{00000000-0005-0000-0000-000036B20000}"/>
    <cellStyle name="SAPBEXunassignedItem 3 2 2 3 2 2 3 2" xfId="45633" xr:uid="{00000000-0005-0000-0000-000037B20000}"/>
    <cellStyle name="SAPBEXunassignedItem 3 2 2 3 2 2 4" xfId="45634" xr:uid="{00000000-0005-0000-0000-000038B20000}"/>
    <cellStyle name="SAPBEXunassignedItem 3 2 2 3 2 2 4 2" xfId="45635" xr:uid="{00000000-0005-0000-0000-000039B20000}"/>
    <cellStyle name="SAPBEXunassignedItem 3 2 2 3 2 2 5" xfId="45636" xr:uid="{00000000-0005-0000-0000-00003AB20000}"/>
    <cellStyle name="SAPBEXunassignedItem 3 2 2 3 2 2 5 2" xfId="45637" xr:uid="{00000000-0005-0000-0000-00003BB20000}"/>
    <cellStyle name="SAPBEXunassignedItem 3 2 2 3 2 2 6" xfId="45638" xr:uid="{00000000-0005-0000-0000-00003CB20000}"/>
    <cellStyle name="SAPBEXunassignedItem 3 2 2 3 2 2 6 2" xfId="45639" xr:uid="{00000000-0005-0000-0000-00003DB20000}"/>
    <cellStyle name="SAPBEXunassignedItem 3 2 2 3 2 2 7" xfId="45640" xr:uid="{00000000-0005-0000-0000-00003EB20000}"/>
    <cellStyle name="SAPBEXunassignedItem 3 2 2 3 2 2 7 2" xfId="45641" xr:uid="{00000000-0005-0000-0000-00003FB20000}"/>
    <cellStyle name="SAPBEXunassignedItem 3 2 2 3 2 2 8" xfId="45642" xr:uid="{00000000-0005-0000-0000-000040B20000}"/>
    <cellStyle name="SAPBEXunassignedItem 3 2 2 3 3" xfId="45643" xr:uid="{00000000-0005-0000-0000-000041B20000}"/>
    <cellStyle name="SAPBEXunassignedItem 3 2 2 3 3 2" xfId="45644" xr:uid="{00000000-0005-0000-0000-000042B20000}"/>
    <cellStyle name="SAPBEXunassignedItem 3 2 2 3 3 2 2" xfId="45645" xr:uid="{00000000-0005-0000-0000-000043B20000}"/>
    <cellStyle name="SAPBEXunassignedItem 3 2 2 3 3 2 2 2" xfId="45646" xr:uid="{00000000-0005-0000-0000-000044B20000}"/>
    <cellStyle name="SAPBEXunassignedItem 3 2 2 3 3 2 3" xfId="45647" xr:uid="{00000000-0005-0000-0000-000045B20000}"/>
    <cellStyle name="SAPBEXunassignedItem 3 2 2 3 3 3" xfId="45648" xr:uid="{00000000-0005-0000-0000-000046B20000}"/>
    <cellStyle name="SAPBEXunassignedItem 3 2 2 3 3 3 2" xfId="45649" xr:uid="{00000000-0005-0000-0000-000047B20000}"/>
    <cellStyle name="SAPBEXunassignedItem 3 2 2 3 3 4" xfId="45650" xr:uid="{00000000-0005-0000-0000-000048B20000}"/>
    <cellStyle name="SAPBEXunassignedItem 3 2 2 3 3 4 2" xfId="45651" xr:uid="{00000000-0005-0000-0000-000049B20000}"/>
    <cellStyle name="SAPBEXunassignedItem 3 2 2 3 3 5" xfId="45652" xr:uid="{00000000-0005-0000-0000-00004AB20000}"/>
    <cellStyle name="SAPBEXunassignedItem 3 2 2 3 3 5 2" xfId="45653" xr:uid="{00000000-0005-0000-0000-00004BB20000}"/>
    <cellStyle name="SAPBEXunassignedItem 3 2 2 3 3 6" xfId="45654" xr:uid="{00000000-0005-0000-0000-00004CB20000}"/>
    <cellStyle name="SAPBEXunassignedItem 3 2 2 3 3 6 2" xfId="45655" xr:uid="{00000000-0005-0000-0000-00004DB20000}"/>
    <cellStyle name="SAPBEXunassignedItem 3 2 2 3 4" xfId="45656" xr:uid="{00000000-0005-0000-0000-00004EB20000}"/>
    <cellStyle name="SAPBEXunassignedItem 3 2 2 3 4 2" xfId="45657" xr:uid="{00000000-0005-0000-0000-00004FB20000}"/>
    <cellStyle name="SAPBEXunassignedItem 3 2 2 3 4 2 2" xfId="45658" xr:uid="{00000000-0005-0000-0000-000050B20000}"/>
    <cellStyle name="SAPBEXunassignedItem 3 2 2 3 4 3" xfId="45659" xr:uid="{00000000-0005-0000-0000-000051B20000}"/>
    <cellStyle name="SAPBEXunassignedItem 3 2 2 3 4 3 2" xfId="45660" xr:uid="{00000000-0005-0000-0000-000052B20000}"/>
    <cellStyle name="SAPBEXunassignedItem 3 2 2 3 4 4" xfId="45661" xr:uid="{00000000-0005-0000-0000-000053B20000}"/>
    <cellStyle name="SAPBEXunassignedItem 3 2 2 3 4 4 2" xfId="45662" xr:uid="{00000000-0005-0000-0000-000054B20000}"/>
    <cellStyle name="SAPBEXunassignedItem 3 2 2 3 4 5" xfId="45663" xr:uid="{00000000-0005-0000-0000-000055B20000}"/>
    <cellStyle name="SAPBEXunassignedItem 3 2 2 3 4 5 2" xfId="45664" xr:uid="{00000000-0005-0000-0000-000056B20000}"/>
    <cellStyle name="SAPBEXunassignedItem 3 2 2 3 4 6" xfId="45665" xr:uid="{00000000-0005-0000-0000-000057B20000}"/>
    <cellStyle name="SAPBEXunassignedItem 3 2 2 3 4 6 2" xfId="45666" xr:uid="{00000000-0005-0000-0000-000058B20000}"/>
    <cellStyle name="SAPBEXunassignedItem 3 2 2 3 4 7" xfId="45667" xr:uid="{00000000-0005-0000-0000-000059B20000}"/>
    <cellStyle name="SAPBEXunassignedItem 3 2 2 4" xfId="45668" xr:uid="{00000000-0005-0000-0000-00005AB20000}"/>
    <cellStyle name="SAPBEXunassignedItem 3 2 2 4 2" xfId="45669" xr:uid="{00000000-0005-0000-0000-00005BB20000}"/>
    <cellStyle name="SAPBEXunassignedItem 3 2 2 4 2 2" xfId="45670" xr:uid="{00000000-0005-0000-0000-00005CB20000}"/>
    <cellStyle name="SAPBEXunassignedItem 3 2 2 4 3" xfId="45671" xr:uid="{00000000-0005-0000-0000-00005DB20000}"/>
    <cellStyle name="SAPBEXunassignedItem 3 2 2 4 3 2" xfId="45672" xr:uid="{00000000-0005-0000-0000-00005EB20000}"/>
    <cellStyle name="SAPBEXunassignedItem 3 2 2 4 4" xfId="45673" xr:uid="{00000000-0005-0000-0000-00005FB20000}"/>
    <cellStyle name="SAPBEXunassignedItem 3 2 2 4 4 2" xfId="45674" xr:uid="{00000000-0005-0000-0000-000060B20000}"/>
    <cellStyle name="SAPBEXunassignedItem 3 2 2 4 5" xfId="45675" xr:uid="{00000000-0005-0000-0000-000061B20000}"/>
    <cellStyle name="SAPBEXunassignedItem 3 2 2 4 5 2" xfId="45676" xr:uid="{00000000-0005-0000-0000-000062B20000}"/>
    <cellStyle name="SAPBEXunassignedItem 3 2 2 4 6" xfId="45677" xr:uid="{00000000-0005-0000-0000-000063B20000}"/>
    <cellStyle name="SAPBEXunassignedItem 3 2 2 4 6 2" xfId="45678" xr:uid="{00000000-0005-0000-0000-000064B20000}"/>
    <cellStyle name="SAPBEXunassignedItem 3 2 2 4 7" xfId="45679" xr:uid="{00000000-0005-0000-0000-000065B20000}"/>
    <cellStyle name="SAPBEXunassignedItem 3 2 2 4 7 2" xfId="45680" xr:uid="{00000000-0005-0000-0000-000066B20000}"/>
    <cellStyle name="SAPBEXunassignedItem 3 2 2 4 8" xfId="45681" xr:uid="{00000000-0005-0000-0000-000067B20000}"/>
    <cellStyle name="SAPBEXunassignedItem 3 2 3" xfId="45682" xr:uid="{00000000-0005-0000-0000-000068B20000}"/>
    <cellStyle name="SAPBEXunassignedItem 3 2 3 2" xfId="45683" xr:uid="{00000000-0005-0000-0000-000069B20000}"/>
    <cellStyle name="SAPBEXunassignedItem 3 2 3 2 2" xfId="45684" xr:uid="{00000000-0005-0000-0000-00006AB20000}"/>
    <cellStyle name="SAPBEXunassignedItem 3 2 3 2 2 2" xfId="45685" xr:uid="{00000000-0005-0000-0000-00006BB20000}"/>
    <cellStyle name="SAPBEXunassignedItem 3 2 3 2 2 2 2" xfId="45686" xr:uid="{00000000-0005-0000-0000-00006CB20000}"/>
    <cellStyle name="SAPBEXunassignedItem 3 2 3 2 2 2 2 2" xfId="45687" xr:uid="{00000000-0005-0000-0000-00006DB20000}"/>
    <cellStyle name="SAPBEXunassignedItem 3 2 3 2 2 2 3" xfId="45688" xr:uid="{00000000-0005-0000-0000-00006EB20000}"/>
    <cellStyle name="SAPBEXunassignedItem 3 2 3 2 2 2 3 2" xfId="45689" xr:uid="{00000000-0005-0000-0000-00006FB20000}"/>
    <cellStyle name="SAPBEXunassignedItem 3 2 3 2 2 2 4" xfId="45690" xr:uid="{00000000-0005-0000-0000-000070B20000}"/>
    <cellStyle name="SAPBEXunassignedItem 3 2 3 2 2 2 4 2" xfId="45691" xr:uid="{00000000-0005-0000-0000-000071B20000}"/>
    <cellStyle name="SAPBEXunassignedItem 3 2 3 2 2 2 5" xfId="45692" xr:uid="{00000000-0005-0000-0000-000072B20000}"/>
    <cellStyle name="SAPBEXunassignedItem 3 2 3 2 2 2 5 2" xfId="45693" xr:uid="{00000000-0005-0000-0000-000073B20000}"/>
    <cellStyle name="SAPBEXunassignedItem 3 2 3 2 2 2 6" xfId="45694" xr:uid="{00000000-0005-0000-0000-000074B20000}"/>
    <cellStyle name="SAPBEXunassignedItem 3 2 3 2 2 2 6 2" xfId="45695" xr:uid="{00000000-0005-0000-0000-000075B20000}"/>
    <cellStyle name="SAPBEXunassignedItem 3 2 3 2 2 2 7" xfId="45696" xr:uid="{00000000-0005-0000-0000-000076B20000}"/>
    <cellStyle name="SAPBEXunassignedItem 3 2 3 2 2 2 7 2" xfId="45697" xr:uid="{00000000-0005-0000-0000-000077B20000}"/>
    <cellStyle name="SAPBEXunassignedItem 3 2 3 2 2 2 8" xfId="45698" xr:uid="{00000000-0005-0000-0000-000078B20000}"/>
    <cellStyle name="SAPBEXunassignedItem 3 2 3 2 3" xfId="45699" xr:uid="{00000000-0005-0000-0000-000079B20000}"/>
    <cellStyle name="SAPBEXunassignedItem 3 2 3 2 3 2" xfId="45700" xr:uid="{00000000-0005-0000-0000-00007AB20000}"/>
    <cellStyle name="SAPBEXunassignedItem 3 2 3 2 3 2 2" xfId="45701" xr:uid="{00000000-0005-0000-0000-00007BB20000}"/>
    <cellStyle name="SAPBEXunassignedItem 3 2 3 2 3 2 2 2" xfId="45702" xr:uid="{00000000-0005-0000-0000-00007CB20000}"/>
    <cellStyle name="SAPBEXunassignedItem 3 2 3 2 3 2 3" xfId="45703" xr:uid="{00000000-0005-0000-0000-00007DB20000}"/>
    <cellStyle name="SAPBEXunassignedItem 3 2 3 2 3 3" xfId="45704" xr:uid="{00000000-0005-0000-0000-00007EB20000}"/>
    <cellStyle name="SAPBEXunassignedItem 3 2 3 2 3 3 2" xfId="45705" xr:uid="{00000000-0005-0000-0000-00007FB20000}"/>
    <cellStyle name="SAPBEXunassignedItem 3 2 3 2 3 4" xfId="45706" xr:uid="{00000000-0005-0000-0000-000080B20000}"/>
    <cellStyle name="SAPBEXunassignedItem 3 2 3 2 3 4 2" xfId="45707" xr:uid="{00000000-0005-0000-0000-000081B20000}"/>
    <cellStyle name="SAPBEXunassignedItem 3 2 3 2 3 5" xfId="45708" xr:uid="{00000000-0005-0000-0000-000082B20000}"/>
    <cellStyle name="SAPBEXunassignedItem 3 2 3 2 3 5 2" xfId="45709" xr:uid="{00000000-0005-0000-0000-000083B20000}"/>
    <cellStyle name="SAPBEXunassignedItem 3 2 3 2 3 6" xfId="45710" xr:uid="{00000000-0005-0000-0000-000084B20000}"/>
    <cellStyle name="SAPBEXunassignedItem 3 2 3 2 3 6 2" xfId="45711" xr:uid="{00000000-0005-0000-0000-000085B20000}"/>
    <cellStyle name="SAPBEXunassignedItem 3 2 3 2 4" xfId="45712" xr:uid="{00000000-0005-0000-0000-000086B20000}"/>
    <cellStyle name="SAPBEXunassignedItem 3 2 3 2 4 2" xfId="45713" xr:uid="{00000000-0005-0000-0000-000087B20000}"/>
    <cellStyle name="SAPBEXunassignedItem 3 2 3 2 4 2 2" xfId="45714" xr:uid="{00000000-0005-0000-0000-000088B20000}"/>
    <cellStyle name="SAPBEXunassignedItem 3 2 3 2 4 3" xfId="45715" xr:uid="{00000000-0005-0000-0000-000089B20000}"/>
    <cellStyle name="SAPBEXunassignedItem 3 2 3 2 4 3 2" xfId="45716" xr:uid="{00000000-0005-0000-0000-00008AB20000}"/>
    <cellStyle name="SAPBEXunassignedItem 3 2 3 2 4 4" xfId="45717" xr:uid="{00000000-0005-0000-0000-00008BB20000}"/>
    <cellStyle name="SAPBEXunassignedItem 3 2 3 2 4 4 2" xfId="45718" xr:uid="{00000000-0005-0000-0000-00008CB20000}"/>
    <cellStyle name="SAPBEXunassignedItem 3 2 3 2 4 5" xfId="45719" xr:uid="{00000000-0005-0000-0000-00008DB20000}"/>
    <cellStyle name="SAPBEXunassignedItem 3 2 3 2 4 5 2" xfId="45720" xr:uid="{00000000-0005-0000-0000-00008EB20000}"/>
    <cellStyle name="SAPBEXunassignedItem 3 2 3 2 4 6" xfId="45721" xr:uid="{00000000-0005-0000-0000-00008FB20000}"/>
    <cellStyle name="SAPBEXunassignedItem 3 2 3 2 4 6 2" xfId="45722" xr:uid="{00000000-0005-0000-0000-000090B20000}"/>
    <cellStyle name="SAPBEXunassignedItem 3 2 3 2 4 7" xfId="45723" xr:uid="{00000000-0005-0000-0000-000091B20000}"/>
    <cellStyle name="SAPBEXunassignedItem 3 2 3 3" xfId="45724" xr:uid="{00000000-0005-0000-0000-000092B20000}"/>
    <cellStyle name="SAPBEXunassignedItem 3 2 3 3 2" xfId="45725" xr:uid="{00000000-0005-0000-0000-000093B20000}"/>
    <cellStyle name="SAPBEXunassignedItem 3 2 3 3 2 2" xfId="45726" xr:uid="{00000000-0005-0000-0000-000094B20000}"/>
    <cellStyle name="SAPBEXunassignedItem 3 2 3 3 3" xfId="45727" xr:uid="{00000000-0005-0000-0000-000095B20000}"/>
    <cellStyle name="SAPBEXunassignedItem 3 2 3 3 3 2" xfId="45728" xr:uid="{00000000-0005-0000-0000-000096B20000}"/>
    <cellStyle name="SAPBEXunassignedItem 3 2 3 3 4" xfId="45729" xr:uid="{00000000-0005-0000-0000-000097B20000}"/>
    <cellStyle name="SAPBEXunassignedItem 3 2 3 3 4 2" xfId="45730" xr:uid="{00000000-0005-0000-0000-000098B20000}"/>
    <cellStyle name="SAPBEXunassignedItem 3 2 3 3 5" xfId="45731" xr:uid="{00000000-0005-0000-0000-000099B20000}"/>
    <cellStyle name="SAPBEXunassignedItem 3 2 3 3 5 2" xfId="45732" xr:uid="{00000000-0005-0000-0000-00009AB20000}"/>
    <cellStyle name="SAPBEXunassignedItem 3 2 3 3 6" xfId="45733" xr:uid="{00000000-0005-0000-0000-00009BB20000}"/>
    <cellStyle name="SAPBEXunassignedItem 3 2 3 3 6 2" xfId="45734" xr:uid="{00000000-0005-0000-0000-00009CB20000}"/>
    <cellStyle name="SAPBEXunassignedItem 3 2 3 3 7" xfId="45735" xr:uid="{00000000-0005-0000-0000-00009DB20000}"/>
    <cellStyle name="SAPBEXunassignedItem 3 2 3 3 7 2" xfId="45736" xr:uid="{00000000-0005-0000-0000-00009EB20000}"/>
    <cellStyle name="SAPBEXunassignedItem 3 2 3 3 8" xfId="45737" xr:uid="{00000000-0005-0000-0000-00009FB20000}"/>
    <cellStyle name="SAPBEXunassignedItem 3 2 4" xfId="45738" xr:uid="{00000000-0005-0000-0000-0000A0B20000}"/>
    <cellStyle name="SAPBEXunassignedItem 3 2 4 2" xfId="45739" xr:uid="{00000000-0005-0000-0000-0000A1B20000}"/>
    <cellStyle name="SAPBEXunassignedItem 3 2 4 2 2" xfId="45740" xr:uid="{00000000-0005-0000-0000-0000A2B20000}"/>
    <cellStyle name="SAPBEXunassignedItem 3 2 4 2 2 2" xfId="45741" xr:uid="{00000000-0005-0000-0000-0000A3B20000}"/>
    <cellStyle name="SAPBEXunassignedItem 3 2 4 2 2 2 2" xfId="45742" xr:uid="{00000000-0005-0000-0000-0000A4B20000}"/>
    <cellStyle name="SAPBEXunassignedItem 3 2 4 2 2 3" xfId="45743" xr:uid="{00000000-0005-0000-0000-0000A5B20000}"/>
    <cellStyle name="SAPBEXunassignedItem 3 2 4 2 2 3 2" xfId="45744" xr:uid="{00000000-0005-0000-0000-0000A6B20000}"/>
    <cellStyle name="SAPBEXunassignedItem 3 2 4 2 2 4" xfId="45745" xr:uid="{00000000-0005-0000-0000-0000A7B20000}"/>
    <cellStyle name="SAPBEXunassignedItem 3 2 4 2 2 4 2" xfId="45746" xr:uid="{00000000-0005-0000-0000-0000A8B20000}"/>
    <cellStyle name="SAPBEXunassignedItem 3 2 4 2 2 5" xfId="45747" xr:uid="{00000000-0005-0000-0000-0000A9B20000}"/>
    <cellStyle name="SAPBEXunassignedItem 3 2 4 2 2 5 2" xfId="45748" xr:uid="{00000000-0005-0000-0000-0000AAB20000}"/>
    <cellStyle name="SAPBEXunassignedItem 3 2 4 2 2 6" xfId="45749" xr:uid="{00000000-0005-0000-0000-0000ABB20000}"/>
    <cellStyle name="SAPBEXunassignedItem 3 2 4 2 2 6 2" xfId="45750" xr:uid="{00000000-0005-0000-0000-0000ACB20000}"/>
    <cellStyle name="SAPBEXunassignedItem 3 2 4 2 2 7" xfId="45751" xr:uid="{00000000-0005-0000-0000-0000ADB20000}"/>
    <cellStyle name="SAPBEXunassignedItem 3 2 4 2 2 7 2" xfId="45752" xr:uid="{00000000-0005-0000-0000-0000AEB20000}"/>
    <cellStyle name="SAPBEXunassignedItem 3 2 4 2 2 8" xfId="45753" xr:uid="{00000000-0005-0000-0000-0000AFB20000}"/>
    <cellStyle name="SAPBEXunassignedItem 3 2 4 3" xfId="45754" xr:uid="{00000000-0005-0000-0000-0000B0B20000}"/>
    <cellStyle name="SAPBEXunassignedItem 3 2 4 3 2" xfId="45755" xr:uid="{00000000-0005-0000-0000-0000B1B20000}"/>
    <cellStyle name="SAPBEXunassignedItem 3 2 4 3 2 2" xfId="45756" xr:uid="{00000000-0005-0000-0000-0000B2B20000}"/>
    <cellStyle name="SAPBEXunassignedItem 3 2 4 3 2 2 2" xfId="45757" xr:uid="{00000000-0005-0000-0000-0000B3B20000}"/>
    <cellStyle name="SAPBEXunassignedItem 3 2 4 3 2 3" xfId="45758" xr:uid="{00000000-0005-0000-0000-0000B4B20000}"/>
    <cellStyle name="SAPBEXunassignedItem 3 2 4 3 3" xfId="45759" xr:uid="{00000000-0005-0000-0000-0000B5B20000}"/>
    <cellStyle name="SAPBEXunassignedItem 3 2 4 3 3 2" xfId="45760" xr:uid="{00000000-0005-0000-0000-0000B6B20000}"/>
    <cellStyle name="SAPBEXunassignedItem 3 2 4 3 4" xfId="45761" xr:uid="{00000000-0005-0000-0000-0000B7B20000}"/>
    <cellStyle name="SAPBEXunassignedItem 3 2 4 3 4 2" xfId="45762" xr:uid="{00000000-0005-0000-0000-0000B8B20000}"/>
    <cellStyle name="SAPBEXunassignedItem 3 2 4 3 5" xfId="45763" xr:uid="{00000000-0005-0000-0000-0000B9B20000}"/>
    <cellStyle name="SAPBEXunassignedItem 3 2 4 3 5 2" xfId="45764" xr:uid="{00000000-0005-0000-0000-0000BAB20000}"/>
    <cellStyle name="SAPBEXunassignedItem 3 2 4 3 6" xfId="45765" xr:uid="{00000000-0005-0000-0000-0000BBB20000}"/>
    <cellStyle name="SAPBEXunassignedItem 3 2 4 3 6 2" xfId="45766" xr:uid="{00000000-0005-0000-0000-0000BCB20000}"/>
    <cellStyle name="SAPBEXunassignedItem 3 2 4 4" xfId="45767" xr:uid="{00000000-0005-0000-0000-0000BDB20000}"/>
    <cellStyle name="SAPBEXunassignedItem 3 2 4 4 2" xfId="45768" xr:uid="{00000000-0005-0000-0000-0000BEB20000}"/>
    <cellStyle name="SAPBEXunassignedItem 3 2 4 4 2 2" xfId="45769" xr:uid="{00000000-0005-0000-0000-0000BFB20000}"/>
    <cellStyle name="SAPBEXunassignedItem 3 2 4 4 3" xfId="45770" xr:uid="{00000000-0005-0000-0000-0000C0B20000}"/>
    <cellStyle name="SAPBEXunassignedItem 3 2 4 4 3 2" xfId="45771" xr:uid="{00000000-0005-0000-0000-0000C1B20000}"/>
    <cellStyle name="SAPBEXunassignedItem 3 2 4 4 4" xfId="45772" xr:uid="{00000000-0005-0000-0000-0000C2B20000}"/>
    <cellStyle name="SAPBEXunassignedItem 3 2 4 4 4 2" xfId="45773" xr:uid="{00000000-0005-0000-0000-0000C3B20000}"/>
    <cellStyle name="SAPBEXunassignedItem 3 2 4 4 5" xfId="45774" xr:uid="{00000000-0005-0000-0000-0000C4B20000}"/>
    <cellStyle name="SAPBEXunassignedItem 3 2 4 4 5 2" xfId="45775" xr:uid="{00000000-0005-0000-0000-0000C5B20000}"/>
    <cellStyle name="SAPBEXunassignedItem 3 2 4 4 6" xfId="45776" xr:uid="{00000000-0005-0000-0000-0000C6B20000}"/>
    <cellStyle name="SAPBEXunassignedItem 3 2 4 4 6 2" xfId="45777" xr:uid="{00000000-0005-0000-0000-0000C7B20000}"/>
    <cellStyle name="SAPBEXunassignedItem 3 2 4 4 7" xfId="45778" xr:uid="{00000000-0005-0000-0000-0000C8B20000}"/>
    <cellStyle name="SAPBEXunassignedItem 3 2 5" xfId="45779" xr:uid="{00000000-0005-0000-0000-0000C9B20000}"/>
    <cellStyle name="SAPBEXunassignedItem 3 2 5 2" xfId="45780" xr:uid="{00000000-0005-0000-0000-0000CAB20000}"/>
    <cellStyle name="SAPBEXunassignedItem 3 2 5 2 2" xfId="45781" xr:uid="{00000000-0005-0000-0000-0000CBB20000}"/>
    <cellStyle name="SAPBEXunassignedItem 3 2 5 3" xfId="45782" xr:uid="{00000000-0005-0000-0000-0000CCB20000}"/>
    <cellStyle name="SAPBEXunassignedItem 3 2 5 3 2" xfId="45783" xr:uid="{00000000-0005-0000-0000-0000CDB20000}"/>
    <cellStyle name="SAPBEXunassignedItem 3 2 5 4" xfId="45784" xr:uid="{00000000-0005-0000-0000-0000CEB20000}"/>
    <cellStyle name="SAPBEXunassignedItem 3 2 5 4 2" xfId="45785" xr:uid="{00000000-0005-0000-0000-0000CFB20000}"/>
    <cellStyle name="SAPBEXunassignedItem 3 2 5 5" xfId="45786" xr:uid="{00000000-0005-0000-0000-0000D0B20000}"/>
    <cellStyle name="SAPBEXunassignedItem 3 2 5 5 2" xfId="45787" xr:uid="{00000000-0005-0000-0000-0000D1B20000}"/>
    <cellStyle name="SAPBEXunassignedItem 3 2 5 6" xfId="45788" xr:uid="{00000000-0005-0000-0000-0000D2B20000}"/>
    <cellStyle name="SAPBEXunassignedItem 3 2 5 6 2" xfId="45789" xr:uid="{00000000-0005-0000-0000-0000D3B20000}"/>
    <cellStyle name="SAPBEXunassignedItem 3 2 5 7" xfId="45790" xr:uid="{00000000-0005-0000-0000-0000D4B20000}"/>
    <cellStyle name="SAPBEXunassignedItem 3 2 5 7 2" xfId="45791" xr:uid="{00000000-0005-0000-0000-0000D5B20000}"/>
    <cellStyle name="SAPBEXunassignedItem 3 2 5 8" xfId="45792" xr:uid="{00000000-0005-0000-0000-0000D6B20000}"/>
    <cellStyle name="SAPBEXunassignedItem 3 3" xfId="45793" xr:uid="{00000000-0005-0000-0000-0000D7B20000}"/>
    <cellStyle name="SAPBEXunassignedItem 3 3 2" xfId="45794" xr:uid="{00000000-0005-0000-0000-0000D8B20000}"/>
    <cellStyle name="SAPBEXunassignedItem 3 3 2 2" xfId="45795" xr:uid="{00000000-0005-0000-0000-0000D9B20000}"/>
    <cellStyle name="SAPBEXunassignedItem 3 3 2 2 2" xfId="45796" xr:uid="{00000000-0005-0000-0000-0000DAB20000}"/>
    <cellStyle name="SAPBEXunassignedItem 3 3 2 2 2 2" xfId="45797" xr:uid="{00000000-0005-0000-0000-0000DBB20000}"/>
    <cellStyle name="SAPBEXunassignedItem 3 3 2 2 2 2 2" xfId="45798" xr:uid="{00000000-0005-0000-0000-0000DCB20000}"/>
    <cellStyle name="SAPBEXunassignedItem 3 3 2 2 2 2 2 2" xfId="45799" xr:uid="{00000000-0005-0000-0000-0000DDB20000}"/>
    <cellStyle name="SAPBEXunassignedItem 3 3 2 2 2 2 3" xfId="45800" xr:uid="{00000000-0005-0000-0000-0000DEB20000}"/>
    <cellStyle name="SAPBEXunassignedItem 3 3 2 2 2 2 3 2" xfId="45801" xr:uid="{00000000-0005-0000-0000-0000DFB20000}"/>
    <cellStyle name="SAPBEXunassignedItem 3 3 2 2 2 2 4" xfId="45802" xr:uid="{00000000-0005-0000-0000-0000E0B20000}"/>
    <cellStyle name="SAPBEXunassignedItem 3 3 2 2 2 2 4 2" xfId="45803" xr:uid="{00000000-0005-0000-0000-0000E1B20000}"/>
    <cellStyle name="SAPBEXunassignedItem 3 3 2 2 2 2 5" xfId="45804" xr:uid="{00000000-0005-0000-0000-0000E2B20000}"/>
    <cellStyle name="SAPBEXunassignedItem 3 3 2 2 2 2 5 2" xfId="45805" xr:uid="{00000000-0005-0000-0000-0000E3B20000}"/>
    <cellStyle name="SAPBEXunassignedItem 3 3 2 2 2 2 6" xfId="45806" xr:uid="{00000000-0005-0000-0000-0000E4B20000}"/>
    <cellStyle name="SAPBEXunassignedItem 3 3 2 2 2 2 6 2" xfId="45807" xr:uid="{00000000-0005-0000-0000-0000E5B20000}"/>
    <cellStyle name="SAPBEXunassignedItem 3 3 2 2 2 2 7" xfId="45808" xr:uid="{00000000-0005-0000-0000-0000E6B20000}"/>
    <cellStyle name="SAPBEXunassignedItem 3 3 2 2 2 2 7 2" xfId="45809" xr:uid="{00000000-0005-0000-0000-0000E7B20000}"/>
    <cellStyle name="SAPBEXunassignedItem 3 3 2 2 2 2 8" xfId="45810" xr:uid="{00000000-0005-0000-0000-0000E8B20000}"/>
    <cellStyle name="SAPBEXunassignedItem 3 3 2 2 3" xfId="45811" xr:uid="{00000000-0005-0000-0000-0000E9B20000}"/>
    <cellStyle name="SAPBEXunassignedItem 3 3 2 2 3 2" xfId="45812" xr:uid="{00000000-0005-0000-0000-0000EAB20000}"/>
    <cellStyle name="SAPBEXunassignedItem 3 3 2 2 3 2 2" xfId="45813" xr:uid="{00000000-0005-0000-0000-0000EBB20000}"/>
    <cellStyle name="SAPBEXunassignedItem 3 3 2 2 3 2 2 2" xfId="45814" xr:uid="{00000000-0005-0000-0000-0000ECB20000}"/>
    <cellStyle name="SAPBEXunassignedItem 3 3 2 2 3 2 3" xfId="45815" xr:uid="{00000000-0005-0000-0000-0000EDB20000}"/>
    <cellStyle name="SAPBEXunassignedItem 3 3 2 2 3 3" xfId="45816" xr:uid="{00000000-0005-0000-0000-0000EEB20000}"/>
    <cellStyle name="SAPBEXunassignedItem 3 3 2 2 3 3 2" xfId="45817" xr:uid="{00000000-0005-0000-0000-0000EFB20000}"/>
    <cellStyle name="SAPBEXunassignedItem 3 3 2 2 3 4" xfId="45818" xr:uid="{00000000-0005-0000-0000-0000F0B20000}"/>
    <cellStyle name="SAPBEXunassignedItem 3 3 2 2 3 4 2" xfId="45819" xr:uid="{00000000-0005-0000-0000-0000F1B20000}"/>
    <cellStyle name="SAPBEXunassignedItem 3 3 2 2 3 5" xfId="45820" xr:uid="{00000000-0005-0000-0000-0000F2B20000}"/>
    <cellStyle name="SAPBEXunassignedItem 3 3 2 2 3 5 2" xfId="45821" xr:uid="{00000000-0005-0000-0000-0000F3B20000}"/>
    <cellStyle name="SAPBEXunassignedItem 3 3 2 2 3 6" xfId="45822" xr:uid="{00000000-0005-0000-0000-0000F4B20000}"/>
    <cellStyle name="SAPBEXunassignedItem 3 3 2 2 3 6 2" xfId="45823" xr:uid="{00000000-0005-0000-0000-0000F5B20000}"/>
    <cellStyle name="SAPBEXunassignedItem 3 3 2 2 4" xfId="45824" xr:uid="{00000000-0005-0000-0000-0000F6B20000}"/>
    <cellStyle name="SAPBEXunassignedItem 3 3 2 2 4 2" xfId="45825" xr:uid="{00000000-0005-0000-0000-0000F7B20000}"/>
    <cellStyle name="SAPBEXunassignedItem 3 3 2 2 4 2 2" xfId="45826" xr:uid="{00000000-0005-0000-0000-0000F8B20000}"/>
    <cellStyle name="SAPBEXunassignedItem 3 3 2 2 4 3" xfId="45827" xr:uid="{00000000-0005-0000-0000-0000F9B20000}"/>
    <cellStyle name="SAPBEXunassignedItem 3 3 2 2 4 3 2" xfId="45828" xr:uid="{00000000-0005-0000-0000-0000FAB20000}"/>
    <cellStyle name="SAPBEXunassignedItem 3 3 2 2 4 4" xfId="45829" xr:uid="{00000000-0005-0000-0000-0000FBB20000}"/>
    <cellStyle name="SAPBEXunassignedItem 3 3 2 2 4 4 2" xfId="45830" xr:uid="{00000000-0005-0000-0000-0000FCB20000}"/>
    <cellStyle name="SAPBEXunassignedItem 3 3 2 2 4 5" xfId="45831" xr:uid="{00000000-0005-0000-0000-0000FDB20000}"/>
    <cellStyle name="SAPBEXunassignedItem 3 3 2 2 4 5 2" xfId="45832" xr:uid="{00000000-0005-0000-0000-0000FEB20000}"/>
    <cellStyle name="SAPBEXunassignedItem 3 3 2 2 4 6" xfId="45833" xr:uid="{00000000-0005-0000-0000-0000FFB20000}"/>
    <cellStyle name="SAPBEXunassignedItem 3 3 2 2 4 6 2" xfId="45834" xr:uid="{00000000-0005-0000-0000-000000B30000}"/>
    <cellStyle name="SAPBEXunassignedItem 3 3 2 2 4 7" xfId="45835" xr:uid="{00000000-0005-0000-0000-000001B30000}"/>
    <cellStyle name="SAPBEXunassignedItem 3 3 2 3" xfId="45836" xr:uid="{00000000-0005-0000-0000-000002B30000}"/>
    <cellStyle name="SAPBEXunassignedItem 3 3 2 3 2" xfId="45837" xr:uid="{00000000-0005-0000-0000-000003B30000}"/>
    <cellStyle name="SAPBEXunassignedItem 3 3 2 3 2 2" xfId="45838" xr:uid="{00000000-0005-0000-0000-000004B30000}"/>
    <cellStyle name="SAPBEXunassignedItem 3 3 2 3 3" xfId="45839" xr:uid="{00000000-0005-0000-0000-000005B30000}"/>
    <cellStyle name="SAPBEXunassignedItem 3 3 2 3 3 2" xfId="45840" xr:uid="{00000000-0005-0000-0000-000006B30000}"/>
    <cellStyle name="SAPBEXunassignedItem 3 3 2 3 4" xfId="45841" xr:uid="{00000000-0005-0000-0000-000007B30000}"/>
    <cellStyle name="SAPBEXunassignedItem 3 3 2 3 4 2" xfId="45842" xr:uid="{00000000-0005-0000-0000-000008B30000}"/>
    <cellStyle name="SAPBEXunassignedItem 3 3 2 3 5" xfId="45843" xr:uid="{00000000-0005-0000-0000-000009B30000}"/>
    <cellStyle name="SAPBEXunassignedItem 3 3 2 3 5 2" xfId="45844" xr:uid="{00000000-0005-0000-0000-00000AB30000}"/>
    <cellStyle name="SAPBEXunassignedItem 3 3 2 3 6" xfId="45845" xr:uid="{00000000-0005-0000-0000-00000BB30000}"/>
    <cellStyle name="SAPBEXunassignedItem 3 3 2 3 6 2" xfId="45846" xr:uid="{00000000-0005-0000-0000-00000CB30000}"/>
    <cellStyle name="SAPBEXunassignedItem 3 3 2 3 7" xfId="45847" xr:uid="{00000000-0005-0000-0000-00000DB30000}"/>
    <cellStyle name="SAPBEXunassignedItem 3 3 2 3 7 2" xfId="45848" xr:uid="{00000000-0005-0000-0000-00000EB30000}"/>
    <cellStyle name="SAPBEXunassignedItem 3 3 2 3 8" xfId="45849" xr:uid="{00000000-0005-0000-0000-00000FB30000}"/>
    <cellStyle name="SAPBEXunassignedItem 3 3 3" xfId="45850" xr:uid="{00000000-0005-0000-0000-000010B30000}"/>
    <cellStyle name="SAPBEXunassignedItem 3 3 3 2" xfId="45851" xr:uid="{00000000-0005-0000-0000-000011B30000}"/>
    <cellStyle name="SAPBEXunassignedItem 3 3 3 2 2" xfId="45852" xr:uid="{00000000-0005-0000-0000-000012B30000}"/>
    <cellStyle name="SAPBEXunassignedItem 3 3 3 2 2 2" xfId="45853" xr:uid="{00000000-0005-0000-0000-000013B30000}"/>
    <cellStyle name="SAPBEXunassignedItem 3 3 3 2 2 2 2" xfId="45854" xr:uid="{00000000-0005-0000-0000-000014B30000}"/>
    <cellStyle name="SAPBEXunassignedItem 3 3 3 2 2 3" xfId="45855" xr:uid="{00000000-0005-0000-0000-000015B30000}"/>
    <cellStyle name="SAPBEXunassignedItem 3 3 3 2 2 3 2" xfId="45856" xr:uid="{00000000-0005-0000-0000-000016B30000}"/>
    <cellStyle name="SAPBEXunassignedItem 3 3 3 2 2 4" xfId="45857" xr:uid="{00000000-0005-0000-0000-000017B30000}"/>
    <cellStyle name="SAPBEXunassignedItem 3 3 3 2 2 4 2" xfId="45858" xr:uid="{00000000-0005-0000-0000-000018B30000}"/>
    <cellStyle name="SAPBEXunassignedItem 3 3 3 2 2 5" xfId="45859" xr:uid="{00000000-0005-0000-0000-000019B30000}"/>
    <cellStyle name="SAPBEXunassignedItem 3 3 3 2 2 5 2" xfId="45860" xr:uid="{00000000-0005-0000-0000-00001AB30000}"/>
    <cellStyle name="SAPBEXunassignedItem 3 3 3 2 2 6" xfId="45861" xr:uid="{00000000-0005-0000-0000-00001BB30000}"/>
    <cellStyle name="SAPBEXunassignedItem 3 3 3 2 2 6 2" xfId="45862" xr:uid="{00000000-0005-0000-0000-00001CB30000}"/>
    <cellStyle name="SAPBEXunassignedItem 3 3 3 2 2 7" xfId="45863" xr:uid="{00000000-0005-0000-0000-00001DB30000}"/>
    <cellStyle name="SAPBEXunassignedItem 3 3 3 2 2 7 2" xfId="45864" xr:uid="{00000000-0005-0000-0000-00001EB30000}"/>
    <cellStyle name="SAPBEXunassignedItem 3 3 3 2 2 8" xfId="45865" xr:uid="{00000000-0005-0000-0000-00001FB30000}"/>
    <cellStyle name="SAPBEXunassignedItem 3 3 3 3" xfId="45866" xr:uid="{00000000-0005-0000-0000-000020B30000}"/>
    <cellStyle name="SAPBEXunassignedItem 3 3 3 3 2" xfId="45867" xr:uid="{00000000-0005-0000-0000-000021B30000}"/>
    <cellStyle name="SAPBEXunassignedItem 3 3 3 3 2 2" xfId="45868" xr:uid="{00000000-0005-0000-0000-000022B30000}"/>
    <cellStyle name="SAPBEXunassignedItem 3 3 3 3 2 2 2" xfId="45869" xr:uid="{00000000-0005-0000-0000-000023B30000}"/>
    <cellStyle name="SAPBEXunassignedItem 3 3 3 3 2 3" xfId="45870" xr:uid="{00000000-0005-0000-0000-000024B30000}"/>
    <cellStyle name="SAPBEXunassignedItem 3 3 3 3 3" xfId="45871" xr:uid="{00000000-0005-0000-0000-000025B30000}"/>
    <cellStyle name="SAPBEXunassignedItem 3 3 3 3 3 2" xfId="45872" xr:uid="{00000000-0005-0000-0000-000026B30000}"/>
    <cellStyle name="SAPBEXunassignedItem 3 3 3 3 4" xfId="45873" xr:uid="{00000000-0005-0000-0000-000027B30000}"/>
    <cellStyle name="SAPBEXunassignedItem 3 3 3 3 4 2" xfId="45874" xr:uid="{00000000-0005-0000-0000-000028B30000}"/>
    <cellStyle name="SAPBEXunassignedItem 3 3 3 3 5" xfId="45875" xr:uid="{00000000-0005-0000-0000-000029B30000}"/>
    <cellStyle name="SAPBEXunassignedItem 3 3 3 3 5 2" xfId="45876" xr:uid="{00000000-0005-0000-0000-00002AB30000}"/>
    <cellStyle name="SAPBEXunassignedItem 3 3 3 3 6" xfId="45877" xr:uid="{00000000-0005-0000-0000-00002BB30000}"/>
    <cellStyle name="SAPBEXunassignedItem 3 3 3 3 6 2" xfId="45878" xr:uid="{00000000-0005-0000-0000-00002CB30000}"/>
    <cellStyle name="SAPBEXunassignedItem 3 3 3 4" xfId="45879" xr:uid="{00000000-0005-0000-0000-00002DB30000}"/>
    <cellStyle name="SAPBEXunassignedItem 3 3 3 4 2" xfId="45880" xr:uid="{00000000-0005-0000-0000-00002EB30000}"/>
    <cellStyle name="SAPBEXunassignedItem 3 3 3 4 2 2" xfId="45881" xr:uid="{00000000-0005-0000-0000-00002FB30000}"/>
    <cellStyle name="SAPBEXunassignedItem 3 3 3 4 3" xfId="45882" xr:uid="{00000000-0005-0000-0000-000030B30000}"/>
    <cellStyle name="SAPBEXunassignedItem 3 3 3 4 3 2" xfId="45883" xr:uid="{00000000-0005-0000-0000-000031B30000}"/>
    <cellStyle name="SAPBEXunassignedItem 3 3 3 4 4" xfId="45884" xr:uid="{00000000-0005-0000-0000-000032B30000}"/>
    <cellStyle name="SAPBEXunassignedItem 3 3 3 4 4 2" xfId="45885" xr:uid="{00000000-0005-0000-0000-000033B30000}"/>
    <cellStyle name="SAPBEXunassignedItem 3 3 3 4 5" xfId="45886" xr:uid="{00000000-0005-0000-0000-000034B30000}"/>
    <cellStyle name="SAPBEXunassignedItem 3 3 3 4 5 2" xfId="45887" xr:uid="{00000000-0005-0000-0000-000035B30000}"/>
    <cellStyle name="SAPBEXunassignedItem 3 3 3 4 6" xfId="45888" xr:uid="{00000000-0005-0000-0000-000036B30000}"/>
    <cellStyle name="SAPBEXunassignedItem 3 3 3 4 6 2" xfId="45889" xr:uid="{00000000-0005-0000-0000-000037B30000}"/>
    <cellStyle name="SAPBEXunassignedItem 3 3 3 4 7" xfId="45890" xr:uid="{00000000-0005-0000-0000-000038B30000}"/>
    <cellStyle name="SAPBEXunassignedItem 3 3 4" xfId="45891" xr:uid="{00000000-0005-0000-0000-000039B30000}"/>
    <cellStyle name="SAPBEXunassignedItem 3 3 4 2" xfId="45892" xr:uid="{00000000-0005-0000-0000-00003AB30000}"/>
    <cellStyle name="SAPBEXunassignedItem 3 3 4 2 2" xfId="45893" xr:uid="{00000000-0005-0000-0000-00003BB30000}"/>
    <cellStyle name="SAPBEXunassignedItem 3 3 4 3" xfId="45894" xr:uid="{00000000-0005-0000-0000-00003CB30000}"/>
    <cellStyle name="SAPBEXunassignedItem 3 3 4 3 2" xfId="45895" xr:uid="{00000000-0005-0000-0000-00003DB30000}"/>
    <cellStyle name="SAPBEXunassignedItem 3 3 4 4" xfId="45896" xr:uid="{00000000-0005-0000-0000-00003EB30000}"/>
    <cellStyle name="SAPBEXunassignedItem 3 3 4 4 2" xfId="45897" xr:uid="{00000000-0005-0000-0000-00003FB30000}"/>
    <cellStyle name="SAPBEXunassignedItem 3 3 4 5" xfId="45898" xr:uid="{00000000-0005-0000-0000-000040B30000}"/>
    <cellStyle name="SAPBEXunassignedItem 3 3 4 5 2" xfId="45899" xr:uid="{00000000-0005-0000-0000-000041B30000}"/>
    <cellStyle name="SAPBEXunassignedItem 3 3 4 6" xfId="45900" xr:uid="{00000000-0005-0000-0000-000042B30000}"/>
    <cellStyle name="SAPBEXunassignedItem 3 3 4 6 2" xfId="45901" xr:uid="{00000000-0005-0000-0000-000043B30000}"/>
    <cellStyle name="SAPBEXunassignedItem 3 3 4 7" xfId="45902" xr:uid="{00000000-0005-0000-0000-000044B30000}"/>
    <cellStyle name="SAPBEXunassignedItem 3 3 4 7 2" xfId="45903" xr:uid="{00000000-0005-0000-0000-000045B30000}"/>
    <cellStyle name="SAPBEXunassignedItem 3 3 4 8" xfId="45904" xr:uid="{00000000-0005-0000-0000-000046B30000}"/>
    <cellStyle name="SAPBEXunassignedItem 3 4" xfId="45905" xr:uid="{00000000-0005-0000-0000-000047B30000}"/>
    <cellStyle name="SAPBEXunassignedItem 3 4 2" xfId="45906" xr:uid="{00000000-0005-0000-0000-000048B30000}"/>
    <cellStyle name="SAPBEXunassignedItem 3 4 2 2" xfId="45907" xr:uid="{00000000-0005-0000-0000-000049B30000}"/>
    <cellStyle name="SAPBEXunassignedItem 3 4 2 2 2" xfId="45908" xr:uid="{00000000-0005-0000-0000-00004AB30000}"/>
    <cellStyle name="SAPBEXunassignedItem 3 4 2 2 2 2" xfId="45909" xr:uid="{00000000-0005-0000-0000-00004BB30000}"/>
    <cellStyle name="SAPBEXunassignedItem 3 4 2 2 2 2 2" xfId="45910" xr:uid="{00000000-0005-0000-0000-00004CB30000}"/>
    <cellStyle name="SAPBEXunassignedItem 3 4 2 2 2 3" xfId="45911" xr:uid="{00000000-0005-0000-0000-00004DB30000}"/>
    <cellStyle name="SAPBEXunassignedItem 3 4 2 2 2 3 2" xfId="45912" xr:uid="{00000000-0005-0000-0000-00004EB30000}"/>
    <cellStyle name="SAPBEXunassignedItem 3 4 2 2 2 4" xfId="45913" xr:uid="{00000000-0005-0000-0000-00004FB30000}"/>
    <cellStyle name="SAPBEXunassignedItem 3 4 2 2 2 4 2" xfId="45914" xr:uid="{00000000-0005-0000-0000-000050B30000}"/>
    <cellStyle name="SAPBEXunassignedItem 3 4 2 2 2 5" xfId="45915" xr:uid="{00000000-0005-0000-0000-000051B30000}"/>
    <cellStyle name="SAPBEXunassignedItem 3 4 2 2 2 5 2" xfId="45916" xr:uid="{00000000-0005-0000-0000-000052B30000}"/>
    <cellStyle name="SAPBEXunassignedItem 3 4 2 2 2 6" xfId="45917" xr:uid="{00000000-0005-0000-0000-000053B30000}"/>
    <cellStyle name="SAPBEXunassignedItem 3 4 2 2 2 6 2" xfId="45918" xr:uid="{00000000-0005-0000-0000-000054B30000}"/>
    <cellStyle name="SAPBEXunassignedItem 3 4 2 2 2 7" xfId="45919" xr:uid="{00000000-0005-0000-0000-000055B30000}"/>
    <cellStyle name="SAPBEXunassignedItem 3 4 2 2 2 7 2" xfId="45920" xr:uid="{00000000-0005-0000-0000-000056B30000}"/>
    <cellStyle name="SAPBEXunassignedItem 3 4 2 2 2 8" xfId="45921" xr:uid="{00000000-0005-0000-0000-000057B30000}"/>
    <cellStyle name="SAPBEXunassignedItem 3 4 2 3" xfId="45922" xr:uid="{00000000-0005-0000-0000-000058B30000}"/>
    <cellStyle name="SAPBEXunassignedItem 3 4 2 3 2" xfId="45923" xr:uid="{00000000-0005-0000-0000-000059B30000}"/>
    <cellStyle name="SAPBEXunassignedItem 3 4 2 3 2 2" xfId="45924" xr:uid="{00000000-0005-0000-0000-00005AB30000}"/>
    <cellStyle name="SAPBEXunassignedItem 3 4 2 3 2 2 2" xfId="45925" xr:uid="{00000000-0005-0000-0000-00005BB30000}"/>
    <cellStyle name="SAPBEXunassignedItem 3 4 2 3 2 3" xfId="45926" xr:uid="{00000000-0005-0000-0000-00005CB30000}"/>
    <cellStyle name="SAPBEXunassignedItem 3 4 2 3 3" xfId="45927" xr:uid="{00000000-0005-0000-0000-00005DB30000}"/>
    <cellStyle name="SAPBEXunassignedItem 3 4 2 3 3 2" xfId="45928" xr:uid="{00000000-0005-0000-0000-00005EB30000}"/>
    <cellStyle name="SAPBEXunassignedItem 3 4 2 3 4" xfId="45929" xr:uid="{00000000-0005-0000-0000-00005FB30000}"/>
    <cellStyle name="SAPBEXunassignedItem 3 4 2 3 4 2" xfId="45930" xr:uid="{00000000-0005-0000-0000-000060B30000}"/>
    <cellStyle name="SAPBEXunassignedItem 3 4 2 3 5" xfId="45931" xr:uid="{00000000-0005-0000-0000-000061B30000}"/>
    <cellStyle name="SAPBEXunassignedItem 3 4 2 3 5 2" xfId="45932" xr:uid="{00000000-0005-0000-0000-000062B30000}"/>
    <cellStyle name="SAPBEXunassignedItem 3 4 2 3 6" xfId="45933" xr:uid="{00000000-0005-0000-0000-000063B30000}"/>
    <cellStyle name="SAPBEXunassignedItem 3 4 2 3 6 2" xfId="45934" xr:uid="{00000000-0005-0000-0000-000064B30000}"/>
    <cellStyle name="SAPBEXunassignedItem 3 4 2 4" xfId="45935" xr:uid="{00000000-0005-0000-0000-000065B30000}"/>
    <cellStyle name="SAPBEXunassignedItem 3 4 2 4 2" xfId="45936" xr:uid="{00000000-0005-0000-0000-000066B30000}"/>
    <cellStyle name="SAPBEXunassignedItem 3 4 2 4 2 2" xfId="45937" xr:uid="{00000000-0005-0000-0000-000067B30000}"/>
    <cellStyle name="SAPBEXunassignedItem 3 4 2 4 3" xfId="45938" xr:uid="{00000000-0005-0000-0000-000068B30000}"/>
    <cellStyle name="SAPBEXunassignedItem 3 4 2 4 3 2" xfId="45939" xr:uid="{00000000-0005-0000-0000-000069B30000}"/>
    <cellStyle name="SAPBEXunassignedItem 3 4 2 4 4" xfId="45940" xr:uid="{00000000-0005-0000-0000-00006AB30000}"/>
    <cellStyle name="SAPBEXunassignedItem 3 4 2 4 4 2" xfId="45941" xr:uid="{00000000-0005-0000-0000-00006BB30000}"/>
    <cellStyle name="SAPBEXunassignedItem 3 4 2 4 5" xfId="45942" xr:uid="{00000000-0005-0000-0000-00006CB30000}"/>
    <cellStyle name="SAPBEXunassignedItem 3 4 2 4 5 2" xfId="45943" xr:uid="{00000000-0005-0000-0000-00006DB30000}"/>
    <cellStyle name="SAPBEXunassignedItem 3 4 2 4 6" xfId="45944" xr:uid="{00000000-0005-0000-0000-00006EB30000}"/>
    <cellStyle name="SAPBEXunassignedItem 3 4 2 4 6 2" xfId="45945" xr:uid="{00000000-0005-0000-0000-00006FB30000}"/>
    <cellStyle name="SAPBEXunassignedItem 3 4 2 4 7" xfId="45946" xr:uid="{00000000-0005-0000-0000-000070B30000}"/>
    <cellStyle name="SAPBEXunassignedItem 3 4 3" xfId="45947" xr:uid="{00000000-0005-0000-0000-000071B30000}"/>
    <cellStyle name="SAPBEXunassignedItem 3 4 3 2" xfId="45948" xr:uid="{00000000-0005-0000-0000-000072B30000}"/>
    <cellStyle name="SAPBEXunassignedItem 3 4 3 2 2" xfId="45949" xr:uid="{00000000-0005-0000-0000-000073B30000}"/>
    <cellStyle name="SAPBEXunassignedItem 3 4 3 3" xfId="45950" xr:uid="{00000000-0005-0000-0000-000074B30000}"/>
    <cellStyle name="SAPBEXunassignedItem 3 4 3 3 2" xfId="45951" xr:uid="{00000000-0005-0000-0000-000075B30000}"/>
    <cellStyle name="SAPBEXunassignedItem 3 4 3 4" xfId="45952" xr:uid="{00000000-0005-0000-0000-000076B30000}"/>
    <cellStyle name="SAPBEXunassignedItem 3 4 3 4 2" xfId="45953" xr:uid="{00000000-0005-0000-0000-000077B30000}"/>
    <cellStyle name="SAPBEXunassignedItem 3 4 3 5" xfId="45954" xr:uid="{00000000-0005-0000-0000-000078B30000}"/>
    <cellStyle name="SAPBEXunassignedItem 3 4 3 5 2" xfId="45955" xr:uid="{00000000-0005-0000-0000-000079B30000}"/>
    <cellStyle name="SAPBEXunassignedItem 3 4 3 6" xfId="45956" xr:uid="{00000000-0005-0000-0000-00007AB30000}"/>
    <cellStyle name="SAPBEXunassignedItem 3 4 3 6 2" xfId="45957" xr:uid="{00000000-0005-0000-0000-00007BB30000}"/>
    <cellStyle name="SAPBEXunassignedItem 3 4 3 7" xfId="45958" xr:uid="{00000000-0005-0000-0000-00007CB30000}"/>
    <cellStyle name="SAPBEXunassignedItem 3 4 3 7 2" xfId="45959" xr:uid="{00000000-0005-0000-0000-00007DB30000}"/>
    <cellStyle name="SAPBEXunassignedItem 3 4 3 8" xfId="45960" xr:uid="{00000000-0005-0000-0000-00007EB30000}"/>
    <cellStyle name="SAPBEXunassignedItem 3 5" xfId="45961" xr:uid="{00000000-0005-0000-0000-00007FB30000}"/>
    <cellStyle name="SAPBEXunassignedItem 3 5 2" xfId="45962" xr:uid="{00000000-0005-0000-0000-000080B30000}"/>
    <cellStyle name="SAPBEXunassignedItem 3 5 2 2" xfId="45963" xr:uid="{00000000-0005-0000-0000-000081B30000}"/>
    <cellStyle name="SAPBEXunassignedItem 3 5 2 2 2" xfId="45964" xr:uid="{00000000-0005-0000-0000-000082B30000}"/>
    <cellStyle name="SAPBEXunassignedItem 3 5 2 2 2 2" xfId="45965" xr:uid="{00000000-0005-0000-0000-000083B30000}"/>
    <cellStyle name="SAPBEXunassignedItem 3 5 2 2 3" xfId="45966" xr:uid="{00000000-0005-0000-0000-000084B30000}"/>
    <cellStyle name="SAPBEXunassignedItem 3 5 2 2 3 2" xfId="45967" xr:uid="{00000000-0005-0000-0000-000085B30000}"/>
    <cellStyle name="SAPBEXunassignedItem 3 5 2 2 4" xfId="45968" xr:uid="{00000000-0005-0000-0000-000086B30000}"/>
    <cellStyle name="SAPBEXunassignedItem 3 5 2 2 4 2" xfId="45969" xr:uid="{00000000-0005-0000-0000-000087B30000}"/>
    <cellStyle name="SAPBEXunassignedItem 3 5 2 2 5" xfId="45970" xr:uid="{00000000-0005-0000-0000-000088B30000}"/>
    <cellStyle name="SAPBEXunassignedItem 3 5 2 2 5 2" xfId="45971" xr:uid="{00000000-0005-0000-0000-000089B30000}"/>
    <cellStyle name="SAPBEXunassignedItem 3 5 2 2 6" xfId="45972" xr:uid="{00000000-0005-0000-0000-00008AB30000}"/>
    <cellStyle name="SAPBEXunassignedItem 3 5 2 2 6 2" xfId="45973" xr:uid="{00000000-0005-0000-0000-00008BB30000}"/>
    <cellStyle name="SAPBEXunassignedItem 3 5 2 2 7" xfId="45974" xr:uid="{00000000-0005-0000-0000-00008CB30000}"/>
    <cellStyle name="SAPBEXunassignedItem 3 5 2 2 7 2" xfId="45975" xr:uid="{00000000-0005-0000-0000-00008DB30000}"/>
    <cellStyle name="SAPBEXunassignedItem 3 5 2 2 8" xfId="45976" xr:uid="{00000000-0005-0000-0000-00008EB30000}"/>
    <cellStyle name="SAPBEXunassignedItem 3 5 3" xfId="45977" xr:uid="{00000000-0005-0000-0000-00008FB30000}"/>
    <cellStyle name="SAPBEXunassignedItem 3 5 3 2" xfId="45978" xr:uid="{00000000-0005-0000-0000-000090B30000}"/>
    <cellStyle name="SAPBEXunassignedItem 3 5 3 2 2" xfId="45979" xr:uid="{00000000-0005-0000-0000-000091B30000}"/>
    <cellStyle name="SAPBEXunassignedItem 3 5 3 2 2 2" xfId="45980" xr:uid="{00000000-0005-0000-0000-000092B30000}"/>
    <cellStyle name="SAPBEXunassignedItem 3 5 3 2 3" xfId="45981" xr:uid="{00000000-0005-0000-0000-000093B30000}"/>
    <cellStyle name="SAPBEXunassignedItem 3 5 3 3" xfId="45982" xr:uid="{00000000-0005-0000-0000-000094B30000}"/>
    <cellStyle name="SAPBEXunassignedItem 3 5 3 3 2" xfId="45983" xr:uid="{00000000-0005-0000-0000-000095B30000}"/>
    <cellStyle name="SAPBEXunassignedItem 3 5 3 4" xfId="45984" xr:uid="{00000000-0005-0000-0000-000096B30000}"/>
    <cellStyle name="SAPBEXunassignedItem 3 5 3 4 2" xfId="45985" xr:uid="{00000000-0005-0000-0000-000097B30000}"/>
    <cellStyle name="SAPBEXunassignedItem 3 5 3 5" xfId="45986" xr:uid="{00000000-0005-0000-0000-000098B30000}"/>
    <cellStyle name="SAPBEXunassignedItem 3 5 3 5 2" xfId="45987" xr:uid="{00000000-0005-0000-0000-000099B30000}"/>
    <cellStyle name="SAPBEXunassignedItem 3 5 3 6" xfId="45988" xr:uid="{00000000-0005-0000-0000-00009AB30000}"/>
    <cellStyle name="SAPBEXunassignedItem 3 5 3 6 2" xfId="45989" xr:uid="{00000000-0005-0000-0000-00009BB30000}"/>
    <cellStyle name="SAPBEXunassignedItem 3 5 4" xfId="45990" xr:uid="{00000000-0005-0000-0000-00009CB30000}"/>
    <cellStyle name="SAPBEXunassignedItem 3 5 4 2" xfId="45991" xr:uid="{00000000-0005-0000-0000-00009DB30000}"/>
    <cellStyle name="SAPBEXunassignedItem 3 5 4 2 2" xfId="45992" xr:uid="{00000000-0005-0000-0000-00009EB30000}"/>
    <cellStyle name="SAPBEXunassignedItem 3 5 4 3" xfId="45993" xr:uid="{00000000-0005-0000-0000-00009FB30000}"/>
    <cellStyle name="SAPBEXunassignedItem 3 5 4 3 2" xfId="45994" xr:uid="{00000000-0005-0000-0000-0000A0B30000}"/>
    <cellStyle name="SAPBEXunassignedItem 3 5 4 4" xfId="45995" xr:uid="{00000000-0005-0000-0000-0000A1B30000}"/>
    <cellStyle name="SAPBEXunassignedItem 3 5 4 4 2" xfId="45996" xr:uid="{00000000-0005-0000-0000-0000A2B30000}"/>
    <cellStyle name="SAPBEXunassignedItem 3 5 4 5" xfId="45997" xr:uid="{00000000-0005-0000-0000-0000A3B30000}"/>
    <cellStyle name="SAPBEXunassignedItem 3 5 4 5 2" xfId="45998" xr:uid="{00000000-0005-0000-0000-0000A4B30000}"/>
    <cellStyle name="SAPBEXunassignedItem 3 5 4 6" xfId="45999" xr:uid="{00000000-0005-0000-0000-0000A5B30000}"/>
    <cellStyle name="SAPBEXunassignedItem 3 5 4 6 2" xfId="46000" xr:uid="{00000000-0005-0000-0000-0000A6B30000}"/>
    <cellStyle name="SAPBEXunassignedItem 3 5 4 7" xfId="46001" xr:uid="{00000000-0005-0000-0000-0000A7B30000}"/>
    <cellStyle name="SAPBEXunassignedItem 3 6" xfId="46002" xr:uid="{00000000-0005-0000-0000-0000A8B30000}"/>
    <cellStyle name="SAPBEXunassignedItem 3 6 2" xfId="46003" xr:uid="{00000000-0005-0000-0000-0000A9B30000}"/>
    <cellStyle name="SAPBEXunassignedItem 3 6 2 2" xfId="46004" xr:uid="{00000000-0005-0000-0000-0000AAB30000}"/>
    <cellStyle name="SAPBEXunassignedItem 3 6 3" xfId="46005" xr:uid="{00000000-0005-0000-0000-0000ABB30000}"/>
    <cellStyle name="SAPBEXunassignedItem 3 6 3 2" xfId="46006" xr:uid="{00000000-0005-0000-0000-0000ACB30000}"/>
    <cellStyle name="SAPBEXunassignedItem 3 6 4" xfId="46007" xr:uid="{00000000-0005-0000-0000-0000ADB30000}"/>
    <cellStyle name="SAPBEXunassignedItem 3 6 4 2" xfId="46008" xr:uid="{00000000-0005-0000-0000-0000AEB30000}"/>
    <cellStyle name="SAPBEXunassignedItem 3 6 5" xfId="46009" xr:uid="{00000000-0005-0000-0000-0000AFB30000}"/>
    <cellStyle name="SAPBEXunassignedItem 3 6 5 2" xfId="46010" xr:uid="{00000000-0005-0000-0000-0000B0B30000}"/>
    <cellStyle name="SAPBEXunassignedItem 3 6 6" xfId="46011" xr:uid="{00000000-0005-0000-0000-0000B1B30000}"/>
    <cellStyle name="SAPBEXunassignedItem 3 6 6 2" xfId="46012" xr:uid="{00000000-0005-0000-0000-0000B2B30000}"/>
    <cellStyle name="SAPBEXunassignedItem 3 6 7" xfId="46013" xr:uid="{00000000-0005-0000-0000-0000B3B30000}"/>
    <cellStyle name="SAPBEXunassignedItem 3 6 7 2" xfId="46014" xr:uid="{00000000-0005-0000-0000-0000B4B30000}"/>
    <cellStyle name="SAPBEXunassignedItem 3 6 8" xfId="46015" xr:uid="{00000000-0005-0000-0000-0000B5B30000}"/>
    <cellStyle name="SAPBEXunassignedItem 4" xfId="46016" xr:uid="{00000000-0005-0000-0000-0000B6B30000}"/>
    <cellStyle name="SAPBEXunassignedItem 4 2" xfId="46017" xr:uid="{00000000-0005-0000-0000-0000B7B30000}"/>
    <cellStyle name="SAPBEXunassignedItem 4 2 2" xfId="46018" xr:uid="{00000000-0005-0000-0000-0000B8B30000}"/>
    <cellStyle name="SAPBEXunassignedItem 4 2 2 2" xfId="46019" xr:uid="{00000000-0005-0000-0000-0000B9B30000}"/>
    <cellStyle name="SAPBEXunassignedItem 4 2 2 2 2" xfId="46020" xr:uid="{00000000-0005-0000-0000-0000BAB30000}"/>
    <cellStyle name="SAPBEXunassignedItem 4 2 2 2 2 2" xfId="46021" xr:uid="{00000000-0005-0000-0000-0000BBB30000}"/>
    <cellStyle name="SAPBEXunassignedItem 4 2 2 2 2 2 2" xfId="46022" xr:uid="{00000000-0005-0000-0000-0000BCB30000}"/>
    <cellStyle name="SAPBEXunassignedItem 4 2 2 2 2 2 2 2" xfId="46023" xr:uid="{00000000-0005-0000-0000-0000BDB30000}"/>
    <cellStyle name="SAPBEXunassignedItem 4 2 2 2 2 2 3" xfId="46024" xr:uid="{00000000-0005-0000-0000-0000BEB30000}"/>
    <cellStyle name="SAPBEXunassignedItem 4 2 2 2 2 2 3 2" xfId="46025" xr:uid="{00000000-0005-0000-0000-0000BFB30000}"/>
    <cellStyle name="SAPBEXunassignedItem 4 2 2 2 2 2 4" xfId="46026" xr:uid="{00000000-0005-0000-0000-0000C0B30000}"/>
    <cellStyle name="SAPBEXunassignedItem 4 2 2 2 2 2 4 2" xfId="46027" xr:uid="{00000000-0005-0000-0000-0000C1B30000}"/>
    <cellStyle name="SAPBEXunassignedItem 4 2 2 2 2 2 5" xfId="46028" xr:uid="{00000000-0005-0000-0000-0000C2B30000}"/>
    <cellStyle name="SAPBEXunassignedItem 4 2 2 2 2 2 5 2" xfId="46029" xr:uid="{00000000-0005-0000-0000-0000C3B30000}"/>
    <cellStyle name="SAPBEXunassignedItem 4 2 2 2 2 2 6" xfId="46030" xr:uid="{00000000-0005-0000-0000-0000C4B30000}"/>
    <cellStyle name="SAPBEXunassignedItem 4 2 2 2 2 2 6 2" xfId="46031" xr:uid="{00000000-0005-0000-0000-0000C5B30000}"/>
    <cellStyle name="SAPBEXunassignedItem 4 2 2 2 2 2 7" xfId="46032" xr:uid="{00000000-0005-0000-0000-0000C6B30000}"/>
    <cellStyle name="SAPBEXunassignedItem 4 2 2 2 2 2 7 2" xfId="46033" xr:uid="{00000000-0005-0000-0000-0000C7B30000}"/>
    <cellStyle name="SAPBEXunassignedItem 4 2 2 2 2 2 8" xfId="46034" xr:uid="{00000000-0005-0000-0000-0000C8B30000}"/>
    <cellStyle name="SAPBEXunassignedItem 4 2 2 2 3" xfId="46035" xr:uid="{00000000-0005-0000-0000-0000C9B30000}"/>
    <cellStyle name="SAPBEXunassignedItem 4 2 2 2 3 2" xfId="46036" xr:uid="{00000000-0005-0000-0000-0000CAB30000}"/>
    <cellStyle name="SAPBEXunassignedItem 4 2 2 2 3 2 2" xfId="46037" xr:uid="{00000000-0005-0000-0000-0000CBB30000}"/>
    <cellStyle name="SAPBEXunassignedItem 4 2 2 2 3 2 2 2" xfId="46038" xr:uid="{00000000-0005-0000-0000-0000CCB30000}"/>
    <cellStyle name="SAPBEXunassignedItem 4 2 2 2 3 2 3" xfId="46039" xr:uid="{00000000-0005-0000-0000-0000CDB30000}"/>
    <cellStyle name="SAPBEXunassignedItem 4 2 2 2 3 3" xfId="46040" xr:uid="{00000000-0005-0000-0000-0000CEB30000}"/>
    <cellStyle name="SAPBEXunassignedItem 4 2 2 2 3 3 2" xfId="46041" xr:uid="{00000000-0005-0000-0000-0000CFB30000}"/>
    <cellStyle name="SAPBEXunassignedItem 4 2 2 2 3 4" xfId="46042" xr:uid="{00000000-0005-0000-0000-0000D0B30000}"/>
    <cellStyle name="SAPBEXunassignedItem 4 2 2 2 3 4 2" xfId="46043" xr:uid="{00000000-0005-0000-0000-0000D1B30000}"/>
    <cellStyle name="SAPBEXunassignedItem 4 2 2 2 3 5" xfId="46044" xr:uid="{00000000-0005-0000-0000-0000D2B30000}"/>
    <cellStyle name="SAPBEXunassignedItem 4 2 2 2 3 5 2" xfId="46045" xr:uid="{00000000-0005-0000-0000-0000D3B30000}"/>
    <cellStyle name="SAPBEXunassignedItem 4 2 2 2 3 6" xfId="46046" xr:uid="{00000000-0005-0000-0000-0000D4B30000}"/>
    <cellStyle name="SAPBEXunassignedItem 4 2 2 2 3 6 2" xfId="46047" xr:uid="{00000000-0005-0000-0000-0000D5B30000}"/>
    <cellStyle name="SAPBEXunassignedItem 4 2 2 2 4" xfId="46048" xr:uid="{00000000-0005-0000-0000-0000D6B30000}"/>
    <cellStyle name="SAPBEXunassignedItem 4 2 2 2 4 2" xfId="46049" xr:uid="{00000000-0005-0000-0000-0000D7B30000}"/>
    <cellStyle name="SAPBEXunassignedItem 4 2 2 2 4 2 2" xfId="46050" xr:uid="{00000000-0005-0000-0000-0000D8B30000}"/>
    <cellStyle name="SAPBEXunassignedItem 4 2 2 2 4 3" xfId="46051" xr:uid="{00000000-0005-0000-0000-0000D9B30000}"/>
    <cellStyle name="SAPBEXunassignedItem 4 2 2 2 4 3 2" xfId="46052" xr:uid="{00000000-0005-0000-0000-0000DAB30000}"/>
    <cellStyle name="SAPBEXunassignedItem 4 2 2 2 4 4" xfId="46053" xr:uid="{00000000-0005-0000-0000-0000DBB30000}"/>
    <cellStyle name="SAPBEXunassignedItem 4 2 2 2 4 4 2" xfId="46054" xr:uid="{00000000-0005-0000-0000-0000DCB30000}"/>
    <cellStyle name="SAPBEXunassignedItem 4 2 2 2 4 5" xfId="46055" xr:uid="{00000000-0005-0000-0000-0000DDB30000}"/>
    <cellStyle name="SAPBEXunassignedItem 4 2 2 2 4 5 2" xfId="46056" xr:uid="{00000000-0005-0000-0000-0000DEB30000}"/>
    <cellStyle name="SAPBEXunassignedItem 4 2 2 2 4 6" xfId="46057" xr:uid="{00000000-0005-0000-0000-0000DFB30000}"/>
    <cellStyle name="SAPBEXunassignedItem 4 2 2 2 4 6 2" xfId="46058" xr:uid="{00000000-0005-0000-0000-0000E0B30000}"/>
    <cellStyle name="SAPBEXunassignedItem 4 2 2 2 4 7" xfId="46059" xr:uid="{00000000-0005-0000-0000-0000E1B30000}"/>
    <cellStyle name="SAPBEXunassignedItem 4 2 2 3" xfId="46060" xr:uid="{00000000-0005-0000-0000-0000E2B30000}"/>
    <cellStyle name="SAPBEXunassignedItem 4 2 2 3 2" xfId="46061" xr:uid="{00000000-0005-0000-0000-0000E3B30000}"/>
    <cellStyle name="SAPBEXunassignedItem 4 2 2 3 2 2" xfId="46062" xr:uid="{00000000-0005-0000-0000-0000E4B30000}"/>
    <cellStyle name="SAPBEXunassignedItem 4 2 2 3 3" xfId="46063" xr:uid="{00000000-0005-0000-0000-0000E5B30000}"/>
    <cellStyle name="SAPBEXunassignedItem 4 2 2 3 3 2" xfId="46064" xr:uid="{00000000-0005-0000-0000-0000E6B30000}"/>
    <cellStyle name="SAPBEXunassignedItem 4 2 2 3 4" xfId="46065" xr:uid="{00000000-0005-0000-0000-0000E7B30000}"/>
    <cellStyle name="SAPBEXunassignedItem 4 2 2 3 4 2" xfId="46066" xr:uid="{00000000-0005-0000-0000-0000E8B30000}"/>
    <cellStyle name="SAPBEXunassignedItem 4 2 2 3 5" xfId="46067" xr:uid="{00000000-0005-0000-0000-0000E9B30000}"/>
    <cellStyle name="SAPBEXunassignedItem 4 2 2 3 5 2" xfId="46068" xr:uid="{00000000-0005-0000-0000-0000EAB30000}"/>
    <cellStyle name="SAPBEXunassignedItem 4 2 2 3 6" xfId="46069" xr:uid="{00000000-0005-0000-0000-0000EBB30000}"/>
    <cellStyle name="SAPBEXunassignedItem 4 2 2 3 6 2" xfId="46070" xr:uid="{00000000-0005-0000-0000-0000ECB30000}"/>
    <cellStyle name="SAPBEXunassignedItem 4 2 2 3 7" xfId="46071" xr:uid="{00000000-0005-0000-0000-0000EDB30000}"/>
    <cellStyle name="SAPBEXunassignedItem 4 2 2 3 7 2" xfId="46072" xr:uid="{00000000-0005-0000-0000-0000EEB30000}"/>
    <cellStyle name="SAPBEXunassignedItem 4 2 2 3 8" xfId="46073" xr:uid="{00000000-0005-0000-0000-0000EFB30000}"/>
    <cellStyle name="SAPBEXunassignedItem 4 2 3" xfId="46074" xr:uid="{00000000-0005-0000-0000-0000F0B30000}"/>
    <cellStyle name="SAPBEXunassignedItem 4 2 3 2" xfId="46075" xr:uid="{00000000-0005-0000-0000-0000F1B30000}"/>
    <cellStyle name="SAPBEXunassignedItem 4 2 3 2 2" xfId="46076" xr:uid="{00000000-0005-0000-0000-0000F2B30000}"/>
    <cellStyle name="SAPBEXunassignedItem 4 2 3 2 2 2" xfId="46077" xr:uid="{00000000-0005-0000-0000-0000F3B30000}"/>
    <cellStyle name="SAPBEXunassignedItem 4 2 3 2 2 2 2" xfId="46078" xr:uid="{00000000-0005-0000-0000-0000F4B30000}"/>
    <cellStyle name="SAPBEXunassignedItem 4 2 3 2 2 3" xfId="46079" xr:uid="{00000000-0005-0000-0000-0000F5B30000}"/>
    <cellStyle name="SAPBEXunassignedItem 4 2 3 2 2 3 2" xfId="46080" xr:uid="{00000000-0005-0000-0000-0000F6B30000}"/>
    <cellStyle name="SAPBEXunassignedItem 4 2 3 2 2 4" xfId="46081" xr:uid="{00000000-0005-0000-0000-0000F7B30000}"/>
    <cellStyle name="SAPBEXunassignedItem 4 2 3 2 2 4 2" xfId="46082" xr:uid="{00000000-0005-0000-0000-0000F8B30000}"/>
    <cellStyle name="SAPBEXunassignedItem 4 2 3 2 2 5" xfId="46083" xr:uid="{00000000-0005-0000-0000-0000F9B30000}"/>
    <cellStyle name="SAPBEXunassignedItem 4 2 3 2 2 5 2" xfId="46084" xr:uid="{00000000-0005-0000-0000-0000FAB30000}"/>
    <cellStyle name="SAPBEXunassignedItem 4 2 3 2 2 6" xfId="46085" xr:uid="{00000000-0005-0000-0000-0000FBB30000}"/>
    <cellStyle name="SAPBEXunassignedItem 4 2 3 2 2 6 2" xfId="46086" xr:uid="{00000000-0005-0000-0000-0000FCB30000}"/>
    <cellStyle name="SAPBEXunassignedItem 4 2 3 2 2 7" xfId="46087" xr:uid="{00000000-0005-0000-0000-0000FDB30000}"/>
    <cellStyle name="SAPBEXunassignedItem 4 2 3 2 2 7 2" xfId="46088" xr:uid="{00000000-0005-0000-0000-0000FEB30000}"/>
    <cellStyle name="SAPBEXunassignedItem 4 2 3 2 2 8" xfId="46089" xr:uid="{00000000-0005-0000-0000-0000FFB30000}"/>
    <cellStyle name="SAPBEXunassignedItem 4 2 3 3" xfId="46090" xr:uid="{00000000-0005-0000-0000-000000B40000}"/>
    <cellStyle name="SAPBEXunassignedItem 4 2 3 3 2" xfId="46091" xr:uid="{00000000-0005-0000-0000-000001B40000}"/>
    <cellStyle name="SAPBEXunassignedItem 4 2 3 3 2 2" xfId="46092" xr:uid="{00000000-0005-0000-0000-000002B40000}"/>
    <cellStyle name="SAPBEXunassignedItem 4 2 3 3 2 2 2" xfId="46093" xr:uid="{00000000-0005-0000-0000-000003B40000}"/>
    <cellStyle name="SAPBEXunassignedItem 4 2 3 3 2 3" xfId="46094" xr:uid="{00000000-0005-0000-0000-000004B40000}"/>
    <cellStyle name="SAPBEXunassignedItem 4 2 3 3 3" xfId="46095" xr:uid="{00000000-0005-0000-0000-000005B40000}"/>
    <cellStyle name="SAPBEXunassignedItem 4 2 3 3 3 2" xfId="46096" xr:uid="{00000000-0005-0000-0000-000006B40000}"/>
    <cellStyle name="SAPBEXunassignedItem 4 2 3 3 4" xfId="46097" xr:uid="{00000000-0005-0000-0000-000007B40000}"/>
    <cellStyle name="SAPBEXunassignedItem 4 2 3 3 4 2" xfId="46098" xr:uid="{00000000-0005-0000-0000-000008B40000}"/>
    <cellStyle name="SAPBEXunassignedItem 4 2 3 3 5" xfId="46099" xr:uid="{00000000-0005-0000-0000-000009B40000}"/>
    <cellStyle name="SAPBEXunassignedItem 4 2 3 3 5 2" xfId="46100" xr:uid="{00000000-0005-0000-0000-00000AB40000}"/>
    <cellStyle name="SAPBEXunassignedItem 4 2 3 3 6" xfId="46101" xr:uid="{00000000-0005-0000-0000-00000BB40000}"/>
    <cellStyle name="SAPBEXunassignedItem 4 2 3 3 6 2" xfId="46102" xr:uid="{00000000-0005-0000-0000-00000CB40000}"/>
    <cellStyle name="SAPBEXunassignedItem 4 2 3 4" xfId="46103" xr:uid="{00000000-0005-0000-0000-00000DB40000}"/>
    <cellStyle name="SAPBEXunassignedItem 4 2 3 4 2" xfId="46104" xr:uid="{00000000-0005-0000-0000-00000EB40000}"/>
    <cellStyle name="SAPBEXunassignedItem 4 2 3 4 2 2" xfId="46105" xr:uid="{00000000-0005-0000-0000-00000FB40000}"/>
    <cellStyle name="SAPBEXunassignedItem 4 2 3 4 3" xfId="46106" xr:uid="{00000000-0005-0000-0000-000010B40000}"/>
    <cellStyle name="SAPBEXunassignedItem 4 2 3 4 3 2" xfId="46107" xr:uid="{00000000-0005-0000-0000-000011B40000}"/>
    <cellStyle name="SAPBEXunassignedItem 4 2 3 4 4" xfId="46108" xr:uid="{00000000-0005-0000-0000-000012B40000}"/>
    <cellStyle name="SAPBEXunassignedItem 4 2 3 4 4 2" xfId="46109" xr:uid="{00000000-0005-0000-0000-000013B40000}"/>
    <cellStyle name="SAPBEXunassignedItem 4 2 3 4 5" xfId="46110" xr:uid="{00000000-0005-0000-0000-000014B40000}"/>
    <cellStyle name="SAPBEXunassignedItem 4 2 3 4 5 2" xfId="46111" xr:uid="{00000000-0005-0000-0000-000015B40000}"/>
    <cellStyle name="SAPBEXunassignedItem 4 2 3 4 6" xfId="46112" xr:uid="{00000000-0005-0000-0000-000016B40000}"/>
    <cellStyle name="SAPBEXunassignedItem 4 2 3 4 6 2" xfId="46113" xr:uid="{00000000-0005-0000-0000-000017B40000}"/>
    <cellStyle name="SAPBEXunassignedItem 4 2 3 4 7" xfId="46114" xr:uid="{00000000-0005-0000-0000-000018B40000}"/>
    <cellStyle name="SAPBEXunassignedItem 4 2 4" xfId="46115" xr:uid="{00000000-0005-0000-0000-000019B40000}"/>
    <cellStyle name="SAPBEXunassignedItem 4 2 4 2" xfId="46116" xr:uid="{00000000-0005-0000-0000-00001AB40000}"/>
    <cellStyle name="SAPBEXunassignedItem 4 2 4 2 2" xfId="46117" xr:uid="{00000000-0005-0000-0000-00001BB40000}"/>
    <cellStyle name="SAPBEXunassignedItem 4 2 4 3" xfId="46118" xr:uid="{00000000-0005-0000-0000-00001CB40000}"/>
    <cellStyle name="SAPBEXunassignedItem 4 2 4 3 2" xfId="46119" xr:uid="{00000000-0005-0000-0000-00001DB40000}"/>
    <cellStyle name="SAPBEXunassignedItem 4 2 4 4" xfId="46120" xr:uid="{00000000-0005-0000-0000-00001EB40000}"/>
    <cellStyle name="SAPBEXunassignedItem 4 2 4 4 2" xfId="46121" xr:uid="{00000000-0005-0000-0000-00001FB40000}"/>
    <cellStyle name="SAPBEXunassignedItem 4 2 4 5" xfId="46122" xr:uid="{00000000-0005-0000-0000-000020B40000}"/>
    <cellStyle name="SAPBEXunassignedItem 4 2 4 5 2" xfId="46123" xr:uid="{00000000-0005-0000-0000-000021B40000}"/>
    <cellStyle name="SAPBEXunassignedItem 4 2 4 6" xfId="46124" xr:uid="{00000000-0005-0000-0000-000022B40000}"/>
    <cellStyle name="SAPBEXunassignedItem 4 2 4 6 2" xfId="46125" xr:uid="{00000000-0005-0000-0000-000023B40000}"/>
    <cellStyle name="SAPBEXunassignedItem 4 2 4 7" xfId="46126" xr:uid="{00000000-0005-0000-0000-000024B40000}"/>
    <cellStyle name="SAPBEXunassignedItem 4 2 4 7 2" xfId="46127" xr:uid="{00000000-0005-0000-0000-000025B40000}"/>
    <cellStyle name="SAPBEXunassignedItem 4 2 4 8" xfId="46128" xr:uid="{00000000-0005-0000-0000-000026B40000}"/>
    <cellStyle name="SAPBEXunassignedItem 4 3" xfId="46129" xr:uid="{00000000-0005-0000-0000-000027B40000}"/>
    <cellStyle name="SAPBEXunassignedItem 4 3 2" xfId="46130" xr:uid="{00000000-0005-0000-0000-000028B40000}"/>
    <cellStyle name="SAPBEXunassignedItem 4 3 2 2" xfId="46131" xr:uid="{00000000-0005-0000-0000-000029B40000}"/>
    <cellStyle name="SAPBEXunassignedItem 4 3 2 2 2" xfId="46132" xr:uid="{00000000-0005-0000-0000-00002AB40000}"/>
    <cellStyle name="SAPBEXunassignedItem 4 3 2 2 2 2" xfId="46133" xr:uid="{00000000-0005-0000-0000-00002BB40000}"/>
    <cellStyle name="SAPBEXunassignedItem 4 3 2 2 2 2 2" xfId="46134" xr:uid="{00000000-0005-0000-0000-00002CB40000}"/>
    <cellStyle name="SAPBEXunassignedItem 4 3 2 2 2 3" xfId="46135" xr:uid="{00000000-0005-0000-0000-00002DB40000}"/>
    <cellStyle name="SAPBEXunassignedItem 4 3 2 2 2 3 2" xfId="46136" xr:uid="{00000000-0005-0000-0000-00002EB40000}"/>
    <cellStyle name="SAPBEXunassignedItem 4 3 2 2 2 4" xfId="46137" xr:uid="{00000000-0005-0000-0000-00002FB40000}"/>
    <cellStyle name="SAPBEXunassignedItem 4 3 2 2 2 4 2" xfId="46138" xr:uid="{00000000-0005-0000-0000-000030B40000}"/>
    <cellStyle name="SAPBEXunassignedItem 4 3 2 2 2 5" xfId="46139" xr:uid="{00000000-0005-0000-0000-000031B40000}"/>
    <cellStyle name="SAPBEXunassignedItem 4 3 2 2 2 5 2" xfId="46140" xr:uid="{00000000-0005-0000-0000-000032B40000}"/>
    <cellStyle name="SAPBEXunassignedItem 4 3 2 2 2 6" xfId="46141" xr:uid="{00000000-0005-0000-0000-000033B40000}"/>
    <cellStyle name="SAPBEXunassignedItem 4 3 2 2 2 6 2" xfId="46142" xr:uid="{00000000-0005-0000-0000-000034B40000}"/>
    <cellStyle name="SAPBEXunassignedItem 4 3 2 2 2 7" xfId="46143" xr:uid="{00000000-0005-0000-0000-000035B40000}"/>
    <cellStyle name="SAPBEXunassignedItem 4 3 2 2 2 7 2" xfId="46144" xr:uid="{00000000-0005-0000-0000-000036B40000}"/>
    <cellStyle name="SAPBEXunassignedItem 4 3 2 2 2 8" xfId="46145" xr:uid="{00000000-0005-0000-0000-000037B40000}"/>
    <cellStyle name="SAPBEXunassignedItem 4 3 2 3" xfId="46146" xr:uid="{00000000-0005-0000-0000-000038B40000}"/>
    <cellStyle name="SAPBEXunassignedItem 4 3 2 3 2" xfId="46147" xr:uid="{00000000-0005-0000-0000-000039B40000}"/>
    <cellStyle name="SAPBEXunassignedItem 4 3 2 3 2 2" xfId="46148" xr:uid="{00000000-0005-0000-0000-00003AB40000}"/>
    <cellStyle name="SAPBEXunassignedItem 4 3 2 3 2 2 2" xfId="46149" xr:uid="{00000000-0005-0000-0000-00003BB40000}"/>
    <cellStyle name="SAPBEXunassignedItem 4 3 2 3 2 3" xfId="46150" xr:uid="{00000000-0005-0000-0000-00003CB40000}"/>
    <cellStyle name="SAPBEXunassignedItem 4 3 2 3 3" xfId="46151" xr:uid="{00000000-0005-0000-0000-00003DB40000}"/>
    <cellStyle name="SAPBEXunassignedItem 4 3 2 3 3 2" xfId="46152" xr:uid="{00000000-0005-0000-0000-00003EB40000}"/>
    <cellStyle name="SAPBEXunassignedItem 4 3 2 3 4" xfId="46153" xr:uid="{00000000-0005-0000-0000-00003FB40000}"/>
    <cellStyle name="SAPBEXunassignedItem 4 3 2 3 4 2" xfId="46154" xr:uid="{00000000-0005-0000-0000-000040B40000}"/>
    <cellStyle name="SAPBEXunassignedItem 4 3 2 3 5" xfId="46155" xr:uid="{00000000-0005-0000-0000-000041B40000}"/>
    <cellStyle name="SAPBEXunassignedItem 4 3 2 3 5 2" xfId="46156" xr:uid="{00000000-0005-0000-0000-000042B40000}"/>
    <cellStyle name="SAPBEXunassignedItem 4 3 2 3 6" xfId="46157" xr:uid="{00000000-0005-0000-0000-000043B40000}"/>
    <cellStyle name="SAPBEXunassignedItem 4 3 2 3 6 2" xfId="46158" xr:uid="{00000000-0005-0000-0000-000044B40000}"/>
    <cellStyle name="SAPBEXunassignedItem 4 3 2 4" xfId="46159" xr:uid="{00000000-0005-0000-0000-000045B40000}"/>
    <cellStyle name="SAPBEXunassignedItem 4 3 2 4 2" xfId="46160" xr:uid="{00000000-0005-0000-0000-000046B40000}"/>
    <cellStyle name="SAPBEXunassignedItem 4 3 2 4 2 2" xfId="46161" xr:uid="{00000000-0005-0000-0000-000047B40000}"/>
    <cellStyle name="SAPBEXunassignedItem 4 3 2 4 3" xfId="46162" xr:uid="{00000000-0005-0000-0000-000048B40000}"/>
    <cellStyle name="SAPBEXunassignedItem 4 3 2 4 3 2" xfId="46163" xr:uid="{00000000-0005-0000-0000-000049B40000}"/>
    <cellStyle name="SAPBEXunassignedItem 4 3 2 4 4" xfId="46164" xr:uid="{00000000-0005-0000-0000-00004AB40000}"/>
    <cellStyle name="SAPBEXunassignedItem 4 3 2 4 4 2" xfId="46165" xr:uid="{00000000-0005-0000-0000-00004BB40000}"/>
    <cellStyle name="SAPBEXunassignedItem 4 3 2 4 5" xfId="46166" xr:uid="{00000000-0005-0000-0000-00004CB40000}"/>
    <cellStyle name="SAPBEXunassignedItem 4 3 2 4 5 2" xfId="46167" xr:uid="{00000000-0005-0000-0000-00004DB40000}"/>
    <cellStyle name="SAPBEXunassignedItem 4 3 2 4 6" xfId="46168" xr:uid="{00000000-0005-0000-0000-00004EB40000}"/>
    <cellStyle name="SAPBEXunassignedItem 4 3 2 4 6 2" xfId="46169" xr:uid="{00000000-0005-0000-0000-00004FB40000}"/>
    <cellStyle name="SAPBEXunassignedItem 4 3 2 4 7" xfId="46170" xr:uid="{00000000-0005-0000-0000-000050B40000}"/>
    <cellStyle name="SAPBEXunassignedItem 4 3 3" xfId="46171" xr:uid="{00000000-0005-0000-0000-000051B40000}"/>
    <cellStyle name="SAPBEXunassignedItem 4 3 3 2" xfId="46172" xr:uid="{00000000-0005-0000-0000-000052B40000}"/>
    <cellStyle name="SAPBEXunassignedItem 4 3 3 2 2" xfId="46173" xr:uid="{00000000-0005-0000-0000-000053B40000}"/>
    <cellStyle name="SAPBEXunassignedItem 4 3 3 3" xfId="46174" xr:uid="{00000000-0005-0000-0000-000054B40000}"/>
    <cellStyle name="SAPBEXunassignedItem 4 3 3 3 2" xfId="46175" xr:uid="{00000000-0005-0000-0000-000055B40000}"/>
    <cellStyle name="SAPBEXunassignedItem 4 3 3 4" xfId="46176" xr:uid="{00000000-0005-0000-0000-000056B40000}"/>
    <cellStyle name="SAPBEXunassignedItem 4 3 3 4 2" xfId="46177" xr:uid="{00000000-0005-0000-0000-000057B40000}"/>
    <cellStyle name="SAPBEXunassignedItem 4 3 3 5" xfId="46178" xr:uid="{00000000-0005-0000-0000-000058B40000}"/>
    <cellStyle name="SAPBEXunassignedItem 4 3 3 5 2" xfId="46179" xr:uid="{00000000-0005-0000-0000-000059B40000}"/>
    <cellStyle name="SAPBEXunassignedItem 4 3 3 6" xfId="46180" xr:uid="{00000000-0005-0000-0000-00005AB40000}"/>
    <cellStyle name="SAPBEXunassignedItem 4 3 3 6 2" xfId="46181" xr:uid="{00000000-0005-0000-0000-00005BB40000}"/>
    <cellStyle name="SAPBEXunassignedItem 4 3 3 7" xfId="46182" xr:uid="{00000000-0005-0000-0000-00005CB40000}"/>
    <cellStyle name="SAPBEXunassignedItem 4 3 3 7 2" xfId="46183" xr:uid="{00000000-0005-0000-0000-00005DB40000}"/>
    <cellStyle name="SAPBEXunassignedItem 4 3 3 8" xfId="46184" xr:uid="{00000000-0005-0000-0000-00005EB40000}"/>
    <cellStyle name="SAPBEXunassignedItem 4 4" xfId="46185" xr:uid="{00000000-0005-0000-0000-00005FB40000}"/>
    <cellStyle name="SAPBEXunassignedItem 4 4 2" xfId="46186" xr:uid="{00000000-0005-0000-0000-000060B40000}"/>
    <cellStyle name="SAPBEXunassignedItem 4 4 2 2" xfId="46187" xr:uid="{00000000-0005-0000-0000-000061B40000}"/>
    <cellStyle name="SAPBEXunassignedItem 4 4 2 2 2" xfId="46188" xr:uid="{00000000-0005-0000-0000-000062B40000}"/>
    <cellStyle name="SAPBEXunassignedItem 4 4 2 2 2 2" xfId="46189" xr:uid="{00000000-0005-0000-0000-000063B40000}"/>
    <cellStyle name="SAPBEXunassignedItem 4 4 2 2 3" xfId="46190" xr:uid="{00000000-0005-0000-0000-000064B40000}"/>
    <cellStyle name="SAPBEXunassignedItem 4 4 2 2 3 2" xfId="46191" xr:uid="{00000000-0005-0000-0000-000065B40000}"/>
    <cellStyle name="SAPBEXunassignedItem 4 4 2 2 4" xfId="46192" xr:uid="{00000000-0005-0000-0000-000066B40000}"/>
    <cellStyle name="SAPBEXunassignedItem 4 4 2 2 4 2" xfId="46193" xr:uid="{00000000-0005-0000-0000-000067B40000}"/>
    <cellStyle name="SAPBEXunassignedItem 4 4 2 2 5" xfId="46194" xr:uid="{00000000-0005-0000-0000-000068B40000}"/>
    <cellStyle name="SAPBEXunassignedItem 4 4 2 2 5 2" xfId="46195" xr:uid="{00000000-0005-0000-0000-000069B40000}"/>
    <cellStyle name="SAPBEXunassignedItem 4 4 2 2 6" xfId="46196" xr:uid="{00000000-0005-0000-0000-00006AB40000}"/>
    <cellStyle name="SAPBEXunassignedItem 4 4 2 2 6 2" xfId="46197" xr:uid="{00000000-0005-0000-0000-00006BB40000}"/>
    <cellStyle name="SAPBEXunassignedItem 4 4 2 2 7" xfId="46198" xr:uid="{00000000-0005-0000-0000-00006CB40000}"/>
    <cellStyle name="SAPBEXunassignedItem 4 4 2 2 7 2" xfId="46199" xr:uid="{00000000-0005-0000-0000-00006DB40000}"/>
    <cellStyle name="SAPBEXunassignedItem 4 4 2 2 8" xfId="46200" xr:uid="{00000000-0005-0000-0000-00006EB40000}"/>
    <cellStyle name="SAPBEXunassignedItem 4 4 3" xfId="46201" xr:uid="{00000000-0005-0000-0000-00006FB40000}"/>
    <cellStyle name="SAPBEXunassignedItem 4 4 3 2" xfId="46202" xr:uid="{00000000-0005-0000-0000-000070B40000}"/>
    <cellStyle name="SAPBEXunassignedItem 4 4 3 2 2" xfId="46203" xr:uid="{00000000-0005-0000-0000-000071B40000}"/>
    <cellStyle name="SAPBEXunassignedItem 4 4 3 2 2 2" xfId="46204" xr:uid="{00000000-0005-0000-0000-000072B40000}"/>
    <cellStyle name="SAPBEXunassignedItem 4 4 3 2 3" xfId="46205" xr:uid="{00000000-0005-0000-0000-000073B40000}"/>
    <cellStyle name="SAPBEXunassignedItem 4 4 3 3" xfId="46206" xr:uid="{00000000-0005-0000-0000-000074B40000}"/>
    <cellStyle name="SAPBEXunassignedItem 4 4 3 3 2" xfId="46207" xr:uid="{00000000-0005-0000-0000-000075B40000}"/>
    <cellStyle name="SAPBEXunassignedItem 4 4 3 4" xfId="46208" xr:uid="{00000000-0005-0000-0000-000076B40000}"/>
    <cellStyle name="SAPBEXunassignedItem 4 4 3 4 2" xfId="46209" xr:uid="{00000000-0005-0000-0000-000077B40000}"/>
    <cellStyle name="SAPBEXunassignedItem 4 4 3 5" xfId="46210" xr:uid="{00000000-0005-0000-0000-000078B40000}"/>
    <cellStyle name="SAPBEXunassignedItem 4 4 3 5 2" xfId="46211" xr:uid="{00000000-0005-0000-0000-000079B40000}"/>
    <cellStyle name="SAPBEXunassignedItem 4 4 3 6" xfId="46212" xr:uid="{00000000-0005-0000-0000-00007AB40000}"/>
    <cellStyle name="SAPBEXunassignedItem 4 4 3 6 2" xfId="46213" xr:uid="{00000000-0005-0000-0000-00007BB40000}"/>
    <cellStyle name="SAPBEXunassignedItem 4 4 4" xfId="46214" xr:uid="{00000000-0005-0000-0000-00007CB40000}"/>
    <cellStyle name="SAPBEXunassignedItem 4 4 4 2" xfId="46215" xr:uid="{00000000-0005-0000-0000-00007DB40000}"/>
    <cellStyle name="SAPBEXunassignedItem 4 4 4 2 2" xfId="46216" xr:uid="{00000000-0005-0000-0000-00007EB40000}"/>
    <cellStyle name="SAPBEXunassignedItem 4 4 4 3" xfId="46217" xr:uid="{00000000-0005-0000-0000-00007FB40000}"/>
    <cellStyle name="SAPBEXunassignedItem 4 4 4 3 2" xfId="46218" xr:uid="{00000000-0005-0000-0000-000080B40000}"/>
    <cellStyle name="SAPBEXunassignedItem 4 4 4 4" xfId="46219" xr:uid="{00000000-0005-0000-0000-000081B40000}"/>
    <cellStyle name="SAPBEXunassignedItem 4 4 4 4 2" xfId="46220" xr:uid="{00000000-0005-0000-0000-000082B40000}"/>
    <cellStyle name="SAPBEXunassignedItem 4 4 4 5" xfId="46221" xr:uid="{00000000-0005-0000-0000-000083B40000}"/>
    <cellStyle name="SAPBEXunassignedItem 4 4 4 5 2" xfId="46222" xr:uid="{00000000-0005-0000-0000-000084B40000}"/>
    <cellStyle name="SAPBEXunassignedItem 4 4 4 6" xfId="46223" xr:uid="{00000000-0005-0000-0000-000085B40000}"/>
    <cellStyle name="SAPBEXunassignedItem 4 4 4 6 2" xfId="46224" xr:uid="{00000000-0005-0000-0000-000086B40000}"/>
    <cellStyle name="SAPBEXunassignedItem 4 4 4 7" xfId="46225" xr:uid="{00000000-0005-0000-0000-000087B40000}"/>
    <cellStyle name="SAPBEXunassignedItem 4 5" xfId="46226" xr:uid="{00000000-0005-0000-0000-000088B40000}"/>
    <cellStyle name="SAPBEXunassignedItem 4 5 2" xfId="46227" xr:uid="{00000000-0005-0000-0000-000089B40000}"/>
    <cellStyle name="SAPBEXunassignedItem 4 5 2 2" xfId="46228" xr:uid="{00000000-0005-0000-0000-00008AB40000}"/>
    <cellStyle name="SAPBEXunassignedItem 4 5 3" xfId="46229" xr:uid="{00000000-0005-0000-0000-00008BB40000}"/>
    <cellStyle name="SAPBEXunassignedItem 4 5 3 2" xfId="46230" xr:uid="{00000000-0005-0000-0000-00008CB40000}"/>
    <cellStyle name="SAPBEXunassignedItem 4 5 4" xfId="46231" xr:uid="{00000000-0005-0000-0000-00008DB40000}"/>
    <cellStyle name="SAPBEXunassignedItem 4 5 4 2" xfId="46232" xr:uid="{00000000-0005-0000-0000-00008EB40000}"/>
    <cellStyle name="SAPBEXunassignedItem 4 5 5" xfId="46233" xr:uid="{00000000-0005-0000-0000-00008FB40000}"/>
    <cellStyle name="SAPBEXunassignedItem 4 5 5 2" xfId="46234" xr:uid="{00000000-0005-0000-0000-000090B40000}"/>
    <cellStyle name="SAPBEXunassignedItem 4 5 6" xfId="46235" xr:uid="{00000000-0005-0000-0000-000091B40000}"/>
    <cellStyle name="SAPBEXunassignedItem 4 5 6 2" xfId="46236" xr:uid="{00000000-0005-0000-0000-000092B40000}"/>
    <cellStyle name="SAPBEXunassignedItem 4 5 7" xfId="46237" xr:uid="{00000000-0005-0000-0000-000093B40000}"/>
    <cellStyle name="SAPBEXunassignedItem 4 5 7 2" xfId="46238" xr:uid="{00000000-0005-0000-0000-000094B40000}"/>
    <cellStyle name="SAPBEXunassignedItem 4 5 8" xfId="46239" xr:uid="{00000000-0005-0000-0000-000095B40000}"/>
    <cellStyle name="SAPBEXunassignedItem 5" xfId="46240" xr:uid="{00000000-0005-0000-0000-000096B40000}"/>
    <cellStyle name="SAPBEXunassignedItem 5 2" xfId="46241" xr:uid="{00000000-0005-0000-0000-000097B40000}"/>
    <cellStyle name="SAPBEXunassignedItem 5 2 2" xfId="46242" xr:uid="{00000000-0005-0000-0000-000098B40000}"/>
    <cellStyle name="SAPBEXunassignedItem 5 2 2 2" xfId="46243" xr:uid="{00000000-0005-0000-0000-000099B40000}"/>
    <cellStyle name="SAPBEXunassignedItem 5 2 2 2 2" xfId="46244" xr:uid="{00000000-0005-0000-0000-00009AB40000}"/>
    <cellStyle name="SAPBEXunassignedItem 5 2 2 2 2 2" xfId="46245" xr:uid="{00000000-0005-0000-0000-00009BB40000}"/>
    <cellStyle name="SAPBEXunassignedItem 5 2 2 2 2 2 2" xfId="46246" xr:uid="{00000000-0005-0000-0000-00009CB40000}"/>
    <cellStyle name="SAPBEXunassignedItem 5 2 2 2 2 3" xfId="46247" xr:uid="{00000000-0005-0000-0000-00009DB40000}"/>
    <cellStyle name="SAPBEXunassignedItem 5 2 2 2 2 3 2" xfId="46248" xr:uid="{00000000-0005-0000-0000-00009EB40000}"/>
    <cellStyle name="SAPBEXunassignedItem 5 2 2 2 2 4" xfId="46249" xr:uid="{00000000-0005-0000-0000-00009FB40000}"/>
    <cellStyle name="SAPBEXunassignedItem 5 2 2 2 2 4 2" xfId="46250" xr:uid="{00000000-0005-0000-0000-0000A0B40000}"/>
    <cellStyle name="SAPBEXunassignedItem 5 2 2 2 2 5" xfId="46251" xr:uid="{00000000-0005-0000-0000-0000A1B40000}"/>
    <cellStyle name="SAPBEXunassignedItem 5 2 2 2 2 5 2" xfId="46252" xr:uid="{00000000-0005-0000-0000-0000A2B40000}"/>
    <cellStyle name="SAPBEXunassignedItem 5 2 2 2 2 6" xfId="46253" xr:uid="{00000000-0005-0000-0000-0000A3B40000}"/>
    <cellStyle name="SAPBEXunassignedItem 5 2 2 2 2 6 2" xfId="46254" xr:uid="{00000000-0005-0000-0000-0000A4B40000}"/>
    <cellStyle name="SAPBEXunassignedItem 5 2 2 2 2 7" xfId="46255" xr:uid="{00000000-0005-0000-0000-0000A5B40000}"/>
    <cellStyle name="SAPBEXunassignedItem 5 2 2 2 2 7 2" xfId="46256" xr:uid="{00000000-0005-0000-0000-0000A6B40000}"/>
    <cellStyle name="SAPBEXunassignedItem 5 2 2 2 2 8" xfId="46257" xr:uid="{00000000-0005-0000-0000-0000A7B40000}"/>
    <cellStyle name="SAPBEXunassignedItem 5 2 2 3" xfId="46258" xr:uid="{00000000-0005-0000-0000-0000A8B40000}"/>
    <cellStyle name="SAPBEXunassignedItem 5 2 2 3 2" xfId="46259" xr:uid="{00000000-0005-0000-0000-0000A9B40000}"/>
    <cellStyle name="SAPBEXunassignedItem 5 2 2 3 2 2" xfId="46260" xr:uid="{00000000-0005-0000-0000-0000AAB40000}"/>
    <cellStyle name="SAPBEXunassignedItem 5 2 2 3 2 2 2" xfId="46261" xr:uid="{00000000-0005-0000-0000-0000ABB40000}"/>
    <cellStyle name="SAPBEXunassignedItem 5 2 2 3 2 3" xfId="46262" xr:uid="{00000000-0005-0000-0000-0000ACB40000}"/>
    <cellStyle name="SAPBEXunassignedItem 5 2 2 3 3" xfId="46263" xr:uid="{00000000-0005-0000-0000-0000ADB40000}"/>
    <cellStyle name="SAPBEXunassignedItem 5 2 2 3 3 2" xfId="46264" xr:uid="{00000000-0005-0000-0000-0000AEB40000}"/>
    <cellStyle name="SAPBEXunassignedItem 5 2 2 3 4" xfId="46265" xr:uid="{00000000-0005-0000-0000-0000AFB40000}"/>
    <cellStyle name="SAPBEXunassignedItem 5 2 2 3 4 2" xfId="46266" xr:uid="{00000000-0005-0000-0000-0000B0B40000}"/>
    <cellStyle name="SAPBEXunassignedItem 5 2 2 3 5" xfId="46267" xr:uid="{00000000-0005-0000-0000-0000B1B40000}"/>
    <cellStyle name="SAPBEXunassignedItem 5 2 2 3 5 2" xfId="46268" xr:uid="{00000000-0005-0000-0000-0000B2B40000}"/>
    <cellStyle name="SAPBEXunassignedItem 5 2 2 3 6" xfId="46269" xr:uid="{00000000-0005-0000-0000-0000B3B40000}"/>
    <cellStyle name="SAPBEXunassignedItem 5 2 2 3 6 2" xfId="46270" xr:uid="{00000000-0005-0000-0000-0000B4B40000}"/>
    <cellStyle name="SAPBEXunassignedItem 5 2 2 4" xfId="46271" xr:uid="{00000000-0005-0000-0000-0000B5B40000}"/>
    <cellStyle name="SAPBEXunassignedItem 5 2 2 4 2" xfId="46272" xr:uid="{00000000-0005-0000-0000-0000B6B40000}"/>
    <cellStyle name="SAPBEXunassignedItem 5 2 2 4 2 2" xfId="46273" xr:uid="{00000000-0005-0000-0000-0000B7B40000}"/>
    <cellStyle name="SAPBEXunassignedItem 5 2 2 4 3" xfId="46274" xr:uid="{00000000-0005-0000-0000-0000B8B40000}"/>
    <cellStyle name="SAPBEXunassignedItem 5 2 2 4 3 2" xfId="46275" xr:uid="{00000000-0005-0000-0000-0000B9B40000}"/>
    <cellStyle name="SAPBEXunassignedItem 5 2 2 4 4" xfId="46276" xr:uid="{00000000-0005-0000-0000-0000BAB40000}"/>
    <cellStyle name="SAPBEXunassignedItem 5 2 2 4 4 2" xfId="46277" xr:uid="{00000000-0005-0000-0000-0000BBB40000}"/>
    <cellStyle name="SAPBEXunassignedItem 5 2 2 4 5" xfId="46278" xr:uid="{00000000-0005-0000-0000-0000BCB40000}"/>
    <cellStyle name="SAPBEXunassignedItem 5 2 2 4 5 2" xfId="46279" xr:uid="{00000000-0005-0000-0000-0000BDB40000}"/>
    <cellStyle name="SAPBEXunassignedItem 5 2 2 4 6" xfId="46280" xr:uid="{00000000-0005-0000-0000-0000BEB40000}"/>
    <cellStyle name="SAPBEXunassignedItem 5 2 2 4 6 2" xfId="46281" xr:uid="{00000000-0005-0000-0000-0000BFB40000}"/>
    <cellStyle name="SAPBEXunassignedItem 5 2 2 4 7" xfId="46282" xr:uid="{00000000-0005-0000-0000-0000C0B40000}"/>
    <cellStyle name="SAPBEXunassignedItem 5 2 3" xfId="46283" xr:uid="{00000000-0005-0000-0000-0000C1B40000}"/>
    <cellStyle name="SAPBEXunassignedItem 5 2 3 2" xfId="46284" xr:uid="{00000000-0005-0000-0000-0000C2B40000}"/>
    <cellStyle name="SAPBEXunassignedItem 5 2 3 2 2" xfId="46285" xr:uid="{00000000-0005-0000-0000-0000C3B40000}"/>
    <cellStyle name="SAPBEXunassignedItem 5 2 3 3" xfId="46286" xr:uid="{00000000-0005-0000-0000-0000C4B40000}"/>
    <cellStyle name="SAPBEXunassignedItem 5 2 3 3 2" xfId="46287" xr:uid="{00000000-0005-0000-0000-0000C5B40000}"/>
    <cellStyle name="SAPBEXunassignedItem 5 2 3 4" xfId="46288" xr:uid="{00000000-0005-0000-0000-0000C6B40000}"/>
    <cellStyle name="SAPBEXunassignedItem 5 2 3 4 2" xfId="46289" xr:uid="{00000000-0005-0000-0000-0000C7B40000}"/>
    <cellStyle name="SAPBEXunassignedItem 5 2 3 5" xfId="46290" xr:uid="{00000000-0005-0000-0000-0000C8B40000}"/>
    <cellStyle name="SAPBEXunassignedItem 5 2 3 5 2" xfId="46291" xr:uid="{00000000-0005-0000-0000-0000C9B40000}"/>
    <cellStyle name="SAPBEXunassignedItem 5 2 3 6" xfId="46292" xr:uid="{00000000-0005-0000-0000-0000CAB40000}"/>
    <cellStyle name="SAPBEXunassignedItem 5 2 3 6 2" xfId="46293" xr:uid="{00000000-0005-0000-0000-0000CBB40000}"/>
    <cellStyle name="SAPBEXunassignedItem 5 2 3 7" xfId="46294" xr:uid="{00000000-0005-0000-0000-0000CCB40000}"/>
    <cellStyle name="SAPBEXunassignedItem 5 2 3 7 2" xfId="46295" xr:uid="{00000000-0005-0000-0000-0000CDB40000}"/>
    <cellStyle name="SAPBEXunassignedItem 5 2 3 8" xfId="46296" xr:uid="{00000000-0005-0000-0000-0000CEB40000}"/>
    <cellStyle name="SAPBEXunassignedItem 5 3" xfId="46297" xr:uid="{00000000-0005-0000-0000-0000CFB40000}"/>
    <cellStyle name="SAPBEXunassignedItem 5 3 2" xfId="46298" xr:uid="{00000000-0005-0000-0000-0000D0B40000}"/>
    <cellStyle name="SAPBEXunassignedItem 5 3 2 2" xfId="46299" xr:uid="{00000000-0005-0000-0000-0000D1B40000}"/>
    <cellStyle name="SAPBEXunassignedItem 5 3 2 2 2" xfId="46300" xr:uid="{00000000-0005-0000-0000-0000D2B40000}"/>
    <cellStyle name="SAPBEXunassignedItem 5 3 2 2 2 2" xfId="46301" xr:uid="{00000000-0005-0000-0000-0000D3B40000}"/>
    <cellStyle name="SAPBEXunassignedItem 5 3 2 2 3" xfId="46302" xr:uid="{00000000-0005-0000-0000-0000D4B40000}"/>
    <cellStyle name="SAPBEXunassignedItem 5 3 2 2 3 2" xfId="46303" xr:uid="{00000000-0005-0000-0000-0000D5B40000}"/>
    <cellStyle name="SAPBEXunassignedItem 5 3 2 2 4" xfId="46304" xr:uid="{00000000-0005-0000-0000-0000D6B40000}"/>
    <cellStyle name="SAPBEXunassignedItem 5 3 2 2 4 2" xfId="46305" xr:uid="{00000000-0005-0000-0000-0000D7B40000}"/>
    <cellStyle name="SAPBEXunassignedItem 5 3 2 2 5" xfId="46306" xr:uid="{00000000-0005-0000-0000-0000D8B40000}"/>
    <cellStyle name="SAPBEXunassignedItem 5 3 2 2 5 2" xfId="46307" xr:uid="{00000000-0005-0000-0000-0000D9B40000}"/>
    <cellStyle name="SAPBEXunassignedItem 5 3 2 2 6" xfId="46308" xr:uid="{00000000-0005-0000-0000-0000DAB40000}"/>
    <cellStyle name="SAPBEXunassignedItem 5 3 2 2 6 2" xfId="46309" xr:uid="{00000000-0005-0000-0000-0000DBB40000}"/>
    <cellStyle name="SAPBEXunassignedItem 5 3 2 2 7" xfId="46310" xr:uid="{00000000-0005-0000-0000-0000DCB40000}"/>
    <cellStyle name="SAPBEXunassignedItem 5 3 2 2 7 2" xfId="46311" xr:uid="{00000000-0005-0000-0000-0000DDB40000}"/>
    <cellStyle name="SAPBEXunassignedItem 5 3 2 2 8" xfId="46312" xr:uid="{00000000-0005-0000-0000-0000DEB40000}"/>
    <cellStyle name="SAPBEXunassignedItem 5 3 3" xfId="46313" xr:uid="{00000000-0005-0000-0000-0000DFB40000}"/>
    <cellStyle name="SAPBEXunassignedItem 5 3 3 2" xfId="46314" xr:uid="{00000000-0005-0000-0000-0000E0B40000}"/>
    <cellStyle name="SAPBEXunassignedItem 5 3 3 2 2" xfId="46315" xr:uid="{00000000-0005-0000-0000-0000E1B40000}"/>
    <cellStyle name="SAPBEXunassignedItem 5 3 3 2 2 2" xfId="46316" xr:uid="{00000000-0005-0000-0000-0000E2B40000}"/>
    <cellStyle name="SAPBEXunassignedItem 5 3 3 2 3" xfId="46317" xr:uid="{00000000-0005-0000-0000-0000E3B40000}"/>
    <cellStyle name="SAPBEXunassignedItem 5 3 3 3" xfId="46318" xr:uid="{00000000-0005-0000-0000-0000E4B40000}"/>
    <cellStyle name="SAPBEXunassignedItem 5 3 3 3 2" xfId="46319" xr:uid="{00000000-0005-0000-0000-0000E5B40000}"/>
    <cellStyle name="SAPBEXunassignedItem 5 3 3 4" xfId="46320" xr:uid="{00000000-0005-0000-0000-0000E6B40000}"/>
    <cellStyle name="SAPBEXunassignedItem 5 3 3 4 2" xfId="46321" xr:uid="{00000000-0005-0000-0000-0000E7B40000}"/>
    <cellStyle name="SAPBEXunassignedItem 5 3 3 5" xfId="46322" xr:uid="{00000000-0005-0000-0000-0000E8B40000}"/>
    <cellStyle name="SAPBEXunassignedItem 5 3 3 5 2" xfId="46323" xr:uid="{00000000-0005-0000-0000-0000E9B40000}"/>
    <cellStyle name="SAPBEXunassignedItem 5 3 3 6" xfId="46324" xr:uid="{00000000-0005-0000-0000-0000EAB40000}"/>
    <cellStyle name="SAPBEXunassignedItem 5 3 3 6 2" xfId="46325" xr:uid="{00000000-0005-0000-0000-0000EBB40000}"/>
    <cellStyle name="SAPBEXunassignedItem 5 3 4" xfId="46326" xr:uid="{00000000-0005-0000-0000-0000ECB40000}"/>
    <cellStyle name="SAPBEXunassignedItem 5 3 4 2" xfId="46327" xr:uid="{00000000-0005-0000-0000-0000EDB40000}"/>
    <cellStyle name="SAPBEXunassignedItem 5 3 4 2 2" xfId="46328" xr:uid="{00000000-0005-0000-0000-0000EEB40000}"/>
    <cellStyle name="SAPBEXunassignedItem 5 3 4 3" xfId="46329" xr:uid="{00000000-0005-0000-0000-0000EFB40000}"/>
    <cellStyle name="SAPBEXunassignedItem 5 3 4 3 2" xfId="46330" xr:uid="{00000000-0005-0000-0000-0000F0B40000}"/>
    <cellStyle name="SAPBEXunassignedItem 5 3 4 4" xfId="46331" xr:uid="{00000000-0005-0000-0000-0000F1B40000}"/>
    <cellStyle name="SAPBEXunassignedItem 5 3 4 4 2" xfId="46332" xr:uid="{00000000-0005-0000-0000-0000F2B40000}"/>
    <cellStyle name="SAPBEXunassignedItem 5 3 4 5" xfId="46333" xr:uid="{00000000-0005-0000-0000-0000F3B40000}"/>
    <cellStyle name="SAPBEXunassignedItem 5 3 4 5 2" xfId="46334" xr:uid="{00000000-0005-0000-0000-0000F4B40000}"/>
    <cellStyle name="SAPBEXunassignedItem 5 3 4 6" xfId="46335" xr:uid="{00000000-0005-0000-0000-0000F5B40000}"/>
    <cellStyle name="SAPBEXunassignedItem 5 3 4 6 2" xfId="46336" xr:uid="{00000000-0005-0000-0000-0000F6B40000}"/>
    <cellStyle name="SAPBEXunassignedItem 5 3 4 7" xfId="46337" xr:uid="{00000000-0005-0000-0000-0000F7B40000}"/>
    <cellStyle name="SAPBEXunassignedItem 5 4" xfId="46338" xr:uid="{00000000-0005-0000-0000-0000F8B40000}"/>
    <cellStyle name="SAPBEXunassignedItem 5 4 2" xfId="46339" xr:uid="{00000000-0005-0000-0000-0000F9B40000}"/>
    <cellStyle name="SAPBEXunassignedItem 5 4 2 2" xfId="46340" xr:uid="{00000000-0005-0000-0000-0000FAB40000}"/>
    <cellStyle name="SAPBEXunassignedItem 5 4 3" xfId="46341" xr:uid="{00000000-0005-0000-0000-0000FBB40000}"/>
    <cellStyle name="SAPBEXunassignedItem 5 4 3 2" xfId="46342" xr:uid="{00000000-0005-0000-0000-0000FCB40000}"/>
    <cellStyle name="SAPBEXunassignedItem 5 4 4" xfId="46343" xr:uid="{00000000-0005-0000-0000-0000FDB40000}"/>
    <cellStyle name="SAPBEXunassignedItem 5 4 4 2" xfId="46344" xr:uid="{00000000-0005-0000-0000-0000FEB40000}"/>
    <cellStyle name="SAPBEXunassignedItem 5 4 5" xfId="46345" xr:uid="{00000000-0005-0000-0000-0000FFB40000}"/>
    <cellStyle name="SAPBEXunassignedItem 5 4 5 2" xfId="46346" xr:uid="{00000000-0005-0000-0000-000000B50000}"/>
    <cellStyle name="SAPBEXunassignedItem 5 4 6" xfId="46347" xr:uid="{00000000-0005-0000-0000-000001B50000}"/>
    <cellStyle name="SAPBEXunassignedItem 5 4 6 2" xfId="46348" xr:uid="{00000000-0005-0000-0000-000002B50000}"/>
    <cellStyle name="SAPBEXunassignedItem 5 4 7" xfId="46349" xr:uid="{00000000-0005-0000-0000-000003B50000}"/>
    <cellStyle name="SAPBEXunassignedItem 5 4 7 2" xfId="46350" xr:uid="{00000000-0005-0000-0000-000004B50000}"/>
    <cellStyle name="SAPBEXunassignedItem 5 4 8" xfId="46351" xr:uid="{00000000-0005-0000-0000-000005B50000}"/>
    <cellStyle name="SAPBEXunassignedItem 6" xfId="46352" xr:uid="{00000000-0005-0000-0000-000006B50000}"/>
    <cellStyle name="SAPBEXunassignedItem 6 2" xfId="46353" xr:uid="{00000000-0005-0000-0000-000007B50000}"/>
    <cellStyle name="SAPBEXunassignedItem 6 2 2" xfId="46354" xr:uid="{00000000-0005-0000-0000-000008B50000}"/>
    <cellStyle name="SAPBEXunassignedItem 6 2 2 2" xfId="46355" xr:uid="{00000000-0005-0000-0000-000009B50000}"/>
    <cellStyle name="SAPBEXunassignedItem 6 2 2 2 2" xfId="46356" xr:uid="{00000000-0005-0000-0000-00000AB50000}"/>
    <cellStyle name="SAPBEXunassignedItem 6 2 2 2 2 2" xfId="46357" xr:uid="{00000000-0005-0000-0000-00000BB50000}"/>
    <cellStyle name="SAPBEXunassignedItem 6 2 2 2 2 2 2" xfId="46358" xr:uid="{00000000-0005-0000-0000-00000CB50000}"/>
    <cellStyle name="SAPBEXunassignedItem 6 2 2 2 2 3" xfId="46359" xr:uid="{00000000-0005-0000-0000-00000DB50000}"/>
    <cellStyle name="SAPBEXunassignedItem 6 2 2 2 2 3 2" xfId="46360" xr:uid="{00000000-0005-0000-0000-00000EB50000}"/>
    <cellStyle name="SAPBEXunassignedItem 6 2 2 2 2 4" xfId="46361" xr:uid="{00000000-0005-0000-0000-00000FB50000}"/>
    <cellStyle name="SAPBEXunassignedItem 6 2 2 2 2 4 2" xfId="46362" xr:uid="{00000000-0005-0000-0000-000010B50000}"/>
    <cellStyle name="SAPBEXunassignedItem 6 2 2 2 2 5" xfId="46363" xr:uid="{00000000-0005-0000-0000-000011B50000}"/>
    <cellStyle name="SAPBEXunassignedItem 6 2 2 2 2 5 2" xfId="46364" xr:uid="{00000000-0005-0000-0000-000012B50000}"/>
    <cellStyle name="SAPBEXunassignedItem 6 2 2 2 2 6" xfId="46365" xr:uid="{00000000-0005-0000-0000-000013B50000}"/>
    <cellStyle name="SAPBEXunassignedItem 6 2 2 2 2 6 2" xfId="46366" xr:uid="{00000000-0005-0000-0000-000014B50000}"/>
    <cellStyle name="SAPBEXunassignedItem 6 2 2 2 2 7" xfId="46367" xr:uid="{00000000-0005-0000-0000-000015B50000}"/>
    <cellStyle name="SAPBEXunassignedItem 6 2 2 2 2 7 2" xfId="46368" xr:uid="{00000000-0005-0000-0000-000016B50000}"/>
    <cellStyle name="SAPBEXunassignedItem 6 2 2 2 2 8" xfId="46369" xr:uid="{00000000-0005-0000-0000-000017B50000}"/>
    <cellStyle name="SAPBEXunassignedItem 6 2 2 3" xfId="46370" xr:uid="{00000000-0005-0000-0000-000018B50000}"/>
    <cellStyle name="SAPBEXunassignedItem 6 2 2 3 2" xfId="46371" xr:uid="{00000000-0005-0000-0000-000019B50000}"/>
    <cellStyle name="SAPBEXunassignedItem 6 2 2 3 2 2" xfId="46372" xr:uid="{00000000-0005-0000-0000-00001AB50000}"/>
    <cellStyle name="SAPBEXunassignedItem 6 2 2 3 2 2 2" xfId="46373" xr:uid="{00000000-0005-0000-0000-00001BB50000}"/>
    <cellStyle name="SAPBEXunassignedItem 6 2 2 3 2 3" xfId="46374" xr:uid="{00000000-0005-0000-0000-00001CB50000}"/>
    <cellStyle name="SAPBEXunassignedItem 6 2 2 3 3" xfId="46375" xr:uid="{00000000-0005-0000-0000-00001DB50000}"/>
    <cellStyle name="SAPBEXunassignedItem 6 2 2 3 3 2" xfId="46376" xr:uid="{00000000-0005-0000-0000-00001EB50000}"/>
    <cellStyle name="SAPBEXunassignedItem 6 2 2 3 4" xfId="46377" xr:uid="{00000000-0005-0000-0000-00001FB50000}"/>
    <cellStyle name="SAPBEXunassignedItem 6 2 2 3 4 2" xfId="46378" xr:uid="{00000000-0005-0000-0000-000020B50000}"/>
    <cellStyle name="SAPBEXunassignedItem 6 2 2 3 5" xfId="46379" xr:uid="{00000000-0005-0000-0000-000021B50000}"/>
    <cellStyle name="SAPBEXunassignedItem 6 2 2 3 5 2" xfId="46380" xr:uid="{00000000-0005-0000-0000-000022B50000}"/>
    <cellStyle name="SAPBEXunassignedItem 6 2 2 3 6" xfId="46381" xr:uid="{00000000-0005-0000-0000-000023B50000}"/>
    <cellStyle name="SAPBEXunassignedItem 6 2 2 3 6 2" xfId="46382" xr:uid="{00000000-0005-0000-0000-000024B50000}"/>
    <cellStyle name="SAPBEXunassignedItem 6 2 2 4" xfId="46383" xr:uid="{00000000-0005-0000-0000-000025B50000}"/>
    <cellStyle name="SAPBEXunassignedItem 6 2 2 4 2" xfId="46384" xr:uid="{00000000-0005-0000-0000-000026B50000}"/>
    <cellStyle name="SAPBEXunassignedItem 6 2 2 4 2 2" xfId="46385" xr:uid="{00000000-0005-0000-0000-000027B50000}"/>
    <cellStyle name="SAPBEXunassignedItem 6 2 2 4 3" xfId="46386" xr:uid="{00000000-0005-0000-0000-000028B50000}"/>
    <cellStyle name="SAPBEXunassignedItem 6 2 2 4 3 2" xfId="46387" xr:uid="{00000000-0005-0000-0000-000029B50000}"/>
    <cellStyle name="SAPBEXunassignedItem 6 2 2 4 4" xfId="46388" xr:uid="{00000000-0005-0000-0000-00002AB50000}"/>
    <cellStyle name="SAPBEXunassignedItem 6 2 2 4 4 2" xfId="46389" xr:uid="{00000000-0005-0000-0000-00002BB50000}"/>
    <cellStyle name="SAPBEXunassignedItem 6 2 2 4 5" xfId="46390" xr:uid="{00000000-0005-0000-0000-00002CB50000}"/>
    <cellStyle name="SAPBEXunassignedItem 6 2 2 4 5 2" xfId="46391" xr:uid="{00000000-0005-0000-0000-00002DB50000}"/>
    <cellStyle name="SAPBEXunassignedItem 6 2 2 4 6" xfId="46392" xr:uid="{00000000-0005-0000-0000-00002EB50000}"/>
    <cellStyle name="SAPBEXunassignedItem 6 2 2 4 6 2" xfId="46393" xr:uid="{00000000-0005-0000-0000-00002FB50000}"/>
    <cellStyle name="SAPBEXunassignedItem 6 2 2 4 7" xfId="46394" xr:uid="{00000000-0005-0000-0000-000030B50000}"/>
    <cellStyle name="SAPBEXunassignedItem 6 2 3" xfId="46395" xr:uid="{00000000-0005-0000-0000-000031B50000}"/>
    <cellStyle name="SAPBEXunassignedItem 6 2 3 2" xfId="46396" xr:uid="{00000000-0005-0000-0000-000032B50000}"/>
    <cellStyle name="SAPBEXunassignedItem 6 2 3 2 2" xfId="46397" xr:uid="{00000000-0005-0000-0000-000033B50000}"/>
    <cellStyle name="SAPBEXunassignedItem 6 2 3 3" xfId="46398" xr:uid="{00000000-0005-0000-0000-000034B50000}"/>
    <cellStyle name="SAPBEXunassignedItem 6 2 3 3 2" xfId="46399" xr:uid="{00000000-0005-0000-0000-000035B50000}"/>
    <cellStyle name="SAPBEXunassignedItem 6 2 3 4" xfId="46400" xr:uid="{00000000-0005-0000-0000-000036B50000}"/>
    <cellStyle name="SAPBEXunassignedItem 6 2 3 4 2" xfId="46401" xr:uid="{00000000-0005-0000-0000-000037B50000}"/>
    <cellStyle name="SAPBEXunassignedItem 6 2 3 5" xfId="46402" xr:uid="{00000000-0005-0000-0000-000038B50000}"/>
    <cellStyle name="SAPBEXunassignedItem 6 2 3 5 2" xfId="46403" xr:uid="{00000000-0005-0000-0000-000039B50000}"/>
    <cellStyle name="SAPBEXunassignedItem 6 2 3 6" xfId="46404" xr:uid="{00000000-0005-0000-0000-00003AB50000}"/>
    <cellStyle name="SAPBEXunassignedItem 6 2 3 6 2" xfId="46405" xr:uid="{00000000-0005-0000-0000-00003BB50000}"/>
    <cellStyle name="SAPBEXunassignedItem 6 2 3 7" xfId="46406" xr:uid="{00000000-0005-0000-0000-00003CB50000}"/>
    <cellStyle name="SAPBEXunassignedItem 6 2 3 7 2" xfId="46407" xr:uid="{00000000-0005-0000-0000-00003DB50000}"/>
    <cellStyle name="SAPBEXunassignedItem 6 2 3 8" xfId="46408" xr:uid="{00000000-0005-0000-0000-00003EB50000}"/>
    <cellStyle name="SAPBEXunassignedItem 6 3" xfId="46409" xr:uid="{00000000-0005-0000-0000-00003FB50000}"/>
    <cellStyle name="SAPBEXunassignedItem 6 3 2" xfId="46410" xr:uid="{00000000-0005-0000-0000-000040B50000}"/>
    <cellStyle name="SAPBEXunassignedItem 6 3 2 2" xfId="46411" xr:uid="{00000000-0005-0000-0000-000041B50000}"/>
    <cellStyle name="SAPBEXunassignedItem 6 3 2 2 2" xfId="46412" xr:uid="{00000000-0005-0000-0000-000042B50000}"/>
    <cellStyle name="SAPBEXunassignedItem 6 3 2 2 2 2" xfId="46413" xr:uid="{00000000-0005-0000-0000-000043B50000}"/>
    <cellStyle name="SAPBEXunassignedItem 6 3 2 2 3" xfId="46414" xr:uid="{00000000-0005-0000-0000-000044B50000}"/>
    <cellStyle name="SAPBEXunassignedItem 6 3 2 2 3 2" xfId="46415" xr:uid="{00000000-0005-0000-0000-000045B50000}"/>
    <cellStyle name="SAPBEXunassignedItem 6 3 2 2 4" xfId="46416" xr:uid="{00000000-0005-0000-0000-000046B50000}"/>
    <cellStyle name="SAPBEXunassignedItem 6 3 2 2 4 2" xfId="46417" xr:uid="{00000000-0005-0000-0000-000047B50000}"/>
    <cellStyle name="SAPBEXunassignedItem 6 3 2 2 5" xfId="46418" xr:uid="{00000000-0005-0000-0000-000048B50000}"/>
    <cellStyle name="SAPBEXunassignedItem 6 3 2 2 5 2" xfId="46419" xr:uid="{00000000-0005-0000-0000-000049B50000}"/>
    <cellStyle name="SAPBEXunassignedItem 6 3 2 2 6" xfId="46420" xr:uid="{00000000-0005-0000-0000-00004AB50000}"/>
    <cellStyle name="SAPBEXunassignedItem 6 3 2 2 6 2" xfId="46421" xr:uid="{00000000-0005-0000-0000-00004BB50000}"/>
    <cellStyle name="SAPBEXunassignedItem 6 3 2 2 7" xfId="46422" xr:uid="{00000000-0005-0000-0000-00004CB50000}"/>
    <cellStyle name="SAPBEXunassignedItem 6 3 2 2 7 2" xfId="46423" xr:uid="{00000000-0005-0000-0000-00004DB50000}"/>
    <cellStyle name="SAPBEXunassignedItem 6 3 2 2 8" xfId="46424" xr:uid="{00000000-0005-0000-0000-00004EB50000}"/>
    <cellStyle name="SAPBEXunassignedItem 6 3 3" xfId="46425" xr:uid="{00000000-0005-0000-0000-00004FB50000}"/>
    <cellStyle name="SAPBEXunassignedItem 6 3 3 2" xfId="46426" xr:uid="{00000000-0005-0000-0000-000050B50000}"/>
    <cellStyle name="SAPBEXunassignedItem 6 3 3 2 2" xfId="46427" xr:uid="{00000000-0005-0000-0000-000051B50000}"/>
    <cellStyle name="SAPBEXunassignedItem 6 3 3 2 2 2" xfId="46428" xr:uid="{00000000-0005-0000-0000-000052B50000}"/>
    <cellStyle name="SAPBEXunassignedItem 6 3 3 2 3" xfId="46429" xr:uid="{00000000-0005-0000-0000-000053B50000}"/>
    <cellStyle name="SAPBEXunassignedItem 6 3 3 3" xfId="46430" xr:uid="{00000000-0005-0000-0000-000054B50000}"/>
    <cellStyle name="SAPBEXunassignedItem 6 3 3 3 2" xfId="46431" xr:uid="{00000000-0005-0000-0000-000055B50000}"/>
    <cellStyle name="SAPBEXunassignedItem 6 3 3 4" xfId="46432" xr:uid="{00000000-0005-0000-0000-000056B50000}"/>
    <cellStyle name="SAPBEXunassignedItem 6 3 3 4 2" xfId="46433" xr:uid="{00000000-0005-0000-0000-000057B50000}"/>
    <cellStyle name="SAPBEXunassignedItem 6 3 3 5" xfId="46434" xr:uid="{00000000-0005-0000-0000-000058B50000}"/>
    <cellStyle name="SAPBEXunassignedItem 6 3 3 5 2" xfId="46435" xr:uid="{00000000-0005-0000-0000-000059B50000}"/>
    <cellStyle name="SAPBEXunassignedItem 6 3 3 6" xfId="46436" xr:uid="{00000000-0005-0000-0000-00005AB50000}"/>
    <cellStyle name="SAPBEXunassignedItem 6 3 3 6 2" xfId="46437" xr:uid="{00000000-0005-0000-0000-00005BB50000}"/>
    <cellStyle name="SAPBEXunassignedItem 6 3 4" xfId="46438" xr:uid="{00000000-0005-0000-0000-00005CB50000}"/>
    <cellStyle name="SAPBEXunassignedItem 6 3 4 2" xfId="46439" xr:uid="{00000000-0005-0000-0000-00005DB50000}"/>
    <cellStyle name="SAPBEXunassignedItem 6 3 4 2 2" xfId="46440" xr:uid="{00000000-0005-0000-0000-00005EB50000}"/>
    <cellStyle name="SAPBEXunassignedItem 6 3 4 3" xfId="46441" xr:uid="{00000000-0005-0000-0000-00005FB50000}"/>
    <cellStyle name="SAPBEXunassignedItem 6 3 4 3 2" xfId="46442" xr:uid="{00000000-0005-0000-0000-000060B50000}"/>
    <cellStyle name="SAPBEXunassignedItem 6 3 4 4" xfId="46443" xr:uid="{00000000-0005-0000-0000-000061B50000}"/>
    <cellStyle name="SAPBEXunassignedItem 6 3 4 4 2" xfId="46444" xr:uid="{00000000-0005-0000-0000-000062B50000}"/>
    <cellStyle name="SAPBEXunassignedItem 6 3 4 5" xfId="46445" xr:uid="{00000000-0005-0000-0000-000063B50000}"/>
    <cellStyle name="SAPBEXunassignedItem 6 3 4 5 2" xfId="46446" xr:uid="{00000000-0005-0000-0000-000064B50000}"/>
    <cellStyle name="SAPBEXunassignedItem 6 3 4 6" xfId="46447" xr:uid="{00000000-0005-0000-0000-000065B50000}"/>
    <cellStyle name="SAPBEXunassignedItem 6 3 4 6 2" xfId="46448" xr:uid="{00000000-0005-0000-0000-000066B50000}"/>
    <cellStyle name="SAPBEXunassignedItem 6 3 4 7" xfId="46449" xr:uid="{00000000-0005-0000-0000-000067B50000}"/>
    <cellStyle name="SAPBEXunassignedItem 6 4" xfId="46450" xr:uid="{00000000-0005-0000-0000-000068B50000}"/>
    <cellStyle name="SAPBEXunassignedItem 6 4 2" xfId="46451" xr:uid="{00000000-0005-0000-0000-000069B50000}"/>
    <cellStyle name="SAPBEXunassignedItem 6 4 2 2" xfId="46452" xr:uid="{00000000-0005-0000-0000-00006AB50000}"/>
    <cellStyle name="SAPBEXunassignedItem 6 4 3" xfId="46453" xr:uid="{00000000-0005-0000-0000-00006BB50000}"/>
    <cellStyle name="SAPBEXunassignedItem 6 4 3 2" xfId="46454" xr:uid="{00000000-0005-0000-0000-00006CB50000}"/>
    <cellStyle name="SAPBEXunassignedItem 6 4 4" xfId="46455" xr:uid="{00000000-0005-0000-0000-00006DB50000}"/>
    <cellStyle name="SAPBEXunassignedItem 6 4 4 2" xfId="46456" xr:uid="{00000000-0005-0000-0000-00006EB50000}"/>
    <cellStyle name="SAPBEXunassignedItem 6 4 5" xfId="46457" xr:uid="{00000000-0005-0000-0000-00006FB50000}"/>
    <cellStyle name="SAPBEXunassignedItem 6 4 5 2" xfId="46458" xr:uid="{00000000-0005-0000-0000-000070B50000}"/>
    <cellStyle name="SAPBEXunassignedItem 6 4 6" xfId="46459" xr:uid="{00000000-0005-0000-0000-000071B50000}"/>
    <cellStyle name="SAPBEXunassignedItem 6 4 6 2" xfId="46460" xr:uid="{00000000-0005-0000-0000-000072B50000}"/>
    <cellStyle name="SAPBEXunassignedItem 6 4 7" xfId="46461" xr:uid="{00000000-0005-0000-0000-000073B50000}"/>
    <cellStyle name="SAPBEXunassignedItem 6 4 7 2" xfId="46462" xr:uid="{00000000-0005-0000-0000-000074B50000}"/>
    <cellStyle name="SAPBEXunassignedItem 6 4 8" xfId="46463" xr:uid="{00000000-0005-0000-0000-000075B50000}"/>
    <cellStyle name="SAPBEXunassignedItem 7" xfId="46464" xr:uid="{00000000-0005-0000-0000-000076B50000}"/>
    <cellStyle name="SAPBEXunassignedItem 7 2" xfId="46465" xr:uid="{00000000-0005-0000-0000-000077B50000}"/>
    <cellStyle name="SAPBEXunassignedItem 7 2 2" xfId="46466" xr:uid="{00000000-0005-0000-0000-000078B50000}"/>
    <cellStyle name="SAPBEXunassignedItem 7 2 2 2" xfId="46467" xr:uid="{00000000-0005-0000-0000-000079B50000}"/>
    <cellStyle name="SAPBEXunassignedItem 7 2 2 2 2" xfId="46468" xr:uid="{00000000-0005-0000-0000-00007AB50000}"/>
    <cellStyle name="SAPBEXunassignedItem 7 2 2 2 2 2" xfId="46469" xr:uid="{00000000-0005-0000-0000-00007BB50000}"/>
    <cellStyle name="SAPBEXunassignedItem 7 2 2 2 2 2 2" xfId="46470" xr:uid="{00000000-0005-0000-0000-00007CB50000}"/>
    <cellStyle name="SAPBEXunassignedItem 7 2 2 2 2 3" xfId="46471" xr:uid="{00000000-0005-0000-0000-00007DB50000}"/>
    <cellStyle name="SAPBEXunassignedItem 7 2 2 2 2 3 2" xfId="46472" xr:uid="{00000000-0005-0000-0000-00007EB50000}"/>
    <cellStyle name="SAPBEXunassignedItem 7 2 2 2 2 4" xfId="46473" xr:uid="{00000000-0005-0000-0000-00007FB50000}"/>
    <cellStyle name="SAPBEXunassignedItem 7 2 2 2 2 4 2" xfId="46474" xr:uid="{00000000-0005-0000-0000-000080B50000}"/>
    <cellStyle name="SAPBEXunassignedItem 7 2 2 2 2 5" xfId="46475" xr:uid="{00000000-0005-0000-0000-000081B50000}"/>
    <cellStyle name="SAPBEXunassignedItem 7 2 2 2 2 5 2" xfId="46476" xr:uid="{00000000-0005-0000-0000-000082B50000}"/>
    <cellStyle name="SAPBEXunassignedItem 7 2 2 2 2 6" xfId="46477" xr:uid="{00000000-0005-0000-0000-000083B50000}"/>
    <cellStyle name="SAPBEXunassignedItem 7 2 2 2 2 6 2" xfId="46478" xr:uid="{00000000-0005-0000-0000-000084B50000}"/>
    <cellStyle name="SAPBEXunassignedItem 7 2 2 2 2 7" xfId="46479" xr:uid="{00000000-0005-0000-0000-000085B50000}"/>
    <cellStyle name="SAPBEXunassignedItem 7 2 2 2 2 7 2" xfId="46480" xr:uid="{00000000-0005-0000-0000-000086B50000}"/>
    <cellStyle name="SAPBEXunassignedItem 7 2 2 2 2 8" xfId="46481" xr:uid="{00000000-0005-0000-0000-000087B50000}"/>
    <cellStyle name="SAPBEXunassignedItem 7 2 2 3" xfId="46482" xr:uid="{00000000-0005-0000-0000-000088B50000}"/>
    <cellStyle name="SAPBEXunassignedItem 7 2 2 3 2" xfId="46483" xr:uid="{00000000-0005-0000-0000-000089B50000}"/>
    <cellStyle name="SAPBEXunassignedItem 7 2 2 3 2 2" xfId="46484" xr:uid="{00000000-0005-0000-0000-00008AB50000}"/>
    <cellStyle name="SAPBEXunassignedItem 7 2 2 3 2 2 2" xfId="46485" xr:uid="{00000000-0005-0000-0000-00008BB50000}"/>
    <cellStyle name="SAPBEXunassignedItem 7 2 2 3 2 3" xfId="46486" xr:uid="{00000000-0005-0000-0000-00008CB50000}"/>
    <cellStyle name="SAPBEXunassignedItem 7 2 2 3 3" xfId="46487" xr:uid="{00000000-0005-0000-0000-00008DB50000}"/>
    <cellStyle name="SAPBEXunassignedItem 7 2 2 3 3 2" xfId="46488" xr:uid="{00000000-0005-0000-0000-00008EB50000}"/>
    <cellStyle name="SAPBEXunassignedItem 7 2 2 3 4" xfId="46489" xr:uid="{00000000-0005-0000-0000-00008FB50000}"/>
    <cellStyle name="SAPBEXunassignedItem 7 2 2 3 4 2" xfId="46490" xr:uid="{00000000-0005-0000-0000-000090B50000}"/>
    <cellStyle name="SAPBEXunassignedItem 7 2 2 3 5" xfId="46491" xr:uid="{00000000-0005-0000-0000-000091B50000}"/>
    <cellStyle name="SAPBEXunassignedItem 7 2 2 3 5 2" xfId="46492" xr:uid="{00000000-0005-0000-0000-000092B50000}"/>
    <cellStyle name="SAPBEXunassignedItem 7 2 2 3 6" xfId="46493" xr:uid="{00000000-0005-0000-0000-000093B50000}"/>
    <cellStyle name="SAPBEXunassignedItem 7 2 2 3 6 2" xfId="46494" xr:uid="{00000000-0005-0000-0000-000094B50000}"/>
    <cellStyle name="SAPBEXunassignedItem 7 2 2 4" xfId="46495" xr:uid="{00000000-0005-0000-0000-000095B50000}"/>
    <cellStyle name="SAPBEXunassignedItem 7 2 2 4 2" xfId="46496" xr:uid="{00000000-0005-0000-0000-000096B50000}"/>
    <cellStyle name="SAPBEXunassignedItem 7 2 2 4 2 2" xfId="46497" xr:uid="{00000000-0005-0000-0000-000097B50000}"/>
    <cellStyle name="SAPBEXunassignedItem 7 2 2 4 3" xfId="46498" xr:uid="{00000000-0005-0000-0000-000098B50000}"/>
    <cellStyle name="SAPBEXunassignedItem 7 2 2 4 3 2" xfId="46499" xr:uid="{00000000-0005-0000-0000-000099B50000}"/>
    <cellStyle name="SAPBEXunassignedItem 7 2 2 4 4" xfId="46500" xr:uid="{00000000-0005-0000-0000-00009AB50000}"/>
    <cellStyle name="SAPBEXunassignedItem 7 2 2 4 4 2" xfId="46501" xr:uid="{00000000-0005-0000-0000-00009BB50000}"/>
    <cellStyle name="SAPBEXunassignedItem 7 2 2 4 5" xfId="46502" xr:uid="{00000000-0005-0000-0000-00009CB50000}"/>
    <cellStyle name="SAPBEXunassignedItem 7 2 2 4 5 2" xfId="46503" xr:uid="{00000000-0005-0000-0000-00009DB50000}"/>
    <cellStyle name="SAPBEXunassignedItem 7 2 2 4 6" xfId="46504" xr:uid="{00000000-0005-0000-0000-00009EB50000}"/>
    <cellStyle name="SAPBEXunassignedItem 7 2 2 4 6 2" xfId="46505" xr:uid="{00000000-0005-0000-0000-00009FB50000}"/>
    <cellStyle name="SAPBEXunassignedItem 7 2 2 4 7" xfId="46506" xr:uid="{00000000-0005-0000-0000-0000A0B50000}"/>
    <cellStyle name="SAPBEXunassignedItem 7 2 3" xfId="46507" xr:uid="{00000000-0005-0000-0000-0000A1B50000}"/>
    <cellStyle name="SAPBEXunassignedItem 7 2 3 2" xfId="46508" xr:uid="{00000000-0005-0000-0000-0000A2B50000}"/>
    <cellStyle name="SAPBEXunassignedItem 7 2 3 2 2" xfId="46509" xr:uid="{00000000-0005-0000-0000-0000A3B50000}"/>
    <cellStyle name="SAPBEXunassignedItem 7 2 3 3" xfId="46510" xr:uid="{00000000-0005-0000-0000-0000A4B50000}"/>
    <cellStyle name="SAPBEXunassignedItem 7 2 3 3 2" xfId="46511" xr:uid="{00000000-0005-0000-0000-0000A5B50000}"/>
    <cellStyle name="SAPBEXunassignedItem 7 2 3 4" xfId="46512" xr:uid="{00000000-0005-0000-0000-0000A6B50000}"/>
    <cellStyle name="SAPBEXunassignedItem 7 2 3 4 2" xfId="46513" xr:uid="{00000000-0005-0000-0000-0000A7B50000}"/>
    <cellStyle name="SAPBEXunassignedItem 7 2 3 5" xfId="46514" xr:uid="{00000000-0005-0000-0000-0000A8B50000}"/>
    <cellStyle name="SAPBEXunassignedItem 7 2 3 5 2" xfId="46515" xr:uid="{00000000-0005-0000-0000-0000A9B50000}"/>
    <cellStyle name="SAPBEXunassignedItem 7 2 3 6" xfId="46516" xr:uid="{00000000-0005-0000-0000-0000AAB50000}"/>
    <cellStyle name="SAPBEXunassignedItem 7 2 3 6 2" xfId="46517" xr:uid="{00000000-0005-0000-0000-0000ABB50000}"/>
    <cellStyle name="SAPBEXunassignedItem 7 2 3 7" xfId="46518" xr:uid="{00000000-0005-0000-0000-0000ACB50000}"/>
    <cellStyle name="SAPBEXunassignedItem 7 2 3 7 2" xfId="46519" xr:uid="{00000000-0005-0000-0000-0000ADB50000}"/>
    <cellStyle name="SAPBEXunassignedItem 7 2 3 8" xfId="46520" xr:uid="{00000000-0005-0000-0000-0000AEB50000}"/>
    <cellStyle name="SAPBEXunassignedItem 7 3" xfId="46521" xr:uid="{00000000-0005-0000-0000-0000AFB50000}"/>
    <cellStyle name="SAPBEXunassignedItem 7 3 2" xfId="46522" xr:uid="{00000000-0005-0000-0000-0000B0B50000}"/>
    <cellStyle name="SAPBEXunassignedItem 7 3 2 2" xfId="46523" xr:uid="{00000000-0005-0000-0000-0000B1B50000}"/>
    <cellStyle name="SAPBEXunassignedItem 7 3 2 2 2" xfId="46524" xr:uid="{00000000-0005-0000-0000-0000B2B50000}"/>
    <cellStyle name="SAPBEXunassignedItem 7 3 2 2 2 2" xfId="46525" xr:uid="{00000000-0005-0000-0000-0000B3B50000}"/>
    <cellStyle name="SAPBEXunassignedItem 7 3 2 2 3" xfId="46526" xr:uid="{00000000-0005-0000-0000-0000B4B50000}"/>
    <cellStyle name="SAPBEXunassignedItem 7 3 2 2 3 2" xfId="46527" xr:uid="{00000000-0005-0000-0000-0000B5B50000}"/>
    <cellStyle name="SAPBEXunassignedItem 7 3 2 2 4" xfId="46528" xr:uid="{00000000-0005-0000-0000-0000B6B50000}"/>
    <cellStyle name="SAPBEXunassignedItem 7 3 2 2 4 2" xfId="46529" xr:uid="{00000000-0005-0000-0000-0000B7B50000}"/>
    <cellStyle name="SAPBEXunassignedItem 7 3 2 2 5" xfId="46530" xr:uid="{00000000-0005-0000-0000-0000B8B50000}"/>
    <cellStyle name="SAPBEXunassignedItem 7 3 2 2 5 2" xfId="46531" xr:uid="{00000000-0005-0000-0000-0000B9B50000}"/>
    <cellStyle name="SAPBEXunassignedItem 7 3 2 2 6" xfId="46532" xr:uid="{00000000-0005-0000-0000-0000BAB50000}"/>
    <cellStyle name="SAPBEXunassignedItem 7 3 2 2 6 2" xfId="46533" xr:uid="{00000000-0005-0000-0000-0000BBB50000}"/>
    <cellStyle name="SAPBEXunassignedItem 7 3 2 2 7" xfId="46534" xr:uid="{00000000-0005-0000-0000-0000BCB50000}"/>
    <cellStyle name="SAPBEXunassignedItem 7 3 2 2 7 2" xfId="46535" xr:uid="{00000000-0005-0000-0000-0000BDB50000}"/>
    <cellStyle name="SAPBEXunassignedItem 7 3 2 2 8" xfId="46536" xr:uid="{00000000-0005-0000-0000-0000BEB50000}"/>
    <cellStyle name="SAPBEXunassignedItem 7 3 3" xfId="46537" xr:uid="{00000000-0005-0000-0000-0000BFB50000}"/>
    <cellStyle name="SAPBEXunassignedItem 7 3 3 2" xfId="46538" xr:uid="{00000000-0005-0000-0000-0000C0B50000}"/>
    <cellStyle name="SAPBEXunassignedItem 7 3 3 2 2" xfId="46539" xr:uid="{00000000-0005-0000-0000-0000C1B50000}"/>
    <cellStyle name="SAPBEXunassignedItem 7 3 3 2 2 2" xfId="46540" xr:uid="{00000000-0005-0000-0000-0000C2B50000}"/>
    <cellStyle name="SAPBEXunassignedItem 7 3 3 2 3" xfId="46541" xr:uid="{00000000-0005-0000-0000-0000C3B50000}"/>
    <cellStyle name="SAPBEXunassignedItem 7 3 3 3" xfId="46542" xr:uid="{00000000-0005-0000-0000-0000C4B50000}"/>
    <cellStyle name="SAPBEXunassignedItem 7 3 3 3 2" xfId="46543" xr:uid="{00000000-0005-0000-0000-0000C5B50000}"/>
    <cellStyle name="SAPBEXunassignedItem 7 3 3 4" xfId="46544" xr:uid="{00000000-0005-0000-0000-0000C6B50000}"/>
    <cellStyle name="SAPBEXunassignedItem 7 3 3 4 2" xfId="46545" xr:uid="{00000000-0005-0000-0000-0000C7B50000}"/>
    <cellStyle name="SAPBEXunassignedItem 7 3 3 5" xfId="46546" xr:uid="{00000000-0005-0000-0000-0000C8B50000}"/>
    <cellStyle name="SAPBEXunassignedItem 7 3 3 5 2" xfId="46547" xr:uid="{00000000-0005-0000-0000-0000C9B50000}"/>
    <cellStyle name="SAPBEXunassignedItem 7 3 3 6" xfId="46548" xr:uid="{00000000-0005-0000-0000-0000CAB50000}"/>
    <cellStyle name="SAPBEXunassignedItem 7 3 3 6 2" xfId="46549" xr:uid="{00000000-0005-0000-0000-0000CBB50000}"/>
    <cellStyle name="SAPBEXunassignedItem 7 3 4" xfId="46550" xr:uid="{00000000-0005-0000-0000-0000CCB50000}"/>
    <cellStyle name="SAPBEXunassignedItem 7 3 4 2" xfId="46551" xr:uid="{00000000-0005-0000-0000-0000CDB50000}"/>
    <cellStyle name="SAPBEXunassignedItem 7 3 4 2 2" xfId="46552" xr:uid="{00000000-0005-0000-0000-0000CEB50000}"/>
    <cellStyle name="SAPBEXunassignedItem 7 3 4 3" xfId="46553" xr:uid="{00000000-0005-0000-0000-0000CFB50000}"/>
    <cellStyle name="SAPBEXunassignedItem 7 3 4 3 2" xfId="46554" xr:uid="{00000000-0005-0000-0000-0000D0B50000}"/>
    <cellStyle name="SAPBEXunassignedItem 7 3 4 4" xfId="46555" xr:uid="{00000000-0005-0000-0000-0000D1B50000}"/>
    <cellStyle name="SAPBEXunassignedItem 7 3 4 4 2" xfId="46556" xr:uid="{00000000-0005-0000-0000-0000D2B50000}"/>
    <cellStyle name="SAPBEXunassignedItem 7 3 4 5" xfId="46557" xr:uid="{00000000-0005-0000-0000-0000D3B50000}"/>
    <cellStyle name="SAPBEXunassignedItem 7 3 4 5 2" xfId="46558" xr:uid="{00000000-0005-0000-0000-0000D4B50000}"/>
    <cellStyle name="SAPBEXunassignedItem 7 3 4 6" xfId="46559" xr:uid="{00000000-0005-0000-0000-0000D5B50000}"/>
    <cellStyle name="SAPBEXunassignedItem 7 3 4 6 2" xfId="46560" xr:uid="{00000000-0005-0000-0000-0000D6B50000}"/>
    <cellStyle name="SAPBEXunassignedItem 7 3 4 7" xfId="46561" xr:uid="{00000000-0005-0000-0000-0000D7B50000}"/>
    <cellStyle name="SAPBEXunassignedItem 7 4" xfId="46562" xr:uid="{00000000-0005-0000-0000-0000D8B50000}"/>
    <cellStyle name="SAPBEXunassignedItem 7 4 2" xfId="46563" xr:uid="{00000000-0005-0000-0000-0000D9B50000}"/>
    <cellStyle name="SAPBEXunassignedItem 7 4 2 2" xfId="46564" xr:uid="{00000000-0005-0000-0000-0000DAB50000}"/>
    <cellStyle name="SAPBEXunassignedItem 7 4 3" xfId="46565" xr:uid="{00000000-0005-0000-0000-0000DBB50000}"/>
    <cellStyle name="SAPBEXunassignedItem 7 4 3 2" xfId="46566" xr:uid="{00000000-0005-0000-0000-0000DCB50000}"/>
    <cellStyle name="SAPBEXunassignedItem 7 4 4" xfId="46567" xr:uid="{00000000-0005-0000-0000-0000DDB50000}"/>
    <cellStyle name="SAPBEXunassignedItem 7 4 4 2" xfId="46568" xr:uid="{00000000-0005-0000-0000-0000DEB50000}"/>
    <cellStyle name="SAPBEXunassignedItem 7 4 5" xfId="46569" xr:uid="{00000000-0005-0000-0000-0000DFB50000}"/>
    <cellStyle name="SAPBEXunassignedItem 7 4 5 2" xfId="46570" xr:uid="{00000000-0005-0000-0000-0000E0B50000}"/>
    <cellStyle name="SAPBEXunassignedItem 7 4 6" xfId="46571" xr:uid="{00000000-0005-0000-0000-0000E1B50000}"/>
    <cellStyle name="SAPBEXunassignedItem 7 4 6 2" xfId="46572" xr:uid="{00000000-0005-0000-0000-0000E2B50000}"/>
    <cellStyle name="SAPBEXunassignedItem 7 4 7" xfId="46573" xr:uid="{00000000-0005-0000-0000-0000E3B50000}"/>
    <cellStyle name="SAPBEXunassignedItem 7 4 7 2" xfId="46574" xr:uid="{00000000-0005-0000-0000-0000E4B50000}"/>
    <cellStyle name="SAPBEXunassignedItem 7 4 8" xfId="46575" xr:uid="{00000000-0005-0000-0000-0000E5B50000}"/>
    <cellStyle name="SAPBEXunassignedItem 8" xfId="46576" xr:uid="{00000000-0005-0000-0000-0000E6B50000}"/>
    <cellStyle name="SAPBEXunassignedItem 8 2" xfId="46577" xr:uid="{00000000-0005-0000-0000-0000E7B50000}"/>
    <cellStyle name="SAPBEXunassignedItem 8 2 2" xfId="46578" xr:uid="{00000000-0005-0000-0000-0000E8B50000}"/>
    <cellStyle name="SAPBEXunassignedItem 8 2 2 2" xfId="46579" xr:uid="{00000000-0005-0000-0000-0000E9B50000}"/>
    <cellStyle name="SAPBEXunassignedItem 8 2 2 2 2" xfId="46580" xr:uid="{00000000-0005-0000-0000-0000EAB50000}"/>
    <cellStyle name="SAPBEXunassignedItem 8 2 2 2 2 2" xfId="46581" xr:uid="{00000000-0005-0000-0000-0000EBB50000}"/>
    <cellStyle name="SAPBEXunassignedItem 8 2 2 2 3" xfId="46582" xr:uid="{00000000-0005-0000-0000-0000ECB50000}"/>
    <cellStyle name="SAPBEXunassignedItem 8 2 2 2 3 2" xfId="46583" xr:uid="{00000000-0005-0000-0000-0000EDB50000}"/>
    <cellStyle name="SAPBEXunassignedItem 8 2 2 2 4" xfId="46584" xr:uid="{00000000-0005-0000-0000-0000EEB50000}"/>
    <cellStyle name="SAPBEXunassignedItem 8 2 2 2 4 2" xfId="46585" xr:uid="{00000000-0005-0000-0000-0000EFB50000}"/>
    <cellStyle name="SAPBEXunassignedItem 8 2 2 2 5" xfId="46586" xr:uid="{00000000-0005-0000-0000-0000F0B50000}"/>
    <cellStyle name="SAPBEXunassignedItem 8 2 2 2 5 2" xfId="46587" xr:uid="{00000000-0005-0000-0000-0000F1B50000}"/>
    <cellStyle name="SAPBEXunassignedItem 8 2 2 2 6" xfId="46588" xr:uid="{00000000-0005-0000-0000-0000F2B50000}"/>
    <cellStyle name="SAPBEXunassignedItem 8 2 2 2 6 2" xfId="46589" xr:uid="{00000000-0005-0000-0000-0000F3B50000}"/>
    <cellStyle name="SAPBEXunassignedItem 8 2 2 2 7" xfId="46590" xr:uid="{00000000-0005-0000-0000-0000F4B50000}"/>
    <cellStyle name="SAPBEXunassignedItem 8 2 2 2 7 2" xfId="46591" xr:uid="{00000000-0005-0000-0000-0000F5B50000}"/>
    <cellStyle name="SAPBEXunassignedItem 8 2 2 2 8" xfId="46592" xr:uid="{00000000-0005-0000-0000-0000F6B50000}"/>
    <cellStyle name="SAPBEXunassignedItem 8 2 3" xfId="46593" xr:uid="{00000000-0005-0000-0000-0000F7B50000}"/>
    <cellStyle name="SAPBEXunassignedItem 8 2 3 2" xfId="46594" xr:uid="{00000000-0005-0000-0000-0000F8B50000}"/>
    <cellStyle name="SAPBEXunassignedItem 8 2 3 2 2" xfId="46595" xr:uid="{00000000-0005-0000-0000-0000F9B50000}"/>
    <cellStyle name="SAPBEXunassignedItem 8 2 3 2 2 2" xfId="46596" xr:uid="{00000000-0005-0000-0000-0000FAB50000}"/>
    <cellStyle name="SAPBEXunassignedItem 8 2 3 2 3" xfId="46597" xr:uid="{00000000-0005-0000-0000-0000FBB50000}"/>
    <cellStyle name="SAPBEXunassignedItem 8 2 3 3" xfId="46598" xr:uid="{00000000-0005-0000-0000-0000FCB50000}"/>
    <cellStyle name="SAPBEXunassignedItem 8 2 3 3 2" xfId="46599" xr:uid="{00000000-0005-0000-0000-0000FDB50000}"/>
    <cellStyle name="SAPBEXunassignedItem 8 2 3 4" xfId="46600" xr:uid="{00000000-0005-0000-0000-0000FEB50000}"/>
    <cellStyle name="SAPBEXunassignedItem 8 2 3 4 2" xfId="46601" xr:uid="{00000000-0005-0000-0000-0000FFB50000}"/>
    <cellStyle name="SAPBEXunassignedItem 8 2 3 5" xfId="46602" xr:uid="{00000000-0005-0000-0000-000000B60000}"/>
    <cellStyle name="SAPBEXunassignedItem 8 2 3 5 2" xfId="46603" xr:uid="{00000000-0005-0000-0000-000001B60000}"/>
    <cellStyle name="SAPBEXunassignedItem 8 2 3 6" xfId="46604" xr:uid="{00000000-0005-0000-0000-000002B60000}"/>
    <cellStyle name="SAPBEXunassignedItem 8 2 3 6 2" xfId="46605" xr:uid="{00000000-0005-0000-0000-000003B60000}"/>
    <cellStyle name="SAPBEXunassignedItem 8 2 4" xfId="46606" xr:uid="{00000000-0005-0000-0000-000004B60000}"/>
    <cellStyle name="SAPBEXunassignedItem 8 2 4 2" xfId="46607" xr:uid="{00000000-0005-0000-0000-000005B60000}"/>
    <cellStyle name="SAPBEXunassignedItem 8 2 4 2 2" xfId="46608" xr:uid="{00000000-0005-0000-0000-000006B60000}"/>
    <cellStyle name="SAPBEXunassignedItem 8 2 4 3" xfId="46609" xr:uid="{00000000-0005-0000-0000-000007B60000}"/>
    <cellStyle name="SAPBEXunassignedItem 8 2 4 3 2" xfId="46610" xr:uid="{00000000-0005-0000-0000-000008B60000}"/>
    <cellStyle name="SAPBEXunassignedItem 8 2 4 4" xfId="46611" xr:uid="{00000000-0005-0000-0000-000009B60000}"/>
    <cellStyle name="SAPBEXunassignedItem 8 2 4 4 2" xfId="46612" xr:uid="{00000000-0005-0000-0000-00000AB60000}"/>
    <cellStyle name="SAPBEXunassignedItem 8 2 4 5" xfId="46613" xr:uid="{00000000-0005-0000-0000-00000BB60000}"/>
    <cellStyle name="SAPBEXunassignedItem 8 2 4 5 2" xfId="46614" xr:uid="{00000000-0005-0000-0000-00000CB60000}"/>
    <cellStyle name="SAPBEXunassignedItem 8 2 4 6" xfId="46615" xr:uid="{00000000-0005-0000-0000-00000DB60000}"/>
    <cellStyle name="SAPBEXunassignedItem 8 2 4 6 2" xfId="46616" xr:uid="{00000000-0005-0000-0000-00000EB60000}"/>
    <cellStyle name="SAPBEXunassignedItem 8 2 4 7" xfId="46617" xr:uid="{00000000-0005-0000-0000-00000FB60000}"/>
    <cellStyle name="SAPBEXunassignedItem 8 3" xfId="46618" xr:uid="{00000000-0005-0000-0000-000010B60000}"/>
    <cellStyle name="SAPBEXunassignedItem 8 3 2" xfId="46619" xr:uid="{00000000-0005-0000-0000-000011B60000}"/>
    <cellStyle name="SAPBEXunassignedItem 8 3 2 2" xfId="46620" xr:uid="{00000000-0005-0000-0000-000012B60000}"/>
    <cellStyle name="SAPBEXunassignedItem 8 3 3" xfId="46621" xr:uid="{00000000-0005-0000-0000-000013B60000}"/>
    <cellStyle name="SAPBEXunassignedItem 8 3 3 2" xfId="46622" xr:uid="{00000000-0005-0000-0000-000014B60000}"/>
    <cellStyle name="SAPBEXunassignedItem 8 3 4" xfId="46623" xr:uid="{00000000-0005-0000-0000-000015B60000}"/>
    <cellStyle name="SAPBEXunassignedItem 8 3 4 2" xfId="46624" xr:uid="{00000000-0005-0000-0000-000016B60000}"/>
    <cellStyle name="SAPBEXunassignedItem 8 3 5" xfId="46625" xr:uid="{00000000-0005-0000-0000-000017B60000}"/>
    <cellStyle name="SAPBEXunassignedItem 8 3 5 2" xfId="46626" xr:uid="{00000000-0005-0000-0000-000018B60000}"/>
    <cellStyle name="SAPBEXunassignedItem 8 3 6" xfId="46627" xr:uid="{00000000-0005-0000-0000-000019B60000}"/>
    <cellStyle name="SAPBEXunassignedItem 8 3 6 2" xfId="46628" xr:uid="{00000000-0005-0000-0000-00001AB60000}"/>
    <cellStyle name="SAPBEXunassignedItem 8 3 7" xfId="46629" xr:uid="{00000000-0005-0000-0000-00001BB60000}"/>
    <cellStyle name="SAPBEXunassignedItem 8 3 7 2" xfId="46630" xr:uid="{00000000-0005-0000-0000-00001CB60000}"/>
    <cellStyle name="SAPBEXunassignedItem 8 3 8" xfId="46631" xr:uid="{00000000-0005-0000-0000-00001DB60000}"/>
    <cellStyle name="SAPBEXunassignedItem 9" xfId="46632" xr:uid="{00000000-0005-0000-0000-00001EB60000}"/>
    <cellStyle name="SAPBEXunassignedItem 9 2" xfId="46633" xr:uid="{00000000-0005-0000-0000-00001FB60000}"/>
    <cellStyle name="SAPBEXunassignedItem 9 2 2" xfId="46634" xr:uid="{00000000-0005-0000-0000-000020B60000}"/>
    <cellStyle name="SAPBEXunassignedItem 9 2 2 2" xfId="46635" xr:uid="{00000000-0005-0000-0000-000021B60000}"/>
    <cellStyle name="SAPBEXunassignedItem 9 2 2 2 2" xfId="46636" xr:uid="{00000000-0005-0000-0000-000022B60000}"/>
    <cellStyle name="SAPBEXunassignedItem 9 2 2 3" xfId="46637" xr:uid="{00000000-0005-0000-0000-000023B60000}"/>
    <cellStyle name="SAPBEXunassignedItem 9 2 2 3 2" xfId="46638" xr:uid="{00000000-0005-0000-0000-000024B60000}"/>
    <cellStyle name="SAPBEXunassignedItem 9 2 2 4" xfId="46639" xr:uid="{00000000-0005-0000-0000-000025B60000}"/>
    <cellStyle name="SAPBEXunassignedItem 9 2 2 4 2" xfId="46640" xr:uid="{00000000-0005-0000-0000-000026B60000}"/>
    <cellStyle name="SAPBEXunassignedItem 9 2 2 5" xfId="46641" xr:uid="{00000000-0005-0000-0000-000027B60000}"/>
    <cellStyle name="SAPBEXunassignedItem 9 2 2 5 2" xfId="46642" xr:uid="{00000000-0005-0000-0000-000028B60000}"/>
    <cellStyle name="SAPBEXunassignedItem 9 2 2 6" xfId="46643" xr:uid="{00000000-0005-0000-0000-000029B60000}"/>
    <cellStyle name="SAPBEXunassignedItem 9 2 2 6 2" xfId="46644" xr:uid="{00000000-0005-0000-0000-00002AB60000}"/>
    <cellStyle name="SAPBEXunassignedItem 9 2 2 7" xfId="46645" xr:uid="{00000000-0005-0000-0000-00002BB60000}"/>
    <cellStyle name="SAPBEXunassignedItem 9 2 2 7 2" xfId="46646" xr:uid="{00000000-0005-0000-0000-00002CB60000}"/>
    <cellStyle name="SAPBEXunassignedItem 9 2 2 8" xfId="46647" xr:uid="{00000000-0005-0000-0000-00002DB60000}"/>
    <cellStyle name="SAPBEXunassignedItem 9 3" xfId="46648" xr:uid="{00000000-0005-0000-0000-00002EB60000}"/>
    <cellStyle name="SAPBEXunassignedItem 9 3 2" xfId="46649" xr:uid="{00000000-0005-0000-0000-00002FB60000}"/>
    <cellStyle name="SAPBEXunassignedItem 9 3 2 2" xfId="46650" xr:uid="{00000000-0005-0000-0000-000030B60000}"/>
    <cellStyle name="SAPBEXunassignedItem 9 3 2 2 2" xfId="46651" xr:uid="{00000000-0005-0000-0000-000031B60000}"/>
    <cellStyle name="SAPBEXunassignedItem 9 3 2 3" xfId="46652" xr:uid="{00000000-0005-0000-0000-000032B60000}"/>
    <cellStyle name="SAPBEXunassignedItem 9 3 3" xfId="46653" xr:uid="{00000000-0005-0000-0000-000033B60000}"/>
    <cellStyle name="SAPBEXunassignedItem 9 3 3 2" xfId="46654" xr:uid="{00000000-0005-0000-0000-000034B60000}"/>
    <cellStyle name="SAPBEXunassignedItem 9 3 4" xfId="46655" xr:uid="{00000000-0005-0000-0000-000035B60000}"/>
    <cellStyle name="SAPBEXunassignedItem 9 3 4 2" xfId="46656" xr:uid="{00000000-0005-0000-0000-000036B60000}"/>
    <cellStyle name="SAPBEXunassignedItem 9 3 5" xfId="46657" xr:uid="{00000000-0005-0000-0000-000037B60000}"/>
    <cellStyle name="SAPBEXunassignedItem 9 3 5 2" xfId="46658" xr:uid="{00000000-0005-0000-0000-000038B60000}"/>
    <cellStyle name="SAPBEXunassignedItem 9 3 6" xfId="46659" xr:uid="{00000000-0005-0000-0000-000039B60000}"/>
    <cellStyle name="SAPBEXunassignedItem 9 3 6 2" xfId="46660" xr:uid="{00000000-0005-0000-0000-00003AB60000}"/>
    <cellStyle name="SAPBEXunassignedItem 9 4" xfId="46661" xr:uid="{00000000-0005-0000-0000-00003BB60000}"/>
    <cellStyle name="SAPBEXunassignedItem 9 4 2" xfId="46662" xr:uid="{00000000-0005-0000-0000-00003CB60000}"/>
    <cellStyle name="SAPBEXunassignedItem 9 4 2 2" xfId="46663" xr:uid="{00000000-0005-0000-0000-00003DB60000}"/>
    <cellStyle name="SAPBEXunassignedItem 9 4 3" xfId="46664" xr:uid="{00000000-0005-0000-0000-00003EB60000}"/>
    <cellStyle name="SAPBEXunassignedItem 9 4 3 2" xfId="46665" xr:uid="{00000000-0005-0000-0000-00003FB60000}"/>
    <cellStyle name="SAPBEXunassignedItem 9 4 4" xfId="46666" xr:uid="{00000000-0005-0000-0000-000040B60000}"/>
    <cellStyle name="SAPBEXunassignedItem 9 4 4 2" xfId="46667" xr:uid="{00000000-0005-0000-0000-000041B60000}"/>
    <cellStyle name="SAPBEXunassignedItem 9 4 5" xfId="46668" xr:uid="{00000000-0005-0000-0000-000042B60000}"/>
    <cellStyle name="SAPBEXunassignedItem 9 4 5 2" xfId="46669" xr:uid="{00000000-0005-0000-0000-000043B60000}"/>
    <cellStyle name="SAPBEXunassignedItem 9 4 6" xfId="46670" xr:uid="{00000000-0005-0000-0000-000044B60000}"/>
    <cellStyle name="SAPBEXunassignedItem 9 4 6 2" xfId="46671" xr:uid="{00000000-0005-0000-0000-000045B60000}"/>
    <cellStyle name="SAPBEXunassignedItem 9 4 7" xfId="46672" xr:uid="{00000000-0005-0000-0000-000046B60000}"/>
    <cellStyle name="SAPBEXundefined" xfId="46673" xr:uid="{00000000-0005-0000-0000-000047B60000}"/>
    <cellStyle name="SAPBEXundefined 10" xfId="46674" xr:uid="{00000000-0005-0000-0000-000048B60000}"/>
    <cellStyle name="SAPBEXundefined 10 2" xfId="46675" xr:uid="{00000000-0005-0000-0000-000049B60000}"/>
    <cellStyle name="SAPBEXundefined 11" xfId="46676" xr:uid="{00000000-0005-0000-0000-00004AB60000}"/>
    <cellStyle name="SAPBEXundefined 2" xfId="46677" xr:uid="{00000000-0005-0000-0000-00004BB60000}"/>
    <cellStyle name="SAPBEXundefined 2 2" xfId="46678" xr:uid="{00000000-0005-0000-0000-00004CB60000}"/>
    <cellStyle name="SAPBEXundefined 2 2 2" xfId="46679" xr:uid="{00000000-0005-0000-0000-00004DB60000}"/>
    <cellStyle name="SAPBEXundefined 2 2 2 2" xfId="46680" xr:uid="{00000000-0005-0000-0000-00004EB60000}"/>
    <cellStyle name="SAPBEXundefined 2 2 2 2 2" xfId="46681" xr:uid="{00000000-0005-0000-0000-00004FB60000}"/>
    <cellStyle name="SAPBEXundefined 2 2 2 3" xfId="46682" xr:uid="{00000000-0005-0000-0000-000050B60000}"/>
    <cellStyle name="SAPBEXundefined 2 2 2 3 2" xfId="46683" xr:uid="{00000000-0005-0000-0000-000051B60000}"/>
    <cellStyle name="SAPBEXundefined 2 2 2 4" xfId="46684" xr:uid="{00000000-0005-0000-0000-000052B60000}"/>
    <cellStyle name="SAPBEXundefined 2 2 2 4 2" xfId="46685" xr:uid="{00000000-0005-0000-0000-000053B60000}"/>
    <cellStyle name="SAPBEXundefined 2 2 2 5" xfId="46686" xr:uid="{00000000-0005-0000-0000-000054B60000}"/>
    <cellStyle name="SAPBEXundefined 2 2 2 5 2" xfId="46687" xr:uid="{00000000-0005-0000-0000-000055B60000}"/>
    <cellStyle name="SAPBEXundefined 2 2 2 6" xfId="46688" xr:uid="{00000000-0005-0000-0000-000056B60000}"/>
    <cellStyle name="SAPBEXundefined 2 2 2 6 2" xfId="46689" xr:uid="{00000000-0005-0000-0000-000057B60000}"/>
    <cellStyle name="SAPBEXundefined 2 2 2 7" xfId="46690" xr:uid="{00000000-0005-0000-0000-000058B60000}"/>
    <cellStyle name="SAPBEXundefined 2 2 3" xfId="46691" xr:uid="{00000000-0005-0000-0000-000059B60000}"/>
    <cellStyle name="SAPBEXundefined 2 2 3 2" xfId="46692" xr:uid="{00000000-0005-0000-0000-00005AB60000}"/>
    <cellStyle name="SAPBEXundefined 2 2 4" xfId="46693" xr:uid="{00000000-0005-0000-0000-00005BB60000}"/>
    <cellStyle name="SAPBEXundefined 2 2 4 2" xfId="46694" xr:uid="{00000000-0005-0000-0000-00005CB60000}"/>
    <cellStyle name="SAPBEXundefined 2 2 5" xfId="46695" xr:uid="{00000000-0005-0000-0000-00005DB60000}"/>
    <cellStyle name="SAPBEXundefined 2 2 5 2" xfId="46696" xr:uid="{00000000-0005-0000-0000-00005EB60000}"/>
    <cellStyle name="SAPBEXundefined 2 2 6" xfId="46697" xr:uid="{00000000-0005-0000-0000-00005FB60000}"/>
    <cellStyle name="SAPBEXundefined 2 2 6 2" xfId="46698" xr:uid="{00000000-0005-0000-0000-000060B60000}"/>
    <cellStyle name="SAPBEXundefined 2 2 7" xfId="46699" xr:uid="{00000000-0005-0000-0000-000061B60000}"/>
    <cellStyle name="SAPBEXundefined 2 2 7 2" xfId="46700" xr:uid="{00000000-0005-0000-0000-000062B60000}"/>
    <cellStyle name="SAPBEXundefined 2 2 8" xfId="46701" xr:uid="{00000000-0005-0000-0000-000063B60000}"/>
    <cellStyle name="SAPBEXundefined 2 3" xfId="46702" xr:uid="{00000000-0005-0000-0000-000064B60000}"/>
    <cellStyle name="SAPBEXundefined 2 3 2" xfId="46703" xr:uid="{00000000-0005-0000-0000-000065B60000}"/>
    <cellStyle name="SAPBEXundefined 2 3 2 2" xfId="46704" xr:uid="{00000000-0005-0000-0000-000066B60000}"/>
    <cellStyle name="SAPBEXundefined 2 3 3" xfId="46705" xr:uid="{00000000-0005-0000-0000-000067B60000}"/>
    <cellStyle name="SAPBEXundefined 2 3 3 2" xfId="46706" xr:uid="{00000000-0005-0000-0000-000068B60000}"/>
    <cellStyle name="SAPBEXundefined 2 3 4" xfId="46707" xr:uid="{00000000-0005-0000-0000-000069B60000}"/>
    <cellStyle name="SAPBEXundefined 2 3 4 2" xfId="46708" xr:uid="{00000000-0005-0000-0000-00006AB60000}"/>
    <cellStyle name="SAPBEXundefined 2 3 5" xfId="46709" xr:uid="{00000000-0005-0000-0000-00006BB60000}"/>
    <cellStyle name="SAPBEXundefined 2 3 5 2" xfId="46710" xr:uid="{00000000-0005-0000-0000-00006CB60000}"/>
    <cellStyle name="SAPBEXundefined 2 3 6" xfId="46711" xr:uid="{00000000-0005-0000-0000-00006DB60000}"/>
    <cellStyle name="SAPBEXundefined 2 3 6 2" xfId="46712" xr:uid="{00000000-0005-0000-0000-00006EB60000}"/>
    <cellStyle name="SAPBEXundefined 2 3 7" xfId="46713" xr:uid="{00000000-0005-0000-0000-00006FB60000}"/>
    <cellStyle name="SAPBEXundefined 2 4" xfId="46714" xr:uid="{00000000-0005-0000-0000-000070B60000}"/>
    <cellStyle name="SAPBEXundefined 2 4 2" xfId="46715" xr:uid="{00000000-0005-0000-0000-000071B60000}"/>
    <cellStyle name="SAPBEXundefined 2 5" xfId="46716" xr:uid="{00000000-0005-0000-0000-000072B60000}"/>
    <cellStyle name="SAPBEXundefined 2 5 2" xfId="46717" xr:uid="{00000000-0005-0000-0000-000073B60000}"/>
    <cellStyle name="SAPBEXundefined 2 6" xfId="46718" xr:uid="{00000000-0005-0000-0000-000074B60000}"/>
    <cellStyle name="SAPBEXundefined 2 6 2" xfId="46719" xr:uid="{00000000-0005-0000-0000-000075B60000}"/>
    <cellStyle name="SAPBEXundefined 2 7" xfId="46720" xr:uid="{00000000-0005-0000-0000-000076B60000}"/>
    <cellStyle name="SAPBEXundefined 2 7 2" xfId="46721" xr:uid="{00000000-0005-0000-0000-000077B60000}"/>
    <cellStyle name="SAPBEXundefined 2 8" xfId="46722" xr:uid="{00000000-0005-0000-0000-000078B60000}"/>
    <cellStyle name="SAPBEXundefined 2 8 2" xfId="46723" xr:uid="{00000000-0005-0000-0000-000079B60000}"/>
    <cellStyle name="SAPBEXundefined 2 9" xfId="46724" xr:uid="{00000000-0005-0000-0000-00007AB60000}"/>
    <cellStyle name="SAPBEXundefined 3" xfId="46725" xr:uid="{00000000-0005-0000-0000-00007BB60000}"/>
    <cellStyle name="SAPBEXundefined 3 2" xfId="46726" xr:uid="{00000000-0005-0000-0000-00007CB60000}"/>
    <cellStyle name="SAPBEXundefined 3 2 2" xfId="46727" xr:uid="{00000000-0005-0000-0000-00007DB60000}"/>
    <cellStyle name="SAPBEXundefined 3 2 2 2" xfId="46728" xr:uid="{00000000-0005-0000-0000-00007EB60000}"/>
    <cellStyle name="SAPBEXundefined 3 2 2 2 2" xfId="46729" xr:uid="{00000000-0005-0000-0000-00007FB60000}"/>
    <cellStyle name="SAPBEXundefined 3 2 2 3" xfId="46730" xr:uid="{00000000-0005-0000-0000-000080B60000}"/>
    <cellStyle name="SAPBEXundefined 3 2 2 3 2" xfId="46731" xr:uid="{00000000-0005-0000-0000-000081B60000}"/>
    <cellStyle name="SAPBEXundefined 3 2 2 4" xfId="46732" xr:uid="{00000000-0005-0000-0000-000082B60000}"/>
    <cellStyle name="SAPBEXundefined 3 2 2 4 2" xfId="46733" xr:uid="{00000000-0005-0000-0000-000083B60000}"/>
    <cellStyle name="SAPBEXundefined 3 2 2 5" xfId="46734" xr:uid="{00000000-0005-0000-0000-000084B60000}"/>
    <cellStyle name="SAPBEXundefined 3 2 2 5 2" xfId="46735" xr:uid="{00000000-0005-0000-0000-000085B60000}"/>
    <cellStyle name="SAPBEXundefined 3 2 2 6" xfId="46736" xr:uid="{00000000-0005-0000-0000-000086B60000}"/>
    <cellStyle name="SAPBEXundefined 3 2 2 6 2" xfId="46737" xr:uid="{00000000-0005-0000-0000-000087B60000}"/>
    <cellStyle name="SAPBEXundefined 3 2 2 7" xfId="46738" xr:uid="{00000000-0005-0000-0000-000088B60000}"/>
    <cellStyle name="SAPBEXundefined 3 2 3" xfId="46739" xr:uid="{00000000-0005-0000-0000-000089B60000}"/>
    <cellStyle name="SAPBEXundefined 3 2 3 2" xfId="46740" xr:uid="{00000000-0005-0000-0000-00008AB60000}"/>
    <cellStyle name="SAPBEXundefined 3 2 4" xfId="46741" xr:uid="{00000000-0005-0000-0000-00008BB60000}"/>
    <cellStyle name="SAPBEXundefined 3 2 4 2" xfId="46742" xr:uid="{00000000-0005-0000-0000-00008CB60000}"/>
    <cellStyle name="SAPBEXundefined 3 2 5" xfId="46743" xr:uid="{00000000-0005-0000-0000-00008DB60000}"/>
    <cellStyle name="SAPBEXundefined 3 2 5 2" xfId="46744" xr:uid="{00000000-0005-0000-0000-00008EB60000}"/>
    <cellStyle name="SAPBEXundefined 3 2 6" xfId="46745" xr:uid="{00000000-0005-0000-0000-00008FB60000}"/>
    <cellStyle name="SAPBEXundefined 3 2 6 2" xfId="46746" xr:uid="{00000000-0005-0000-0000-000090B60000}"/>
    <cellStyle name="SAPBEXundefined 3 2 7" xfId="46747" xr:uid="{00000000-0005-0000-0000-000091B60000}"/>
    <cellStyle name="SAPBEXundefined 3 2 7 2" xfId="46748" xr:uid="{00000000-0005-0000-0000-000092B60000}"/>
    <cellStyle name="SAPBEXundefined 3 2 8" xfId="46749" xr:uid="{00000000-0005-0000-0000-000093B60000}"/>
    <cellStyle name="SAPBEXundefined 3 3" xfId="46750" xr:uid="{00000000-0005-0000-0000-000094B60000}"/>
    <cellStyle name="SAPBEXundefined 3 3 2" xfId="46751" xr:uid="{00000000-0005-0000-0000-000095B60000}"/>
    <cellStyle name="SAPBEXundefined 3 3 2 2" xfId="46752" xr:uid="{00000000-0005-0000-0000-000096B60000}"/>
    <cellStyle name="SAPBEXundefined 3 3 3" xfId="46753" xr:uid="{00000000-0005-0000-0000-000097B60000}"/>
    <cellStyle name="SAPBEXundefined 3 3 3 2" xfId="46754" xr:uid="{00000000-0005-0000-0000-000098B60000}"/>
    <cellStyle name="SAPBEXundefined 3 3 4" xfId="46755" xr:uid="{00000000-0005-0000-0000-000099B60000}"/>
    <cellStyle name="SAPBEXundefined 3 3 4 2" xfId="46756" xr:uid="{00000000-0005-0000-0000-00009AB60000}"/>
    <cellStyle name="SAPBEXundefined 3 3 5" xfId="46757" xr:uid="{00000000-0005-0000-0000-00009BB60000}"/>
    <cellStyle name="SAPBEXundefined 3 3 5 2" xfId="46758" xr:uid="{00000000-0005-0000-0000-00009CB60000}"/>
    <cellStyle name="SAPBEXundefined 3 3 6" xfId="46759" xr:uid="{00000000-0005-0000-0000-00009DB60000}"/>
    <cellStyle name="SAPBEXundefined 3 3 6 2" xfId="46760" xr:uid="{00000000-0005-0000-0000-00009EB60000}"/>
    <cellStyle name="SAPBEXundefined 3 3 7" xfId="46761" xr:uid="{00000000-0005-0000-0000-00009FB60000}"/>
    <cellStyle name="SAPBEXundefined 3 4" xfId="46762" xr:uid="{00000000-0005-0000-0000-0000A0B60000}"/>
    <cellStyle name="SAPBEXundefined 3 4 2" xfId="46763" xr:uid="{00000000-0005-0000-0000-0000A1B60000}"/>
    <cellStyle name="SAPBEXundefined 3 5" xfId="46764" xr:uid="{00000000-0005-0000-0000-0000A2B60000}"/>
    <cellStyle name="SAPBEXundefined 3 5 2" xfId="46765" xr:uid="{00000000-0005-0000-0000-0000A3B60000}"/>
    <cellStyle name="SAPBEXundefined 3 6" xfId="46766" xr:uid="{00000000-0005-0000-0000-0000A4B60000}"/>
    <cellStyle name="SAPBEXundefined 3 6 2" xfId="46767" xr:uid="{00000000-0005-0000-0000-0000A5B60000}"/>
    <cellStyle name="SAPBEXundefined 3 7" xfId="46768" xr:uid="{00000000-0005-0000-0000-0000A6B60000}"/>
    <cellStyle name="SAPBEXundefined 3 7 2" xfId="46769" xr:uid="{00000000-0005-0000-0000-0000A7B60000}"/>
    <cellStyle name="SAPBEXundefined 3 8" xfId="46770" xr:uid="{00000000-0005-0000-0000-0000A8B60000}"/>
    <cellStyle name="SAPBEXundefined 3 8 2" xfId="46771" xr:uid="{00000000-0005-0000-0000-0000A9B60000}"/>
    <cellStyle name="SAPBEXundefined 3 9" xfId="46772" xr:uid="{00000000-0005-0000-0000-0000AAB60000}"/>
    <cellStyle name="SAPBEXundefined 4" xfId="46773" xr:uid="{00000000-0005-0000-0000-0000ABB60000}"/>
    <cellStyle name="SAPBEXundefined 4 2" xfId="46774" xr:uid="{00000000-0005-0000-0000-0000ACB60000}"/>
    <cellStyle name="SAPBEXundefined 4 2 2" xfId="46775" xr:uid="{00000000-0005-0000-0000-0000ADB60000}"/>
    <cellStyle name="SAPBEXundefined 4 2 2 2" xfId="46776" xr:uid="{00000000-0005-0000-0000-0000AEB60000}"/>
    <cellStyle name="SAPBEXundefined 4 2 3" xfId="46777" xr:uid="{00000000-0005-0000-0000-0000AFB60000}"/>
    <cellStyle name="SAPBEXundefined 4 2 3 2" xfId="46778" xr:uid="{00000000-0005-0000-0000-0000B0B60000}"/>
    <cellStyle name="SAPBEXundefined 4 2 4" xfId="46779" xr:uid="{00000000-0005-0000-0000-0000B1B60000}"/>
    <cellStyle name="SAPBEXundefined 4 2 4 2" xfId="46780" xr:uid="{00000000-0005-0000-0000-0000B2B60000}"/>
    <cellStyle name="SAPBEXundefined 4 2 5" xfId="46781" xr:uid="{00000000-0005-0000-0000-0000B3B60000}"/>
    <cellStyle name="SAPBEXundefined 4 2 5 2" xfId="46782" xr:uid="{00000000-0005-0000-0000-0000B4B60000}"/>
    <cellStyle name="SAPBEXundefined 4 2 6" xfId="46783" xr:uid="{00000000-0005-0000-0000-0000B5B60000}"/>
    <cellStyle name="SAPBEXundefined 4 2 6 2" xfId="46784" xr:uid="{00000000-0005-0000-0000-0000B6B60000}"/>
    <cellStyle name="SAPBEXundefined 4 2 7" xfId="46785" xr:uid="{00000000-0005-0000-0000-0000B7B60000}"/>
    <cellStyle name="SAPBEXundefined 4 3" xfId="46786" xr:uid="{00000000-0005-0000-0000-0000B8B60000}"/>
    <cellStyle name="SAPBEXundefined 4 3 2" xfId="46787" xr:uid="{00000000-0005-0000-0000-0000B9B60000}"/>
    <cellStyle name="SAPBEXundefined 4 4" xfId="46788" xr:uid="{00000000-0005-0000-0000-0000BAB60000}"/>
    <cellStyle name="SAPBEXundefined 4 4 2" xfId="46789" xr:uid="{00000000-0005-0000-0000-0000BBB60000}"/>
    <cellStyle name="SAPBEXundefined 4 5" xfId="46790" xr:uid="{00000000-0005-0000-0000-0000BCB60000}"/>
    <cellStyle name="SAPBEXundefined 4 5 2" xfId="46791" xr:uid="{00000000-0005-0000-0000-0000BDB60000}"/>
    <cellStyle name="SAPBEXundefined 4 6" xfId="46792" xr:uid="{00000000-0005-0000-0000-0000BEB60000}"/>
    <cellStyle name="SAPBEXundefined 4 6 2" xfId="46793" xr:uid="{00000000-0005-0000-0000-0000BFB60000}"/>
    <cellStyle name="SAPBEXundefined 4 7" xfId="46794" xr:uid="{00000000-0005-0000-0000-0000C0B60000}"/>
    <cellStyle name="SAPBEXundefined 4 7 2" xfId="46795" xr:uid="{00000000-0005-0000-0000-0000C1B60000}"/>
    <cellStyle name="SAPBEXundefined 4 8" xfId="46796" xr:uid="{00000000-0005-0000-0000-0000C2B60000}"/>
    <cellStyle name="SAPBEXundefined 5" xfId="46797" xr:uid="{00000000-0005-0000-0000-0000C3B60000}"/>
    <cellStyle name="SAPBEXundefined 5 2" xfId="46798" xr:uid="{00000000-0005-0000-0000-0000C4B60000}"/>
    <cellStyle name="SAPBEXundefined 5 2 2" xfId="46799" xr:uid="{00000000-0005-0000-0000-0000C5B60000}"/>
    <cellStyle name="SAPBEXundefined 5 3" xfId="46800" xr:uid="{00000000-0005-0000-0000-0000C6B60000}"/>
    <cellStyle name="SAPBEXundefined 5 3 2" xfId="46801" xr:uid="{00000000-0005-0000-0000-0000C7B60000}"/>
    <cellStyle name="SAPBEXundefined 5 4" xfId="46802" xr:uid="{00000000-0005-0000-0000-0000C8B60000}"/>
    <cellStyle name="SAPBEXundefined 5 4 2" xfId="46803" xr:uid="{00000000-0005-0000-0000-0000C9B60000}"/>
    <cellStyle name="SAPBEXundefined 5 5" xfId="46804" xr:uid="{00000000-0005-0000-0000-0000CAB60000}"/>
    <cellStyle name="SAPBEXundefined 5 5 2" xfId="46805" xr:uid="{00000000-0005-0000-0000-0000CBB60000}"/>
    <cellStyle name="SAPBEXundefined 5 6" xfId="46806" xr:uid="{00000000-0005-0000-0000-0000CCB60000}"/>
    <cellStyle name="SAPBEXundefined 5 6 2" xfId="46807" xr:uid="{00000000-0005-0000-0000-0000CDB60000}"/>
    <cellStyle name="SAPBEXundefined 5 7" xfId="46808" xr:uid="{00000000-0005-0000-0000-0000CEB60000}"/>
    <cellStyle name="SAPBEXundefined 6" xfId="46809" xr:uid="{00000000-0005-0000-0000-0000CFB60000}"/>
    <cellStyle name="SAPBEXundefined 6 2" xfId="46810" xr:uid="{00000000-0005-0000-0000-0000D0B60000}"/>
    <cellStyle name="SAPBEXundefined 7" xfId="46811" xr:uid="{00000000-0005-0000-0000-0000D1B60000}"/>
    <cellStyle name="SAPBEXundefined 7 2" xfId="46812" xr:uid="{00000000-0005-0000-0000-0000D2B60000}"/>
    <cellStyle name="SAPBEXundefined 8" xfId="46813" xr:uid="{00000000-0005-0000-0000-0000D3B60000}"/>
    <cellStyle name="SAPBEXundefined 8 2" xfId="46814" xr:uid="{00000000-0005-0000-0000-0000D4B60000}"/>
    <cellStyle name="SAPBEXundefined 9" xfId="46815" xr:uid="{00000000-0005-0000-0000-0000D5B60000}"/>
    <cellStyle name="SAPBEXundefined 9 2" xfId="46816" xr:uid="{00000000-0005-0000-0000-0000D6B60000}"/>
    <cellStyle name="Sheet Title" xfId="46817" xr:uid="{00000000-0005-0000-0000-0000D7B60000}"/>
    <cellStyle name="Style 1" xfId="66" xr:uid="{00000000-0005-0000-0000-0000D8B60000}"/>
    <cellStyle name="Style 171" xfId="46818" xr:uid="{00000000-0005-0000-0000-0000D9B60000}"/>
    <cellStyle name="Style 172" xfId="46819" xr:uid="{00000000-0005-0000-0000-0000DAB60000}"/>
    <cellStyle name="Style 180" xfId="46820" xr:uid="{00000000-0005-0000-0000-0000DBB60000}"/>
    <cellStyle name="Style 21" xfId="46821" xr:uid="{00000000-0005-0000-0000-0000DCB60000}"/>
    <cellStyle name="Style 22" xfId="46822" xr:uid="{00000000-0005-0000-0000-0000DDB60000}"/>
    <cellStyle name="Style 23" xfId="46823" xr:uid="{00000000-0005-0000-0000-0000DEB60000}"/>
    <cellStyle name="Style 24" xfId="46824" xr:uid="{00000000-0005-0000-0000-0000DFB60000}"/>
    <cellStyle name="Style 25" xfId="46825" xr:uid="{00000000-0005-0000-0000-0000E0B60000}"/>
    <cellStyle name="Style 26" xfId="46826" xr:uid="{00000000-0005-0000-0000-0000E1B60000}"/>
    <cellStyle name="Style 27" xfId="46827" xr:uid="{00000000-0005-0000-0000-0000E2B60000}"/>
    <cellStyle name="Style 28" xfId="46828" xr:uid="{00000000-0005-0000-0000-0000E3B60000}"/>
    <cellStyle name="Style 29" xfId="46829" xr:uid="{00000000-0005-0000-0000-0000E4B60000}"/>
    <cellStyle name="Style 321" xfId="46830" xr:uid="{00000000-0005-0000-0000-0000E5B60000}"/>
    <cellStyle name="Style 323" xfId="46831" xr:uid="{00000000-0005-0000-0000-0000E6B60000}"/>
    <cellStyle name="Style 339" xfId="46832" xr:uid="{00000000-0005-0000-0000-0000E7B60000}"/>
    <cellStyle name="Style 340" xfId="46833" xr:uid="{00000000-0005-0000-0000-0000E8B60000}"/>
    <cellStyle name="Style 699" xfId="46834" xr:uid="{00000000-0005-0000-0000-0000E9B60000}"/>
    <cellStyle name="Style 700" xfId="46835" xr:uid="{00000000-0005-0000-0000-0000EAB60000}"/>
    <cellStyle name="Title 2" xfId="126" xr:uid="{00000000-0005-0000-0000-0000EBB60000}"/>
    <cellStyle name="Title 2 2" xfId="46836" xr:uid="{00000000-0005-0000-0000-0000ECB60000}"/>
    <cellStyle name="Title 2 2 2" xfId="46837" xr:uid="{00000000-0005-0000-0000-0000EDB60000}"/>
    <cellStyle name="Title 2 3" xfId="46838" xr:uid="{00000000-0005-0000-0000-0000EEB60000}"/>
    <cellStyle name="Title 2 4" xfId="46839" xr:uid="{00000000-0005-0000-0000-0000EFB60000}"/>
    <cellStyle name="Title 2 5" xfId="46840" xr:uid="{00000000-0005-0000-0000-0000F0B60000}"/>
    <cellStyle name="Title 3" xfId="46841" xr:uid="{00000000-0005-0000-0000-0000F1B60000}"/>
    <cellStyle name="Title 3 2" xfId="46842" xr:uid="{00000000-0005-0000-0000-0000F2B60000}"/>
    <cellStyle name="Title 4" xfId="46843" xr:uid="{00000000-0005-0000-0000-0000F3B60000}"/>
    <cellStyle name="Title 4 2" xfId="46844" xr:uid="{00000000-0005-0000-0000-0000F4B60000}"/>
    <cellStyle name="Title 4 3" xfId="46845" xr:uid="{00000000-0005-0000-0000-0000F5B60000}"/>
    <cellStyle name="Title 4 4" xfId="46846" xr:uid="{00000000-0005-0000-0000-0000F6B60000}"/>
    <cellStyle name="Title 5" xfId="46847" xr:uid="{00000000-0005-0000-0000-0000F7B60000}"/>
    <cellStyle name="Title 6" xfId="46848" xr:uid="{00000000-0005-0000-0000-0000F8B60000}"/>
    <cellStyle name="Title 7" xfId="46849" xr:uid="{00000000-0005-0000-0000-0000F9B60000}"/>
    <cellStyle name="Title 8" xfId="46850" xr:uid="{00000000-0005-0000-0000-0000FAB60000}"/>
    <cellStyle name="Total 10" xfId="46851" xr:uid="{00000000-0005-0000-0000-0000FBB60000}"/>
    <cellStyle name="Total 10 2" xfId="46852" xr:uid="{00000000-0005-0000-0000-0000FCB60000}"/>
    <cellStyle name="Total 10 2 2" xfId="46853" xr:uid="{00000000-0005-0000-0000-0000FDB60000}"/>
    <cellStyle name="Total 10 2 2 2" xfId="46854" xr:uid="{00000000-0005-0000-0000-0000FEB60000}"/>
    <cellStyle name="Total 10 2 3" xfId="46855" xr:uid="{00000000-0005-0000-0000-0000FFB60000}"/>
    <cellStyle name="Total 10 2 3 2" xfId="46856" xr:uid="{00000000-0005-0000-0000-000000B70000}"/>
    <cellStyle name="Total 10 2 4" xfId="46857" xr:uid="{00000000-0005-0000-0000-000001B70000}"/>
    <cellStyle name="Total 10 2 4 2" xfId="46858" xr:uid="{00000000-0005-0000-0000-000002B70000}"/>
    <cellStyle name="Total 10 2 5" xfId="46859" xr:uid="{00000000-0005-0000-0000-000003B70000}"/>
    <cellStyle name="Total 10 2 5 2" xfId="46860" xr:uid="{00000000-0005-0000-0000-000004B70000}"/>
    <cellStyle name="Total 10 2 6" xfId="46861" xr:uid="{00000000-0005-0000-0000-000005B70000}"/>
    <cellStyle name="Total 10 2 6 2" xfId="46862" xr:uid="{00000000-0005-0000-0000-000006B70000}"/>
    <cellStyle name="Total 10 2 7" xfId="46863" xr:uid="{00000000-0005-0000-0000-000007B70000}"/>
    <cellStyle name="Total 10 3" xfId="46864" xr:uid="{00000000-0005-0000-0000-000008B70000}"/>
    <cellStyle name="Total 10 3 2" xfId="46865" xr:uid="{00000000-0005-0000-0000-000009B70000}"/>
    <cellStyle name="Total 10 4" xfId="46866" xr:uid="{00000000-0005-0000-0000-00000AB70000}"/>
    <cellStyle name="Total 10 4 2" xfId="46867" xr:uid="{00000000-0005-0000-0000-00000BB70000}"/>
    <cellStyle name="Total 10 5" xfId="46868" xr:uid="{00000000-0005-0000-0000-00000CB70000}"/>
    <cellStyle name="Total 10 5 2" xfId="46869" xr:uid="{00000000-0005-0000-0000-00000DB70000}"/>
    <cellStyle name="Total 10 6" xfId="46870" xr:uid="{00000000-0005-0000-0000-00000EB70000}"/>
    <cellStyle name="Total 10 6 2" xfId="46871" xr:uid="{00000000-0005-0000-0000-00000FB70000}"/>
    <cellStyle name="Total 10 7" xfId="46872" xr:uid="{00000000-0005-0000-0000-000010B70000}"/>
    <cellStyle name="Total 10 7 2" xfId="46873" xr:uid="{00000000-0005-0000-0000-000011B70000}"/>
    <cellStyle name="Total 10 8" xfId="46874" xr:uid="{00000000-0005-0000-0000-000012B70000}"/>
    <cellStyle name="Total 11" xfId="46875" xr:uid="{00000000-0005-0000-0000-000013B70000}"/>
    <cellStyle name="Total 11 2" xfId="46876" xr:uid="{00000000-0005-0000-0000-000014B70000}"/>
    <cellStyle name="Total 11 2 2" xfId="46877" xr:uid="{00000000-0005-0000-0000-000015B70000}"/>
    <cellStyle name="Total 11 2 2 2" xfId="46878" xr:uid="{00000000-0005-0000-0000-000016B70000}"/>
    <cellStyle name="Total 11 2 3" xfId="46879" xr:uid="{00000000-0005-0000-0000-000017B70000}"/>
    <cellStyle name="Total 11 2 3 2" xfId="46880" xr:uid="{00000000-0005-0000-0000-000018B70000}"/>
    <cellStyle name="Total 11 2 4" xfId="46881" xr:uid="{00000000-0005-0000-0000-000019B70000}"/>
    <cellStyle name="Total 11 2 4 2" xfId="46882" xr:uid="{00000000-0005-0000-0000-00001AB70000}"/>
    <cellStyle name="Total 11 2 5" xfId="46883" xr:uid="{00000000-0005-0000-0000-00001BB70000}"/>
    <cellStyle name="Total 11 2 5 2" xfId="46884" xr:uid="{00000000-0005-0000-0000-00001CB70000}"/>
    <cellStyle name="Total 11 2 6" xfId="46885" xr:uid="{00000000-0005-0000-0000-00001DB70000}"/>
    <cellStyle name="Total 11 2 6 2" xfId="46886" xr:uid="{00000000-0005-0000-0000-00001EB70000}"/>
    <cellStyle name="Total 11 2 7" xfId="46887" xr:uid="{00000000-0005-0000-0000-00001FB70000}"/>
    <cellStyle name="Total 11 3" xfId="46888" xr:uid="{00000000-0005-0000-0000-000020B70000}"/>
    <cellStyle name="Total 11 3 2" xfId="46889" xr:uid="{00000000-0005-0000-0000-000021B70000}"/>
    <cellStyle name="Total 11 4" xfId="46890" xr:uid="{00000000-0005-0000-0000-000022B70000}"/>
    <cellStyle name="Total 11 4 2" xfId="46891" xr:uid="{00000000-0005-0000-0000-000023B70000}"/>
    <cellStyle name="Total 11 5" xfId="46892" xr:uid="{00000000-0005-0000-0000-000024B70000}"/>
    <cellStyle name="Total 11 5 2" xfId="46893" xr:uid="{00000000-0005-0000-0000-000025B70000}"/>
    <cellStyle name="Total 11 6" xfId="46894" xr:uid="{00000000-0005-0000-0000-000026B70000}"/>
    <cellStyle name="Total 11 6 2" xfId="46895" xr:uid="{00000000-0005-0000-0000-000027B70000}"/>
    <cellStyle name="Total 11 7" xfId="46896" xr:uid="{00000000-0005-0000-0000-000028B70000}"/>
    <cellStyle name="Total 11 7 2" xfId="46897" xr:uid="{00000000-0005-0000-0000-000029B70000}"/>
    <cellStyle name="Total 11 8" xfId="46898" xr:uid="{00000000-0005-0000-0000-00002AB70000}"/>
    <cellStyle name="Total 2" xfId="127" xr:uid="{00000000-0005-0000-0000-00002BB70000}"/>
    <cellStyle name="Total 2 10" xfId="46899" xr:uid="{00000000-0005-0000-0000-00002CB70000}"/>
    <cellStyle name="Total 2 11" xfId="46900" xr:uid="{00000000-0005-0000-0000-00002DB70000}"/>
    <cellStyle name="Total 2 2" xfId="46901" xr:uid="{00000000-0005-0000-0000-00002EB70000}"/>
    <cellStyle name="Total 2 2 2" xfId="46902" xr:uid="{00000000-0005-0000-0000-00002FB70000}"/>
    <cellStyle name="Total 2 2 2 2" xfId="46903" xr:uid="{00000000-0005-0000-0000-000030B70000}"/>
    <cellStyle name="Total 2 2 2 2 2" xfId="46904" xr:uid="{00000000-0005-0000-0000-000031B70000}"/>
    <cellStyle name="Total 2 2 2 3" xfId="46905" xr:uid="{00000000-0005-0000-0000-000032B70000}"/>
    <cellStyle name="Total 2 2 2 3 2" xfId="46906" xr:uid="{00000000-0005-0000-0000-000033B70000}"/>
    <cellStyle name="Total 2 2 2 4" xfId="46907" xr:uid="{00000000-0005-0000-0000-000034B70000}"/>
    <cellStyle name="Total 2 2 2 4 2" xfId="46908" xr:uid="{00000000-0005-0000-0000-000035B70000}"/>
    <cellStyle name="Total 2 2 2 5" xfId="46909" xr:uid="{00000000-0005-0000-0000-000036B70000}"/>
    <cellStyle name="Total 2 2 2 5 2" xfId="46910" xr:uid="{00000000-0005-0000-0000-000037B70000}"/>
    <cellStyle name="Total 2 2 2 6" xfId="46911" xr:uid="{00000000-0005-0000-0000-000038B70000}"/>
    <cellStyle name="Total 2 2 2 6 2" xfId="46912" xr:uid="{00000000-0005-0000-0000-000039B70000}"/>
    <cellStyle name="Total 2 2 2 7" xfId="46913" xr:uid="{00000000-0005-0000-0000-00003AB70000}"/>
    <cellStyle name="Total 2 2 3" xfId="46914" xr:uid="{00000000-0005-0000-0000-00003BB70000}"/>
    <cellStyle name="Total 2 2 3 2" xfId="46915" xr:uid="{00000000-0005-0000-0000-00003CB70000}"/>
    <cellStyle name="Total 2 2 4" xfId="46916" xr:uid="{00000000-0005-0000-0000-00003DB70000}"/>
    <cellStyle name="Total 2 2 4 2" xfId="46917" xr:uid="{00000000-0005-0000-0000-00003EB70000}"/>
    <cellStyle name="Total 2 2 5" xfId="46918" xr:uid="{00000000-0005-0000-0000-00003FB70000}"/>
    <cellStyle name="Total 2 2 5 2" xfId="46919" xr:uid="{00000000-0005-0000-0000-000040B70000}"/>
    <cellStyle name="Total 2 2 6" xfId="46920" xr:uid="{00000000-0005-0000-0000-000041B70000}"/>
    <cellStyle name="Total 2 2 6 2" xfId="46921" xr:uid="{00000000-0005-0000-0000-000042B70000}"/>
    <cellStyle name="Total 2 2 7" xfId="46922" xr:uid="{00000000-0005-0000-0000-000043B70000}"/>
    <cellStyle name="Total 2 2 7 2" xfId="46923" xr:uid="{00000000-0005-0000-0000-000044B70000}"/>
    <cellStyle name="Total 2 2 8" xfId="46924" xr:uid="{00000000-0005-0000-0000-000045B70000}"/>
    <cellStyle name="Total 2 2 9" xfId="46925" xr:uid="{00000000-0005-0000-0000-000046B70000}"/>
    <cellStyle name="Total 2 3" xfId="46926" xr:uid="{00000000-0005-0000-0000-000047B70000}"/>
    <cellStyle name="Total 2 3 2" xfId="46927" xr:uid="{00000000-0005-0000-0000-000048B70000}"/>
    <cellStyle name="Total 2 3 2 2" xfId="46928" xr:uid="{00000000-0005-0000-0000-000049B70000}"/>
    <cellStyle name="Total 2 3 2 2 2" xfId="46929" xr:uid="{00000000-0005-0000-0000-00004AB70000}"/>
    <cellStyle name="Total 2 3 2 3" xfId="46930" xr:uid="{00000000-0005-0000-0000-00004BB70000}"/>
    <cellStyle name="Total 2 3 2 3 2" xfId="46931" xr:uid="{00000000-0005-0000-0000-00004CB70000}"/>
    <cellStyle name="Total 2 3 2 4" xfId="46932" xr:uid="{00000000-0005-0000-0000-00004DB70000}"/>
    <cellStyle name="Total 2 3 2 4 2" xfId="46933" xr:uid="{00000000-0005-0000-0000-00004EB70000}"/>
    <cellStyle name="Total 2 3 2 5" xfId="46934" xr:uid="{00000000-0005-0000-0000-00004FB70000}"/>
    <cellStyle name="Total 2 3 2 5 2" xfId="46935" xr:uid="{00000000-0005-0000-0000-000050B70000}"/>
    <cellStyle name="Total 2 3 2 6" xfId="46936" xr:uid="{00000000-0005-0000-0000-000051B70000}"/>
    <cellStyle name="Total 2 3 2 6 2" xfId="46937" xr:uid="{00000000-0005-0000-0000-000052B70000}"/>
    <cellStyle name="Total 2 3 2 7" xfId="46938" xr:uid="{00000000-0005-0000-0000-000053B70000}"/>
    <cellStyle name="Total 2 3 3" xfId="46939" xr:uid="{00000000-0005-0000-0000-000054B70000}"/>
    <cellStyle name="Total 2 3 3 2" xfId="46940" xr:uid="{00000000-0005-0000-0000-000055B70000}"/>
    <cellStyle name="Total 2 3 4" xfId="46941" xr:uid="{00000000-0005-0000-0000-000056B70000}"/>
    <cellStyle name="Total 2 3 4 2" xfId="46942" xr:uid="{00000000-0005-0000-0000-000057B70000}"/>
    <cellStyle name="Total 2 3 5" xfId="46943" xr:uid="{00000000-0005-0000-0000-000058B70000}"/>
    <cellStyle name="Total 2 3 5 2" xfId="46944" xr:uid="{00000000-0005-0000-0000-000059B70000}"/>
    <cellStyle name="Total 2 3 6" xfId="46945" xr:uid="{00000000-0005-0000-0000-00005AB70000}"/>
    <cellStyle name="Total 2 3 6 2" xfId="46946" xr:uid="{00000000-0005-0000-0000-00005BB70000}"/>
    <cellStyle name="Total 2 3 7" xfId="46947" xr:uid="{00000000-0005-0000-0000-00005CB70000}"/>
    <cellStyle name="Total 2 3 7 2" xfId="46948" xr:uid="{00000000-0005-0000-0000-00005DB70000}"/>
    <cellStyle name="Total 2 3 8" xfId="46949" xr:uid="{00000000-0005-0000-0000-00005EB70000}"/>
    <cellStyle name="Total 2 4" xfId="46950" xr:uid="{00000000-0005-0000-0000-00005FB70000}"/>
    <cellStyle name="Total 2 4 2" xfId="46951" xr:uid="{00000000-0005-0000-0000-000060B70000}"/>
    <cellStyle name="Total 2 4 2 2" xfId="46952" xr:uid="{00000000-0005-0000-0000-000061B70000}"/>
    <cellStyle name="Total 2 4 3" xfId="46953" xr:uid="{00000000-0005-0000-0000-000062B70000}"/>
    <cellStyle name="Total 2 4 3 2" xfId="46954" xr:uid="{00000000-0005-0000-0000-000063B70000}"/>
    <cellStyle name="Total 2 4 4" xfId="46955" xr:uid="{00000000-0005-0000-0000-000064B70000}"/>
    <cellStyle name="Total 2 4 4 2" xfId="46956" xr:uid="{00000000-0005-0000-0000-000065B70000}"/>
    <cellStyle name="Total 2 4 5" xfId="46957" xr:uid="{00000000-0005-0000-0000-000066B70000}"/>
    <cellStyle name="Total 2 4 5 2" xfId="46958" xr:uid="{00000000-0005-0000-0000-000067B70000}"/>
    <cellStyle name="Total 2 4 6" xfId="46959" xr:uid="{00000000-0005-0000-0000-000068B70000}"/>
    <cellStyle name="Total 2 4 6 2" xfId="46960" xr:uid="{00000000-0005-0000-0000-000069B70000}"/>
    <cellStyle name="Total 2 4 7" xfId="46961" xr:uid="{00000000-0005-0000-0000-00006AB70000}"/>
    <cellStyle name="Total 2 5" xfId="46962" xr:uid="{00000000-0005-0000-0000-00006BB70000}"/>
    <cellStyle name="Total 2 5 2" xfId="46963" xr:uid="{00000000-0005-0000-0000-00006CB70000}"/>
    <cellStyle name="Total 2 6" xfId="46964" xr:uid="{00000000-0005-0000-0000-00006DB70000}"/>
    <cellStyle name="Total 2 6 2" xfId="46965" xr:uid="{00000000-0005-0000-0000-00006EB70000}"/>
    <cellStyle name="Total 2 7" xfId="46966" xr:uid="{00000000-0005-0000-0000-00006FB70000}"/>
    <cellStyle name="Total 2 7 2" xfId="46967" xr:uid="{00000000-0005-0000-0000-000070B70000}"/>
    <cellStyle name="Total 2 8" xfId="46968" xr:uid="{00000000-0005-0000-0000-000071B70000}"/>
    <cellStyle name="Total 2 8 2" xfId="46969" xr:uid="{00000000-0005-0000-0000-000072B70000}"/>
    <cellStyle name="Total 2 9" xfId="46970" xr:uid="{00000000-0005-0000-0000-000073B70000}"/>
    <cellStyle name="Total 2 9 2" xfId="46971" xr:uid="{00000000-0005-0000-0000-000074B70000}"/>
    <cellStyle name="Total 3" xfId="46972" xr:uid="{00000000-0005-0000-0000-000075B70000}"/>
    <cellStyle name="Total 3 10" xfId="46973" xr:uid="{00000000-0005-0000-0000-000076B70000}"/>
    <cellStyle name="Total 3 11" xfId="46974" xr:uid="{00000000-0005-0000-0000-000077B70000}"/>
    <cellStyle name="Total 3 2" xfId="46975" xr:uid="{00000000-0005-0000-0000-000078B70000}"/>
    <cellStyle name="Total 3 2 2" xfId="46976" xr:uid="{00000000-0005-0000-0000-000079B70000}"/>
    <cellStyle name="Total 3 2 2 2" xfId="46977" xr:uid="{00000000-0005-0000-0000-00007AB70000}"/>
    <cellStyle name="Total 3 2 2 2 2" xfId="46978" xr:uid="{00000000-0005-0000-0000-00007BB70000}"/>
    <cellStyle name="Total 3 2 2 3" xfId="46979" xr:uid="{00000000-0005-0000-0000-00007CB70000}"/>
    <cellStyle name="Total 3 2 2 3 2" xfId="46980" xr:uid="{00000000-0005-0000-0000-00007DB70000}"/>
    <cellStyle name="Total 3 2 2 4" xfId="46981" xr:uid="{00000000-0005-0000-0000-00007EB70000}"/>
    <cellStyle name="Total 3 2 2 4 2" xfId="46982" xr:uid="{00000000-0005-0000-0000-00007FB70000}"/>
    <cellStyle name="Total 3 2 2 5" xfId="46983" xr:uid="{00000000-0005-0000-0000-000080B70000}"/>
    <cellStyle name="Total 3 2 2 5 2" xfId="46984" xr:uid="{00000000-0005-0000-0000-000081B70000}"/>
    <cellStyle name="Total 3 2 2 6" xfId="46985" xr:uid="{00000000-0005-0000-0000-000082B70000}"/>
    <cellStyle name="Total 3 2 2 6 2" xfId="46986" xr:uid="{00000000-0005-0000-0000-000083B70000}"/>
    <cellStyle name="Total 3 2 2 7" xfId="46987" xr:uid="{00000000-0005-0000-0000-000084B70000}"/>
    <cellStyle name="Total 3 2 3" xfId="46988" xr:uid="{00000000-0005-0000-0000-000085B70000}"/>
    <cellStyle name="Total 3 2 3 2" xfId="46989" xr:uid="{00000000-0005-0000-0000-000086B70000}"/>
    <cellStyle name="Total 3 2 4" xfId="46990" xr:uid="{00000000-0005-0000-0000-000087B70000}"/>
    <cellStyle name="Total 3 2 4 2" xfId="46991" xr:uid="{00000000-0005-0000-0000-000088B70000}"/>
    <cellStyle name="Total 3 2 5" xfId="46992" xr:uid="{00000000-0005-0000-0000-000089B70000}"/>
    <cellStyle name="Total 3 2 5 2" xfId="46993" xr:uid="{00000000-0005-0000-0000-00008AB70000}"/>
    <cellStyle name="Total 3 2 6" xfId="46994" xr:uid="{00000000-0005-0000-0000-00008BB70000}"/>
    <cellStyle name="Total 3 2 6 2" xfId="46995" xr:uid="{00000000-0005-0000-0000-00008CB70000}"/>
    <cellStyle name="Total 3 2 7" xfId="46996" xr:uid="{00000000-0005-0000-0000-00008DB70000}"/>
    <cellStyle name="Total 3 2 7 2" xfId="46997" xr:uid="{00000000-0005-0000-0000-00008EB70000}"/>
    <cellStyle name="Total 3 2 8" xfId="46998" xr:uid="{00000000-0005-0000-0000-00008FB70000}"/>
    <cellStyle name="Total 3 2 9" xfId="46999" xr:uid="{00000000-0005-0000-0000-000090B70000}"/>
    <cellStyle name="Total 3 3" xfId="47000" xr:uid="{00000000-0005-0000-0000-000091B70000}"/>
    <cellStyle name="Total 3 3 2" xfId="47001" xr:uid="{00000000-0005-0000-0000-000092B70000}"/>
    <cellStyle name="Total 3 3 2 2" xfId="47002" xr:uid="{00000000-0005-0000-0000-000093B70000}"/>
    <cellStyle name="Total 3 3 2 2 2" xfId="47003" xr:uid="{00000000-0005-0000-0000-000094B70000}"/>
    <cellStyle name="Total 3 3 2 3" xfId="47004" xr:uid="{00000000-0005-0000-0000-000095B70000}"/>
    <cellStyle name="Total 3 3 2 3 2" xfId="47005" xr:uid="{00000000-0005-0000-0000-000096B70000}"/>
    <cellStyle name="Total 3 3 2 4" xfId="47006" xr:uid="{00000000-0005-0000-0000-000097B70000}"/>
    <cellStyle name="Total 3 3 2 4 2" xfId="47007" xr:uid="{00000000-0005-0000-0000-000098B70000}"/>
    <cellStyle name="Total 3 3 2 5" xfId="47008" xr:uid="{00000000-0005-0000-0000-000099B70000}"/>
    <cellStyle name="Total 3 3 2 5 2" xfId="47009" xr:uid="{00000000-0005-0000-0000-00009AB70000}"/>
    <cellStyle name="Total 3 3 2 6" xfId="47010" xr:uid="{00000000-0005-0000-0000-00009BB70000}"/>
    <cellStyle name="Total 3 3 2 6 2" xfId="47011" xr:uid="{00000000-0005-0000-0000-00009CB70000}"/>
    <cellStyle name="Total 3 3 2 7" xfId="47012" xr:uid="{00000000-0005-0000-0000-00009DB70000}"/>
    <cellStyle name="Total 3 3 3" xfId="47013" xr:uid="{00000000-0005-0000-0000-00009EB70000}"/>
    <cellStyle name="Total 3 3 3 2" xfId="47014" xr:uid="{00000000-0005-0000-0000-00009FB70000}"/>
    <cellStyle name="Total 3 3 4" xfId="47015" xr:uid="{00000000-0005-0000-0000-0000A0B70000}"/>
    <cellStyle name="Total 3 3 4 2" xfId="47016" xr:uid="{00000000-0005-0000-0000-0000A1B70000}"/>
    <cellStyle name="Total 3 3 5" xfId="47017" xr:uid="{00000000-0005-0000-0000-0000A2B70000}"/>
    <cellStyle name="Total 3 3 5 2" xfId="47018" xr:uid="{00000000-0005-0000-0000-0000A3B70000}"/>
    <cellStyle name="Total 3 3 6" xfId="47019" xr:uid="{00000000-0005-0000-0000-0000A4B70000}"/>
    <cellStyle name="Total 3 3 6 2" xfId="47020" xr:uid="{00000000-0005-0000-0000-0000A5B70000}"/>
    <cellStyle name="Total 3 3 7" xfId="47021" xr:uid="{00000000-0005-0000-0000-0000A6B70000}"/>
    <cellStyle name="Total 3 3 7 2" xfId="47022" xr:uid="{00000000-0005-0000-0000-0000A7B70000}"/>
    <cellStyle name="Total 3 3 8" xfId="47023" xr:uid="{00000000-0005-0000-0000-0000A8B70000}"/>
    <cellStyle name="Total 3 3 9" xfId="47024" xr:uid="{00000000-0005-0000-0000-0000A9B70000}"/>
    <cellStyle name="Total 3 4" xfId="47025" xr:uid="{00000000-0005-0000-0000-0000AAB70000}"/>
    <cellStyle name="Total 3 4 2" xfId="47026" xr:uid="{00000000-0005-0000-0000-0000ABB70000}"/>
    <cellStyle name="Total 3 4 2 2" xfId="47027" xr:uid="{00000000-0005-0000-0000-0000ACB70000}"/>
    <cellStyle name="Total 3 4 3" xfId="47028" xr:uid="{00000000-0005-0000-0000-0000ADB70000}"/>
    <cellStyle name="Total 3 4 3 2" xfId="47029" xr:uid="{00000000-0005-0000-0000-0000AEB70000}"/>
    <cellStyle name="Total 3 4 4" xfId="47030" xr:uid="{00000000-0005-0000-0000-0000AFB70000}"/>
    <cellStyle name="Total 3 4 4 2" xfId="47031" xr:uid="{00000000-0005-0000-0000-0000B0B70000}"/>
    <cellStyle name="Total 3 4 5" xfId="47032" xr:uid="{00000000-0005-0000-0000-0000B1B70000}"/>
    <cellStyle name="Total 3 4 5 2" xfId="47033" xr:uid="{00000000-0005-0000-0000-0000B2B70000}"/>
    <cellStyle name="Total 3 4 6" xfId="47034" xr:uid="{00000000-0005-0000-0000-0000B3B70000}"/>
    <cellStyle name="Total 3 4 6 2" xfId="47035" xr:uid="{00000000-0005-0000-0000-0000B4B70000}"/>
    <cellStyle name="Total 3 4 7" xfId="47036" xr:uid="{00000000-0005-0000-0000-0000B5B70000}"/>
    <cellStyle name="Total 3 5" xfId="47037" xr:uid="{00000000-0005-0000-0000-0000B6B70000}"/>
    <cellStyle name="Total 3 5 2" xfId="47038" xr:uid="{00000000-0005-0000-0000-0000B7B70000}"/>
    <cellStyle name="Total 3 6" xfId="47039" xr:uid="{00000000-0005-0000-0000-0000B8B70000}"/>
    <cellStyle name="Total 3 6 2" xfId="47040" xr:uid="{00000000-0005-0000-0000-0000B9B70000}"/>
    <cellStyle name="Total 3 7" xfId="47041" xr:uid="{00000000-0005-0000-0000-0000BAB70000}"/>
    <cellStyle name="Total 3 7 2" xfId="47042" xr:uid="{00000000-0005-0000-0000-0000BBB70000}"/>
    <cellStyle name="Total 3 8" xfId="47043" xr:uid="{00000000-0005-0000-0000-0000BCB70000}"/>
    <cellStyle name="Total 3 8 2" xfId="47044" xr:uid="{00000000-0005-0000-0000-0000BDB70000}"/>
    <cellStyle name="Total 3 9" xfId="47045" xr:uid="{00000000-0005-0000-0000-0000BEB70000}"/>
    <cellStyle name="Total 3 9 2" xfId="47046" xr:uid="{00000000-0005-0000-0000-0000BFB70000}"/>
    <cellStyle name="Total 4" xfId="47047" xr:uid="{00000000-0005-0000-0000-0000C0B70000}"/>
    <cellStyle name="Total 4 10" xfId="47048" xr:uid="{00000000-0005-0000-0000-0000C1B70000}"/>
    <cellStyle name="Total 4 2" xfId="47049" xr:uid="{00000000-0005-0000-0000-0000C2B70000}"/>
    <cellStyle name="Total 4 2 2" xfId="47050" xr:uid="{00000000-0005-0000-0000-0000C3B70000}"/>
    <cellStyle name="Total 4 2 2 2" xfId="47051" xr:uid="{00000000-0005-0000-0000-0000C4B70000}"/>
    <cellStyle name="Total 4 2 2 2 2" xfId="47052" xr:uid="{00000000-0005-0000-0000-0000C5B70000}"/>
    <cellStyle name="Total 4 2 2 3" xfId="47053" xr:uid="{00000000-0005-0000-0000-0000C6B70000}"/>
    <cellStyle name="Total 4 2 2 3 2" xfId="47054" xr:uid="{00000000-0005-0000-0000-0000C7B70000}"/>
    <cellStyle name="Total 4 2 2 4" xfId="47055" xr:uid="{00000000-0005-0000-0000-0000C8B70000}"/>
    <cellStyle name="Total 4 2 2 4 2" xfId="47056" xr:uid="{00000000-0005-0000-0000-0000C9B70000}"/>
    <cellStyle name="Total 4 2 2 5" xfId="47057" xr:uid="{00000000-0005-0000-0000-0000CAB70000}"/>
    <cellStyle name="Total 4 2 2 5 2" xfId="47058" xr:uid="{00000000-0005-0000-0000-0000CBB70000}"/>
    <cellStyle name="Total 4 2 2 6" xfId="47059" xr:uid="{00000000-0005-0000-0000-0000CCB70000}"/>
    <cellStyle name="Total 4 2 2 6 2" xfId="47060" xr:uid="{00000000-0005-0000-0000-0000CDB70000}"/>
    <cellStyle name="Total 4 2 2 7" xfId="47061" xr:uid="{00000000-0005-0000-0000-0000CEB70000}"/>
    <cellStyle name="Total 4 2 3" xfId="47062" xr:uid="{00000000-0005-0000-0000-0000CFB70000}"/>
    <cellStyle name="Total 4 2 3 2" xfId="47063" xr:uid="{00000000-0005-0000-0000-0000D0B70000}"/>
    <cellStyle name="Total 4 2 4" xfId="47064" xr:uid="{00000000-0005-0000-0000-0000D1B70000}"/>
    <cellStyle name="Total 4 2 4 2" xfId="47065" xr:uid="{00000000-0005-0000-0000-0000D2B70000}"/>
    <cellStyle name="Total 4 2 5" xfId="47066" xr:uid="{00000000-0005-0000-0000-0000D3B70000}"/>
    <cellStyle name="Total 4 2 5 2" xfId="47067" xr:uid="{00000000-0005-0000-0000-0000D4B70000}"/>
    <cellStyle name="Total 4 2 6" xfId="47068" xr:uid="{00000000-0005-0000-0000-0000D5B70000}"/>
    <cellStyle name="Total 4 2 6 2" xfId="47069" xr:uid="{00000000-0005-0000-0000-0000D6B70000}"/>
    <cellStyle name="Total 4 2 7" xfId="47070" xr:uid="{00000000-0005-0000-0000-0000D7B70000}"/>
    <cellStyle name="Total 4 2 7 2" xfId="47071" xr:uid="{00000000-0005-0000-0000-0000D8B70000}"/>
    <cellStyle name="Total 4 2 8" xfId="47072" xr:uid="{00000000-0005-0000-0000-0000D9B70000}"/>
    <cellStyle name="Total 4 3" xfId="47073" xr:uid="{00000000-0005-0000-0000-0000DAB70000}"/>
    <cellStyle name="Total 4 3 2" xfId="47074" xr:uid="{00000000-0005-0000-0000-0000DBB70000}"/>
    <cellStyle name="Total 4 3 2 2" xfId="47075" xr:uid="{00000000-0005-0000-0000-0000DCB70000}"/>
    <cellStyle name="Total 4 3 3" xfId="47076" xr:uid="{00000000-0005-0000-0000-0000DDB70000}"/>
    <cellStyle name="Total 4 3 3 2" xfId="47077" xr:uid="{00000000-0005-0000-0000-0000DEB70000}"/>
    <cellStyle name="Total 4 3 4" xfId="47078" xr:uid="{00000000-0005-0000-0000-0000DFB70000}"/>
    <cellStyle name="Total 4 3 4 2" xfId="47079" xr:uid="{00000000-0005-0000-0000-0000E0B70000}"/>
    <cellStyle name="Total 4 3 5" xfId="47080" xr:uid="{00000000-0005-0000-0000-0000E1B70000}"/>
    <cellStyle name="Total 4 3 5 2" xfId="47081" xr:uid="{00000000-0005-0000-0000-0000E2B70000}"/>
    <cellStyle name="Total 4 3 6" xfId="47082" xr:uid="{00000000-0005-0000-0000-0000E3B70000}"/>
    <cellStyle name="Total 4 3 6 2" xfId="47083" xr:uid="{00000000-0005-0000-0000-0000E4B70000}"/>
    <cellStyle name="Total 4 3 7" xfId="47084" xr:uid="{00000000-0005-0000-0000-0000E5B70000}"/>
    <cellStyle name="Total 4 4" xfId="47085" xr:uid="{00000000-0005-0000-0000-0000E6B70000}"/>
    <cellStyle name="Total 4 4 2" xfId="47086" xr:uid="{00000000-0005-0000-0000-0000E7B70000}"/>
    <cellStyle name="Total 4 5" xfId="47087" xr:uid="{00000000-0005-0000-0000-0000E8B70000}"/>
    <cellStyle name="Total 4 5 2" xfId="47088" xr:uid="{00000000-0005-0000-0000-0000E9B70000}"/>
    <cellStyle name="Total 4 6" xfId="47089" xr:uid="{00000000-0005-0000-0000-0000EAB70000}"/>
    <cellStyle name="Total 4 6 2" xfId="47090" xr:uid="{00000000-0005-0000-0000-0000EBB70000}"/>
    <cellStyle name="Total 4 7" xfId="47091" xr:uid="{00000000-0005-0000-0000-0000ECB70000}"/>
    <cellStyle name="Total 4 7 2" xfId="47092" xr:uid="{00000000-0005-0000-0000-0000EDB70000}"/>
    <cellStyle name="Total 4 8" xfId="47093" xr:uid="{00000000-0005-0000-0000-0000EEB70000}"/>
    <cellStyle name="Total 4 8 2" xfId="47094" xr:uid="{00000000-0005-0000-0000-0000EFB70000}"/>
    <cellStyle name="Total 4 9" xfId="47095" xr:uid="{00000000-0005-0000-0000-0000F0B70000}"/>
    <cellStyle name="Total 5" xfId="47096" xr:uid="{00000000-0005-0000-0000-0000F1B70000}"/>
    <cellStyle name="Total 5 10" xfId="47097" xr:uid="{00000000-0005-0000-0000-0000F2B70000}"/>
    <cellStyle name="Total 5 2" xfId="47098" xr:uid="{00000000-0005-0000-0000-0000F3B70000}"/>
    <cellStyle name="Total 5 2 2" xfId="47099" xr:uid="{00000000-0005-0000-0000-0000F4B70000}"/>
    <cellStyle name="Total 5 2 2 2" xfId="47100" xr:uid="{00000000-0005-0000-0000-0000F5B70000}"/>
    <cellStyle name="Total 5 2 2 2 2" xfId="47101" xr:uid="{00000000-0005-0000-0000-0000F6B70000}"/>
    <cellStyle name="Total 5 2 2 3" xfId="47102" xr:uid="{00000000-0005-0000-0000-0000F7B70000}"/>
    <cellStyle name="Total 5 2 2 3 2" xfId="47103" xr:uid="{00000000-0005-0000-0000-0000F8B70000}"/>
    <cellStyle name="Total 5 2 2 4" xfId="47104" xr:uid="{00000000-0005-0000-0000-0000F9B70000}"/>
    <cellStyle name="Total 5 2 2 4 2" xfId="47105" xr:uid="{00000000-0005-0000-0000-0000FAB70000}"/>
    <cellStyle name="Total 5 2 2 5" xfId="47106" xr:uid="{00000000-0005-0000-0000-0000FBB70000}"/>
    <cellStyle name="Total 5 2 2 5 2" xfId="47107" xr:uid="{00000000-0005-0000-0000-0000FCB70000}"/>
    <cellStyle name="Total 5 2 2 6" xfId="47108" xr:uid="{00000000-0005-0000-0000-0000FDB70000}"/>
    <cellStyle name="Total 5 2 2 6 2" xfId="47109" xr:uid="{00000000-0005-0000-0000-0000FEB70000}"/>
    <cellStyle name="Total 5 2 2 7" xfId="47110" xr:uid="{00000000-0005-0000-0000-0000FFB70000}"/>
    <cellStyle name="Total 5 2 3" xfId="47111" xr:uid="{00000000-0005-0000-0000-000000B80000}"/>
    <cellStyle name="Total 5 2 3 2" xfId="47112" xr:uid="{00000000-0005-0000-0000-000001B80000}"/>
    <cellStyle name="Total 5 2 4" xfId="47113" xr:uid="{00000000-0005-0000-0000-000002B80000}"/>
    <cellStyle name="Total 5 2 4 2" xfId="47114" xr:uid="{00000000-0005-0000-0000-000003B80000}"/>
    <cellStyle name="Total 5 2 5" xfId="47115" xr:uid="{00000000-0005-0000-0000-000004B80000}"/>
    <cellStyle name="Total 5 2 5 2" xfId="47116" xr:uid="{00000000-0005-0000-0000-000005B80000}"/>
    <cellStyle name="Total 5 2 6" xfId="47117" xr:uid="{00000000-0005-0000-0000-000006B80000}"/>
    <cellStyle name="Total 5 2 6 2" xfId="47118" xr:uid="{00000000-0005-0000-0000-000007B80000}"/>
    <cellStyle name="Total 5 2 7" xfId="47119" xr:uid="{00000000-0005-0000-0000-000008B80000}"/>
    <cellStyle name="Total 5 2 7 2" xfId="47120" xr:uid="{00000000-0005-0000-0000-000009B80000}"/>
    <cellStyle name="Total 5 2 8" xfId="47121" xr:uid="{00000000-0005-0000-0000-00000AB80000}"/>
    <cellStyle name="Total 5 3" xfId="47122" xr:uid="{00000000-0005-0000-0000-00000BB80000}"/>
    <cellStyle name="Total 5 3 2" xfId="47123" xr:uid="{00000000-0005-0000-0000-00000CB80000}"/>
    <cellStyle name="Total 5 3 2 2" xfId="47124" xr:uid="{00000000-0005-0000-0000-00000DB80000}"/>
    <cellStyle name="Total 5 3 3" xfId="47125" xr:uid="{00000000-0005-0000-0000-00000EB80000}"/>
    <cellStyle name="Total 5 3 3 2" xfId="47126" xr:uid="{00000000-0005-0000-0000-00000FB80000}"/>
    <cellStyle name="Total 5 3 4" xfId="47127" xr:uid="{00000000-0005-0000-0000-000010B80000}"/>
    <cellStyle name="Total 5 3 4 2" xfId="47128" xr:uid="{00000000-0005-0000-0000-000011B80000}"/>
    <cellStyle name="Total 5 3 5" xfId="47129" xr:uid="{00000000-0005-0000-0000-000012B80000}"/>
    <cellStyle name="Total 5 3 5 2" xfId="47130" xr:uid="{00000000-0005-0000-0000-000013B80000}"/>
    <cellStyle name="Total 5 3 6" xfId="47131" xr:uid="{00000000-0005-0000-0000-000014B80000}"/>
    <cellStyle name="Total 5 3 6 2" xfId="47132" xr:uid="{00000000-0005-0000-0000-000015B80000}"/>
    <cellStyle name="Total 5 3 7" xfId="47133" xr:uid="{00000000-0005-0000-0000-000016B80000}"/>
    <cellStyle name="Total 5 4" xfId="47134" xr:uid="{00000000-0005-0000-0000-000017B80000}"/>
    <cellStyle name="Total 5 4 2" xfId="47135" xr:uid="{00000000-0005-0000-0000-000018B80000}"/>
    <cellStyle name="Total 5 5" xfId="47136" xr:uid="{00000000-0005-0000-0000-000019B80000}"/>
    <cellStyle name="Total 5 5 2" xfId="47137" xr:uid="{00000000-0005-0000-0000-00001AB80000}"/>
    <cellStyle name="Total 5 6" xfId="47138" xr:uid="{00000000-0005-0000-0000-00001BB80000}"/>
    <cellStyle name="Total 5 6 2" xfId="47139" xr:uid="{00000000-0005-0000-0000-00001CB80000}"/>
    <cellStyle name="Total 5 7" xfId="47140" xr:uid="{00000000-0005-0000-0000-00001DB80000}"/>
    <cellStyle name="Total 5 7 2" xfId="47141" xr:uid="{00000000-0005-0000-0000-00001EB80000}"/>
    <cellStyle name="Total 5 8" xfId="47142" xr:uid="{00000000-0005-0000-0000-00001FB80000}"/>
    <cellStyle name="Total 5 8 2" xfId="47143" xr:uid="{00000000-0005-0000-0000-000020B80000}"/>
    <cellStyle name="Total 5 9" xfId="47144" xr:uid="{00000000-0005-0000-0000-000021B80000}"/>
    <cellStyle name="Total 6" xfId="47145" xr:uid="{00000000-0005-0000-0000-000022B80000}"/>
    <cellStyle name="Total 6 2" xfId="47146" xr:uid="{00000000-0005-0000-0000-000023B80000}"/>
    <cellStyle name="Total 6 2 2" xfId="47147" xr:uid="{00000000-0005-0000-0000-000024B80000}"/>
    <cellStyle name="Total 6 2 2 2" xfId="47148" xr:uid="{00000000-0005-0000-0000-000025B80000}"/>
    <cellStyle name="Total 6 2 2 2 2" xfId="47149" xr:uid="{00000000-0005-0000-0000-000026B80000}"/>
    <cellStyle name="Total 6 2 2 3" xfId="47150" xr:uid="{00000000-0005-0000-0000-000027B80000}"/>
    <cellStyle name="Total 6 2 2 3 2" xfId="47151" xr:uid="{00000000-0005-0000-0000-000028B80000}"/>
    <cellStyle name="Total 6 2 2 4" xfId="47152" xr:uid="{00000000-0005-0000-0000-000029B80000}"/>
    <cellStyle name="Total 6 2 2 4 2" xfId="47153" xr:uid="{00000000-0005-0000-0000-00002AB80000}"/>
    <cellStyle name="Total 6 2 2 5" xfId="47154" xr:uid="{00000000-0005-0000-0000-00002BB80000}"/>
    <cellStyle name="Total 6 2 2 5 2" xfId="47155" xr:uid="{00000000-0005-0000-0000-00002CB80000}"/>
    <cellStyle name="Total 6 2 2 6" xfId="47156" xr:uid="{00000000-0005-0000-0000-00002DB80000}"/>
    <cellStyle name="Total 6 2 2 6 2" xfId="47157" xr:uid="{00000000-0005-0000-0000-00002EB80000}"/>
    <cellStyle name="Total 6 2 2 7" xfId="47158" xr:uid="{00000000-0005-0000-0000-00002FB80000}"/>
    <cellStyle name="Total 6 2 3" xfId="47159" xr:uid="{00000000-0005-0000-0000-000030B80000}"/>
    <cellStyle name="Total 6 2 3 2" xfId="47160" xr:uid="{00000000-0005-0000-0000-000031B80000}"/>
    <cellStyle name="Total 6 2 4" xfId="47161" xr:uid="{00000000-0005-0000-0000-000032B80000}"/>
    <cellStyle name="Total 6 2 4 2" xfId="47162" xr:uid="{00000000-0005-0000-0000-000033B80000}"/>
    <cellStyle name="Total 6 2 5" xfId="47163" xr:uid="{00000000-0005-0000-0000-000034B80000}"/>
    <cellStyle name="Total 6 2 5 2" xfId="47164" xr:uid="{00000000-0005-0000-0000-000035B80000}"/>
    <cellStyle name="Total 6 2 6" xfId="47165" xr:uid="{00000000-0005-0000-0000-000036B80000}"/>
    <cellStyle name="Total 6 2 6 2" xfId="47166" xr:uid="{00000000-0005-0000-0000-000037B80000}"/>
    <cellStyle name="Total 6 2 7" xfId="47167" xr:uid="{00000000-0005-0000-0000-000038B80000}"/>
    <cellStyle name="Total 6 2 7 2" xfId="47168" xr:uid="{00000000-0005-0000-0000-000039B80000}"/>
    <cellStyle name="Total 6 2 8" xfId="47169" xr:uid="{00000000-0005-0000-0000-00003AB80000}"/>
    <cellStyle name="Total 6 3" xfId="47170" xr:uid="{00000000-0005-0000-0000-00003BB80000}"/>
    <cellStyle name="Total 6 4" xfId="47171" xr:uid="{00000000-0005-0000-0000-00003CB80000}"/>
    <cellStyle name="Total 6 4 2" xfId="47172" xr:uid="{00000000-0005-0000-0000-00003DB80000}"/>
    <cellStyle name="Total 6 4 2 2" xfId="47173" xr:uid="{00000000-0005-0000-0000-00003EB80000}"/>
    <cellStyle name="Total 6 4 2 2 2" xfId="47174" xr:uid="{00000000-0005-0000-0000-00003FB80000}"/>
    <cellStyle name="Total 6 4 2 3" xfId="47175" xr:uid="{00000000-0005-0000-0000-000040B80000}"/>
    <cellStyle name="Total 6 4 2 3 2" xfId="47176" xr:uid="{00000000-0005-0000-0000-000041B80000}"/>
    <cellStyle name="Total 6 4 2 4" xfId="47177" xr:uid="{00000000-0005-0000-0000-000042B80000}"/>
    <cellStyle name="Total 6 4 2 4 2" xfId="47178" xr:uid="{00000000-0005-0000-0000-000043B80000}"/>
    <cellStyle name="Total 6 4 2 5" xfId="47179" xr:uid="{00000000-0005-0000-0000-000044B80000}"/>
    <cellStyle name="Total 6 4 2 5 2" xfId="47180" xr:uid="{00000000-0005-0000-0000-000045B80000}"/>
    <cellStyle name="Total 6 4 2 6" xfId="47181" xr:uid="{00000000-0005-0000-0000-000046B80000}"/>
    <cellStyle name="Total 6 4 2 6 2" xfId="47182" xr:uid="{00000000-0005-0000-0000-000047B80000}"/>
    <cellStyle name="Total 6 4 2 7" xfId="47183" xr:uid="{00000000-0005-0000-0000-000048B80000}"/>
    <cellStyle name="Total 6 4 3" xfId="47184" xr:uid="{00000000-0005-0000-0000-000049B80000}"/>
    <cellStyle name="Total 6 4 3 2" xfId="47185" xr:uid="{00000000-0005-0000-0000-00004AB80000}"/>
    <cellStyle name="Total 6 4 4" xfId="47186" xr:uid="{00000000-0005-0000-0000-00004BB80000}"/>
    <cellStyle name="Total 6 4 4 2" xfId="47187" xr:uid="{00000000-0005-0000-0000-00004CB80000}"/>
    <cellStyle name="Total 6 4 5" xfId="47188" xr:uid="{00000000-0005-0000-0000-00004DB80000}"/>
    <cellStyle name="Total 6 4 5 2" xfId="47189" xr:uid="{00000000-0005-0000-0000-00004EB80000}"/>
    <cellStyle name="Total 6 4 6" xfId="47190" xr:uid="{00000000-0005-0000-0000-00004FB80000}"/>
    <cellStyle name="Total 6 4 6 2" xfId="47191" xr:uid="{00000000-0005-0000-0000-000050B80000}"/>
    <cellStyle name="Total 6 4 7" xfId="47192" xr:uid="{00000000-0005-0000-0000-000051B80000}"/>
    <cellStyle name="Total 6 4 7 2" xfId="47193" xr:uid="{00000000-0005-0000-0000-000052B80000}"/>
    <cellStyle name="Total 6 4 8" xfId="47194" xr:uid="{00000000-0005-0000-0000-000053B80000}"/>
    <cellStyle name="Total 6 5" xfId="47195" xr:uid="{00000000-0005-0000-0000-000054B80000}"/>
    <cellStyle name="Total 7" xfId="47196" xr:uid="{00000000-0005-0000-0000-000055B80000}"/>
    <cellStyle name="Total 7 2" xfId="47197" xr:uid="{00000000-0005-0000-0000-000056B80000}"/>
    <cellStyle name="Total 7 2 2" xfId="47198" xr:uid="{00000000-0005-0000-0000-000057B80000}"/>
    <cellStyle name="Total 7 2 2 2" xfId="47199" xr:uid="{00000000-0005-0000-0000-000058B80000}"/>
    <cellStyle name="Total 7 2 2 2 2" xfId="47200" xr:uid="{00000000-0005-0000-0000-000059B80000}"/>
    <cellStyle name="Total 7 2 2 3" xfId="47201" xr:uid="{00000000-0005-0000-0000-00005AB80000}"/>
    <cellStyle name="Total 7 2 2 3 2" xfId="47202" xr:uid="{00000000-0005-0000-0000-00005BB80000}"/>
    <cellStyle name="Total 7 2 2 4" xfId="47203" xr:uid="{00000000-0005-0000-0000-00005CB80000}"/>
    <cellStyle name="Total 7 2 2 4 2" xfId="47204" xr:uid="{00000000-0005-0000-0000-00005DB80000}"/>
    <cellStyle name="Total 7 2 2 5" xfId="47205" xr:uid="{00000000-0005-0000-0000-00005EB80000}"/>
    <cellStyle name="Total 7 2 2 5 2" xfId="47206" xr:uid="{00000000-0005-0000-0000-00005FB80000}"/>
    <cellStyle name="Total 7 2 2 6" xfId="47207" xr:uid="{00000000-0005-0000-0000-000060B80000}"/>
    <cellStyle name="Total 7 2 2 6 2" xfId="47208" xr:uid="{00000000-0005-0000-0000-000061B80000}"/>
    <cellStyle name="Total 7 2 2 7" xfId="47209" xr:uid="{00000000-0005-0000-0000-000062B80000}"/>
    <cellStyle name="Total 7 2 3" xfId="47210" xr:uid="{00000000-0005-0000-0000-000063B80000}"/>
    <cellStyle name="Total 7 2 3 2" xfId="47211" xr:uid="{00000000-0005-0000-0000-000064B80000}"/>
    <cellStyle name="Total 7 2 4" xfId="47212" xr:uid="{00000000-0005-0000-0000-000065B80000}"/>
    <cellStyle name="Total 7 2 4 2" xfId="47213" xr:uid="{00000000-0005-0000-0000-000066B80000}"/>
    <cellStyle name="Total 7 2 5" xfId="47214" xr:uid="{00000000-0005-0000-0000-000067B80000}"/>
    <cellStyle name="Total 7 2 5 2" xfId="47215" xr:uid="{00000000-0005-0000-0000-000068B80000}"/>
    <cellStyle name="Total 7 2 6" xfId="47216" xr:uid="{00000000-0005-0000-0000-000069B80000}"/>
    <cellStyle name="Total 7 2 6 2" xfId="47217" xr:uid="{00000000-0005-0000-0000-00006AB80000}"/>
    <cellStyle name="Total 7 2 7" xfId="47218" xr:uid="{00000000-0005-0000-0000-00006BB80000}"/>
    <cellStyle name="Total 7 2 7 2" xfId="47219" xr:uid="{00000000-0005-0000-0000-00006CB80000}"/>
    <cellStyle name="Total 7 2 8" xfId="47220" xr:uid="{00000000-0005-0000-0000-00006DB80000}"/>
    <cellStyle name="Total 7 3" xfId="47221" xr:uid="{00000000-0005-0000-0000-00006EB80000}"/>
    <cellStyle name="Total 7 3 2" xfId="47222" xr:uid="{00000000-0005-0000-0000-00006FB80000}"/>
    <cellStyle name="Total 7 3 2 2" xfId="47223" xr:uid="{00000000-0005-0000-0000-000070B80000}"/>
    <cellStyle name="Total 7 3 3" xfId="47224" xr:uid="{00000000-0005-0000-0000-000071B80000}"/>
    <cellStyle name="Total 7 3 3 2" xfId="47225" xr:uid="{00000000-0005-0000-0000-000072B80000}"/>
    <cellStyle name="Total 7 3 4" xfId="47226" xr:uid="{00000000-0005-0000-0000-000073B80000}"/>
    <cellStyle name="Total 7 3 4 2" xfId="47227" xr:uid="{00000000-0005-0000-0000-000074B80000}"/>
    <cellStyle name="Total 7 3 5" xfId="47228" xr:uid="{00000000-0005-0000-0000-000075B80000}"/>
    <cellStyle name="Total 7 3 5 2" xfId="47229" xr:uid="{00000000-0005-0000-0000-000076B80000}"/>
    <cellStyle name="Total 7 3 6" xfId="47230" xr:uid="{00000000-0005-0000-0000-000077B80000}"/>
    <cellStyle name="Total 7 3 6 2" xfId="47231" xr:uid="{00000000-0005-0000-0000-000078B80000}"/>
    <cellStyle name="Total 7 3 7" xfId="47232" xr:uid="{00000000-0005-0000-0000-000079B80000}"/>
    <cellStyle name="Total 7 4" xfId="47233" xr:uid="{00000000-0005-0000-0000-00007AB80000}"/>
    <cellStyle name="Total 7 4 2" xfId="47234" xr:uid="{00000000-0005-0000-0000-00007BB80000}"/>
    <cellStyle name="Total 7 5" xfId="47235" xr:uid="{00000000-0005-0000-0000-00007CB80000}"/>
    <cellStyle name="Total 7 5 2" xfId="47236" xr:uid="{00000000-0005-0000-0000-00007DB80000}"/>
    <cellStyle name="Total 7 6" xfId="47237" xr:uid="{00000000-0005-0000-0000-00007EB80000}"/>
    <cellStyle name="Total 7 6 2" xfId="47238" xr:uid="{00000000-0005-0000-0000-00007FB80000}"/>
    <cellStyle name="Total 7 7" xfId="47239" xr:uid="{00000000-0005-0000-0000-000080B80000}"/>
    <cellStyle name="Total 7 7 2" xfId="47240" xr:uid="{00000000-0005-0000-0000-000081B80000}"/>
    <cellStyle name="Total 7 8" xfId="47241" xr:uid="{00000000-0005-0000-0000-000082B80000}"/>
    <cellStyle name="Total 7 8 2" xfId="47242" xr:uid="{00000000-0005-0000-0000-000083B80000}"/>
    <cellStyle name="Total 7 9" xfId="47243" xr:uid="{00000000-0005-0000-0000-000084B80000}"/>
    <cellStyle name="Total 8" xfId="47244" xr:uid="{00000000-0005-0000-0000-000085B80000}"/>
    <cellStyle name="Total 8 2" xfId="47245" xr:uid="{00000000-0005-0000-0000-000086B80000}"/>
    <cellStyle name="Total 8 2 2" xfId="47246" xr:uid="{00000000-0005-0000-0000-000087B80000}"/>
    <cellStyle name="Total 8 2 2 2" xfId="47247" xr:uid="{00000000-0005-0000-0000-000088B80000}"/>
    <cellStyle name="Total 8 2 3" xfId="47248" xr:uid="{00000000-0005-0000-0000-000089B80000}"/>
    <cellStyle name="Total 8 2 3 2" xfId="47249" xr:uid="{00000000-0005-0000-0000-00008AB80000}"/>
    <cellStyle name="Total 8 2 4" xfId="47250" xr:uid="{00000000-0005-0000-0000-00008BB80000}"/>
    <cellStyle name="Total 8 2 4 2" xfId="47251" xr:uid="{00000000-0005-0000-0000-00008CB80000}"/>
    <cellStyle name="Total 8 2 5" xfId="47252" xr:uid="{00000000-0005-0000-0000-00008DB80000}"/>
    <cellStyle name="Total 8 2 5 2" xfId="47253" xr:uid="{00000000-0005-0000-0000-00008EB80000}"/>
    <cellStyle name="Total 8 2 6" xfId="47254" xr:uid="{00000000-0005-0000-0000-00008FB80000}"/>
    <cellStyle name="Total 8 2 6 2" xfId="47255" xr:uid="{00000000-0005-0000-0000-000090B80000}"/>
    <cellStyle name="Total 8 2 7" xfId="47256" xr:uid="{00000000-0005-0000-0000-000091B80000}"/>
    <cellStyle name="Total 8 3" xfId="47257" xr:uid="{00000000-0005-0000-0000-000092B80000}"/>
    <cellStyle name="Total 8 3 2" xfId="47258" xr:uid="{00000000-0005-0000-0000-000093B80000}"/>
    <cellStyle name="Total 8 4" xfId="47259" xr:uid="{00000000-0005-0000-0000-000094B80000}"/>
    <cellStyle name="Total 8 4 2" xfId="47260" xr:uid="{00000000-0005-0000-0000-000095B80000}"/>
    <cellStyle name="Total 8 5" xfId="47261" xr:uid="{00000000-0005-0000-0000-000096B80000}"/>
    <cellStyle name="Total 8 5 2" xfId="47262" xr:uid="{00000000-0005-0000-0000-000097B80000}"/>
    <cellStyle name="Total 8 6" xfId="47263" xr:uid="{00000000-0005-0000-0000-000098B80000}"/>
    <cellStyle name="Total 8 6 2" xfId="47264" xr:uid="{00000000-0005-0000-0000-000099B80000}"/>
    <cellStyle name="Total 8 7" xfId="47265" xr:uid="{00000000-0005-0000-0000-00009AB80000}"/>
    <cellStyle name="Total 8 7 2" xfId="47266" xr:uid="{00000000-0005-0000-0000-00009BB80000}"/>
    <cellStyle name="Total 8 8" xfId="47267" xr:uid="{00000000-0005-0000-0000-00009CB80000}"/>
    <cellStyle name="Total 9" xfId="47268" xr:uid="{00000000-0005-0000-0000-00009DB80000}"/>
    <cellStyle name="Total 9 2" xfId="47269" xr:uid="{00000000-0005-0000-0000-00009EB80000}"/>
    <cellStyle name="Total 9 2 2" xfId="47270" xr:uid="{00000000-0005-0000-0000-00009FB80000}"/>
    <cellStyle name="Total 9 2 2 2" xfId="47271" xr:uid="{00000000-0005-0000-0000-0000A0B80000}"/>
    <cellStyle name="Total 9 2 3" xfId="47272" xr:uid="{00000000-0005-0000-0000-0000A1B80000}"/>
    <cellStyle name="Total 9 2 3 2" xfId="47273" xr:uid="{00000000-0005-0000-0000-0000A2B80000}"/>
    <cellStyle name="Total 9 2 4" xfId="47274" xr:uid="{00000000-0005-0000-0000-0000A3B80000}"/>
    <cellStyle name="Total 9 2 4 2" xfId="47275" xr:uid="{00000000-0005-0000-0000-0000A4B80000}"/>
    <cellStyle name="Total 9 2 5" xfId="47276" xr:uid="{00000000-0005-0000-0000-0000A5B80000}"/>
    <cellStyle name="Total 9 2 5 2" xfId="47277" xr:uid="{00000000-0005-0000-0000-0000A6B80000}"/>
    <cellStyle name="Total 9 2 6" xfId="47278" xr:uid="{00000000-0005-0000-0000-0000A7B80000}"/>
    <cellStyle name="Total 9 2 6 2" xfId="47279" xr:uid="{00000000-0005-0000-0000-0000A8B80000}"/>
    <cellStyle name="Total 9 2 7" xfId="47280" xr:uid="{00000000-0005-0000-0000-0000A9B80000}"/>
    <cellStyle name="Total 9 3" xfId="47281" xr:uid="{00000000-0005-0000-0000-0000AAB80000}"/>
    <cellStyle name="Total 9 3 2" xfId="47282" xr:uid="{00000000-0005-0000-0000-0000ABB80000}"/>
    <cellStyle name="Total 9 4" xfId="47283" xr:uid="{00000000-0005-0000-0000-0000ACB80000}"/>
    <cellStyle name="Total 9 4 2" xfId="47284" xr:uid="{00000000-0005-0000-0000-0000ADB80000}"/>
    <cellStyle name="Total 9 5" xfId="47285" xr:uid="{00000000-0005-0000-0000-0000AEB80000}"/>
    <cellStyle name="Total 9 5 2" xfId="47286" xr:uid="{00000000-0005-0000-0000-0000AFB80000}"/>
    <cellStyle name="Total 9 6" xfId="47287" xr:uid="{00000000-0005-0000-0000-0000B0B80000}"/>
    <cellStyle name="Total 9 6 2" xfId="47288" xr:uid="{00000000-0005-0000-0000-0000B1B80000}"/>
    <cellStyle name="Total 9 7" xfId="47289" xr:uid="{00000000-0005-0000-0000-0000B2B80000}"/>
    <cellStyle name="Total 9 7 2" xfId="47290" xr:uid="{00000000-0005-0000-0000-0000B3B80000}"/>
    <cellStyle name="Total 9 8" xfId="47291" xr:uid="{00000000-0005-0000-0000-0000B4B80000}"/>
    <cellStyle name="True" xfId="67" xr:uid="{00000000-0005-0000-0000-0000B5B80000}"/>
    <cellStyle name="True 2" xfId="73" xr:uid="{00000000-0005-0000-0000-0000B6B80000}"/>
    <cellStyle name="Unique Formula" xfId="68" xr:uid="{00000000-0005-0000-0000-0000B7B80000}"/>
    <cellStyle name="Validation error" xfId="135" xr:uid="{00000000-0005-0000-0000-0000B8B80000}"/>
    <cellStyle name="Warning Text 10" xfId="47292" xr:uid="{00000000-0005-0000-0000-0000B9B80000}"/>
    <cellStyle name="Warning Text 11" xfId="47293" xr:uid="{00000000-0005-0000-0000-0000BAB80000}"/>
    <cellStyle name="Warning Text 2" xfId="128" xr:uid="{00000000-0005-0000-0000-0000BBB80000}"/>
    <cellStyle name="Warning Text 2 2" xfId="47294" xr:uid="{00000000-0005-0000-0000-0000BCB80000}"/>
    <cellStyle name="Warning Text 2 3" xfId="47295" xr:uid="{00000000-0005-0000-0000-0000BDB80000}"/>
    <cellStyle name="Warning Text 3" xfId="47296" xr:uid="{00000000-0005-0000-0000-0000BEB80000}"/>
    <cellStyle name="Warning Text 3 2" xfId="47297" xr:uid="{00000000-0005-0000-0000-0000BFB80000}"/>
    <cellStyle name="Warning Text 3 3" xfId="47298" xr:uid="{00000000-0005-0000-0000-0000C0B80000}"/>
    <cellStyle name="Warning Text 3 4" xfId="47299" xr:uid="{00000000-0005-0000-0000-0000C1B80000}"/>
    <cellStyle name="Warning Text 4" xfId="47300" xr:uid="{00000000-0005-0000-0000-0000C2B80000}"/>
    <cellStyle name="Warning Text 4 2" xfId="47301" xr:uid="{00000000-0005-0000-0000-0000C3B80000}"/>
    <cellStyle name="Warning Text 5" xfId="47302" xr:uid="{00000000-0005-0000-0000-0000C4B80000}"/>
    <cellStyle name="Warning Text 5 2" xfId="47303" xr:uid="{00000000-0005-0000-0000-0000C5B80000}"/>
    <cellStyle name="Warning Text 6" xfId="47304" xr:uid="{00000000-0005-0000-0000-0000C6B80000}"/>
    <cellStyle name="Warning Text 6 2" xfId="47305" xr:uid="{00000000-0005-0000-0000-0000C7B80000}"/>
    <cellStyle name="Warning Text 6 3" xfId="47306" xr:uid="{00000000-0005-0000-0000-0000C8B80000}"/>
    <cellStyle name="Warning Text 6 3 2" xfId="47307" xr:uid="{00000000-0005-0000-0000-0000C9B80000}"/>
    <cellStyle name="Warning Text 6 3 2 2" xfId="47308" xr:uid="{00000000-0005-0000-0000-0000CAB80000}"/>
    <cellStyle name="Warning Text 6 3 2 3" xfId="47309" xr:uid="{00000000-0005-0000-0000-0000CBB80000}"/>
    <cellStyle name="Warning Text 6 3 2 4" xfId="47310" xr:uid="{00000000-0005-0000-0000-0000CCB80000}"/>
    <cellStyle name="Warning Text 6 3 3" xfId="47311" xr:uid="{00000000-0005-0000-0000-0000CDB80000}"/>
    <cellStyle name="Warning Text 6 3 4" xfId="47312" xr:uid="{00000000-0005-0000-0000-0000CEB80000}"/>
    <cellStyle name="Warning Text 6 3 4 2" xfId="47313" xr:uid="{00000000-0005-0000-0000-0000CFB80000}"/>
    <cellStyle name="Warning Text 6 3 4 3" xfId="47314" xr:uid="{00000000-0005-0000-0000-0000D0B80000}"/>
    <cellStyle name="Warning Text 6 3 5" xfId="47315" xr:uid="{00000000-0005-0000-0000-0000D1B80000}"/>
    <cellStyle name="Warning Text 6 3 6" xfId="47316" xr:uid="{00000000-0005-0000-0000-0000D2B80000}"/>
    <cellStyle name="Warning Text 6 3 7" xfId="47317" xr:uid="{00000000-0005-0000-0000-0000D3B80000}"/>
    <cellStyle name="Warning Text 6 4" xfId="47318" xr:uid="{00000000-0005-0000-0000-0000D4B80000}"/>
    <cellStyle name="Warning Text 6 5" xfId="47319" xr:uid="{00000000-0005-0000-0000-0000D5B80000}"/>
    <cellStyle name="Warning Text 7" xfId="47320" xr:uid="{00000000-0005-0000-0000-0000D6B80000}"/>
    <cellStyle name="Warning Text 8" xfId="47321" xr:uid="{00000000-0005-0000-0000-0000D7B80000}"/>
    <cellStyle name="Warning Text 9" xfId="47322" xr:uid="{00000000-0005-0000-0000-0000D8B80000}"/>
    <cellStyle name="white_text_on_blue" xfId="69" xr:uid="{00000000-0005-0000-0000-0000D9B80000}"/>
    <cellStyle name="Year" xfId="2827" xr:uid="{00000000-0005-0000-0000-0000DAB80000}"/>
  </cellStyles>
  <dxfs count="20">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val="0"/>
        <i val="0"/>
        <strike val="0"/>
        <color rgb="FFFFC000"/>
      </font>
      <fill>
        <patternFill>
          <bgColor rgb="FFFFC000"/>
        </patternFill>
      </fill>
    </dxf>
    <dxf>
      <font>
        <b val="0"/>
        <i val="0"/>
        <strike val="0"/>
        <color rgb="FF92D050"/>
      </font>
      <fill>
        <patternFill>
          <bgColor rgb="FF92D050"/>
        </patternFill>
      </fill>
    </dxf>
    <dxf>
      <font>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otesCDC823\OS%20Draft%20Level%200%20Scorecard%20report%20v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PAQNT1\costperf\CCB\econometric%20modelling%20capex\models%202002\Water\Expenditure%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19%20-%20Modelling\Ofwat%20model\Ofwat%20-%20Final\PR19%20Master%20Data%20Tables%20-Mast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eggek\AppData\Local\Microsoft\Windows\Temporary%20Internet%20Files\Content.Outlook\STA58I3L\PR19-Revenue-adjustments-feeder-model-June-2018-update%20-%20submissio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eggek\AppData\Local\Microsoft\Windows\Temporary%20Internet%20Files\Content.Outlook\STA58I3L\PR19-RCV-adjustments-feeder-model-June-2018-update%20-%20submission.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addocks\AppData\Local\Microsoft\Windows\Temporary%20Internet%20Files\Content.IE5\BNIMITMY\PR19-Business-plan-data-tables-&#8211;-June-2018-&#8211;-YK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INNMA\Desktop\pap_tec20160216hhrecon%20MQ%20link%20delete%20tes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14%20-%20reconciliation%20rulebook\RRB%20-%20reconciliation%20rulebooks\October%202016\Totex-Menu-2016-05-17-change-log-remo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ggek\AppData\Local\Microsoft\Windows\Temporary%20Internet%20Files\Content.Outlook\STA58I3L\WRFIM-June-2018-update%20(2)%20-%20submis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19\Business%20Plan%20Data%20Tables\PR19-Draft-methodology-Appointee-7-to-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20financial%20model\01%20Current%20Model%203.9\201314\14.0023_Mar%20SHT%20year%20end%20update\PR14,%20Incentive%20Mechanisms%20&amp;%20Div%20Policy\Kelda%20Group%20Valuation%20Model%20-%20Mar%20SHT%20Year%20En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ubble.live.sharepoint.ofwat.net/Programmes/Water2020/Implementation/Financial%20modelling/PR19%20development%20phase%202/Models/Publication%20version/PR19%2005z.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Users\890218\AppData\Local\Temp\notesF3B52A\PR09%20Legacy%20Blind%20Year%2020150619%20v3.0%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d Scorecard (Full)"/>
      <sheetName val="Ofwat Dashboard"/>
      <sheetName val="Definitions"/>
      <sheetName val="Owners"/>
      <sheetName val="INPUT SHEETS&gt;&gt;"/>
      <sheetName val="Graphs - monthly"/>
      <sheetName val="Graph Worksheet"/>
      <sheetName val="Comms"/>
      <sheetName val="Loop"/>
      <sheetName val="HR"/>
      <sheetName val="F&amp;R"/>
      <sheetName val="Reporting"/>
      <sheetName val="KWS"/>
      <sheetName val="Regulation"/>
      <sheetName val="Org Effectiveness"/>
      <sheetName val="Sustainability measures"/>
      <sheetName val="Strategic Initiatives"/>
      <sheetName val="Narrative"/>
      <sheetName val="Charts&gt;&gt;"/>
      <sheetName val="Changes&gt;&gt;"/>
      <sheetName val="Change Request"/>
      <sheetName val="Approved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April</v>
          </cell>
          <cell r="D10" t="str">
            <v>May</v>
          </cell>
          <cell r="E10" t="str">
            <v>June</v>
          </cell>
          <cell r="F10" t="str">
            <v>July</v>
          </cell>
          <cell r="G10" t="str">
            <v>August</v>
          </cell>
          <cell r="H10" t="str">
            <v>September</v>
          </cell>
          <cell r="I10" t="str">
            <v>October</v>
          </cell>
          <cell r="J10" t="str">
            <v>November</v>
          </cell>
          <cell r="K10" t="str">
            <v>December</v>
          </cell>
          <cell r="L10" t="str">
            <v>January</v>
          </cell>
          <cell r="M10" t="str">
            <v>February</v>
          </cell>
          <cell r="N10" t="str">
            <v>March</v>
          </cell>
        </row>
      </sheetData>
      <sheetData sheetId="8"/>
      <sheetData sheetId="9"/>
      <sheetData sheetId="10"/>
      <sheetData sheetId="1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 EXP DATA"/>
      <sheetName val="TABLE 32 DATA 97-02"/>
      <sheetName val="EXPENDITURE DATA 93-0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control"/>
      <sheetName val="Validation flags"/>
      <sheetName val="CLEAR_SHEET"/>
      <sheetName val="F_Inputs"/>
      <sheetName val="APPOINTEE"/>
      <sheetName val="Summary (App)"/>
      <sheetName val="AppValidation"/>
      <sheetName val="AppPCview"/>
      <sheetName val="App1"/>
      <sheetName val="App1 guide"/>
      <sheetName val="App2"/>
      <sheetName val="App3"/>
      <sheetName val="App4"/>
      <sheetName val="App5"/>
      <sheetName val="App6"/>
      <sheetName val="Rec to models"/>
      <sheetName val="Retail bill calc"/>
      <sheetName val="App7"/>
      <sheetName val="App8"/>
      <sheetName val="App8 (DRAFT)"/>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8 (2)"/>
      <sheetName val="App29"/>
      <sheetName val="App30"/>
      <sheetName val="App31"/>
      <sheetName val="App32"/>
      <sheetName val="App33 (DRAFT)"/>
      <sheetName val="WATER&gt;&gt;"/>
      <sheetName val="Summary (W)"/>
      <sheetName val="WS1"/>
      <sheetName val="WS1 (2)"/>
      <sheetName val="WS1a (DRAFT)"/>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 (2)"/>
      <sheetName val="WWS1a (DRAFT)"/>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row r="22">
          <cell r="I22">
            <v>12</v>
          </cell>
          <cell r="N22">
            <v>12</v>
          </cell>
          <cell r="S22">
            <v>12</v>
          </cell>
          <cell r="X22">
            <v>12</v>
          </cell>
          <cell r="AC22">
            <v>12</v>
          </cell>
          <cell r="AH22">
            <v>12</v>
          </cell>
        </row>
        <row r="35">
          <cell r="I35">
            <v>12</v>
          </cell>
          <cell r="N35">
            <v>12</v>
          </cell>
          <cell r="S35">
            <v>12</v>
          </cell>
          <cell r="X35">
            <v>12</v>
          </cell>
          <cell r="AC35">
            <v>12</v>
          </cell>
          <cell r="AH35">
            <v>12</v>
          </cell>
        </row>
      </sheetData>
      <sheetData sheetId="4"/>
      <sheetData sheetId="5"/>
      <sheetData sheetId="6">
        <row r="2">
          <cell r="D2" t="str">
            <v>Yorkshire Water</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Profiling"/>
      <sheetName val="Summary_Output"/>
    </sheetNames>
    <sheetDataSet>
      <sheetData sheetId="0"/>
      <sheetData sheetId="1"/>
      <sheetData sheetId="2"/>
      <sheetData sheetId="3"/>
      <sheetData sheetId="4"/>
      <sheetData sheetId="5"/>
      <sheetData sheetId="6"/>
      <sheetData sheetId="7"/>
      <sheetData sheetId="8"/>
      <sheetData sheetId="9"/>
      <sheetData sheetId="10">
        <row r="10">
          <cell r="F10">
            <v>1.4730024880819954</v>
          </cell>
        </row>
        <row r="32">
          <cell r="F32">
            <v>3.8220615160404954</v>
          </cell>
        </row>
        <row r="44">
          <cell r="F44">
            <v>-6.4104831815234409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Summary_Output"/>
    </sheetNames>
    <sheetDataSet>
      <sheetData sheetId="0"/>
      <sheetData sheetId="1"/>
      <sheetData sheetId="2"/>
      <sheetData sheetId="3"/>
      <sheetData sheetId="4"/>
      <sheetData sheetId="5"/>
      <sheetData sheetId="6"/>
      <sheetData sheetId="7"/>
      <sheetData sheetId="8"/>
      <sheetData sheetId="9">
        <row r="32">
          <cell r="F32">
            <v>-1.2755449951669271</v>
          </cell>
        </row>
        <row r="40">
          <cell r="F40">
            <v>37.519485109073486</v>
          </cell>
        </row>
        <row r="77">
          <cell r="F77">
            <v>-65.836734090317293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YKY"/>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row r="137">
          <cell r="J137">
            <v>55257</v>
          </cell>
        </row>
      </sheetData>
      <sheetData sheetId="2"/>
      <sheetData sheetId="3"/>
      <sheetData sheetId="4"/>
      <sheetData sheetId="5"/>
      <sheetData sheetId="6"/>
      <sheetData sheetId="7">
        <row r="3">
          <cell r="H3">
            <v>0</v>
          </cell>
        </row>
      </sheetData>
      <sheetData sheetId="8"/>
      <sheetData sheetId="9"/>
      <sheetData sheetId="10">
        <row r="2">
          <cell r="D2" t="str">
            <v>Yorkshire Water</v>
          </cell>
        </row>
      </sheetData>
      <sheetData sheetId="11"/>
      <sheetData sheetId="12"/>
      <sheetData sheetId="13"/>
      <sheetData sheetId="14"/>
      <sheetData sheetId="15"/>
      <sheetData sheetId="16"/>
      <sheetData sheetId="17"/>
      <sheetData sheetId="18"/>
      <sheetData sheetId="19"/>
      <sheetData sheetId="20"/>
      <sheetData sheetId="21">
        <row r="16">
          <cell r="C16" t="str">
            <v>Water ~ NPV effect of 50% of proceeds from disposals of interest in land at 2017-18 FYA CPIH deflated price base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7">
          <cell r="C57" t="str">
            <v>ODI in~period revenue adjustment ~ Total net revenue adjustment at 2017~18 FYA CPIH deflated price base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8">
          <cell r="C48" t="str">
            <v>WRFIM Total reward / (penalty) at the end of AMP6 ~ water network plus</v>
          </cell>
        </row>
      </sheetData>
      <sheetData sheetId="69"/>
      <sheetData sheetId="70">
        <row r="43">
          <cell r="C43" t="str">
            <v>Water: Totex menu revenue adjustment at 2017-18 FYA CPIH deflated price base</v>
          </cell>
        </row>
      </sheetData>
      <sheetData sheetId="71"/>
      <sheetData sheetId="72">
        <row r="85">
          <cell r="C85" t="str">
            <v>Total value of export incentive - water resources at 2017-18 FYA CPIH deflated price base</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48">
          <cell r="C48" t="str">
            <v>WRFIM Total reward / (penalty) at the end of AMP6 ~ wastewater network plus</v>
          </cell>
        </row>
      </sheetData>
      <sheetData sheetId="108"/>
      <sheetData sheetId="109">
        <row r="38">
          <cell r="C38" t="str">
            <v>Wastewater: Totex menu revenue adjustment at 2017-18 FYA CPIH deflated price base</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ow r="67">
          <cell r="C67" t="str">
            <v>Residential retail revenue adjustment at 2017-18 FYA CPIH deflated price base</v>
          </cell>
        </row>
      </sheetData>
      <sheetData sheetId="153">
        <row r="5">
          <cell r="L5" t="str">
            <v>2017-18 FYA
(CPIH deflated)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Lists"/>
      <sheetName val="Source Data"/>
      <sheetName val="Calcs Check"/>
      <sheetName val="2F APR 2016"/>
      <sheetName val="2F APR 2017"/>
      <sheetName val="2F APR 2018"/>
      <sheetName val="2F APR 2019"/>
      <sheetName val="2F APR 2020"/>
      <sheetName val="RHH revenue"/>
      <sheetName val="Retail Inputs"/>
      <sheetName val="TM - formatted"/>
      <sheetName val="R9"/>
    </sheetNames>
    <sheetDataSet>
      <sheetData sheetId="0">
        <row r="12">
          <cell r="L12">
            <v>55257</v>
          </cell>
          <cell r="M12">
            <v>53050</v>
          </cell>
          <cell r="N12">
            <v>50622</v>
          </cell>
          <cell r="O12">
            <v>48304</v>
          </cell>
          <cell r="P12">
            <v>46207</v>
          </cell>
        </row>
        <row r="13">
          <cell r="L13">
            <v>65846</v>
          </cell>
          <cell r="M13">
            <v>63216</v>
          </cell>
          <cell r="N13">
            <v>60322</v>
          </cell>
          <cell r="O13">
            <v>57561</v>
          </cell>
          <cell r="P13">
            <v>55062</v>
          </cell>
        </row>
        <row r="14">
          <cell r="L14">
            <v>946121</v>
          </cell>
          <cell r="M14">
            <v>908327.99999999988</v>
          </cell>
          <cell r="N14">
            <v>866756</v>
          </cell>
          <cell r="O14">
            <v>827074.00000000012</v>
          </cell>
          <cell r="P14">
            <v>791171</v>
          </cell>
        </row>
        <row r="15">
          <cell r="L15">
            <v>47725</v>
          </cell>
          <cell r="M15">
            <v>50343</v>
          </cell>
          <cell r="N15">
            <v>53360</v>
          </cell>
          <cell r="O15">
            <v>56402</v>
          </cell>
          <cell r="P15">
            <v>59347</v>
          </cell>
        </row>
        <row r="16">
          <cell r="L16">
            <v>48799</v>
          </cell>
          <cell r="M16">
            <v>51476</v>
          </cell>
          <cell r="N16">
            <v>54564</v>
          </cell>
          <cell r="O16">
            <v>57671</v>
          </cell>
          <cell r="P16">
            <v>60682</v>
          </cell>
        </row>
        <row r="17">
          <cell r="L17">
            <v>966215</v>
          </cell>
          <cell r="M17">
            <v>1019212.9999999999</v>
          </cell>
          <cell r="N17">
            <v>1080302</v>
          </cell>
          <cell r="O17">
            <v>1141889</v>
          </cell>
          <cell r="P17">
            <v>1201503</v>
          </cell>
        </row>
        <row r="20">
          <cell r="L20">
            <v>56492</v>
          </cell>
          <cell r="M20">
            <v>55614</v>
          </cell>
          <cell r="N20">
            <v>56874.628767123293</v>
          </cell>
          <cell r="O20">
            <v>55386</v>
          </cell>
          <cell r="P20">
            <v>55386</v>
          </cell>
        </row>
        <row r="21">
          <cell r="L21">
            <v>67218</v>
          </cell>
          <cell r="M21">
            <v>66308</v>
          </cell>
          <cell r="N21">
            <v>61195.128767123315</v>
          </cell>
          <cell r="O21">
            <v>52928</v>
          </cell>
          <cell r="P21">
            <v>52928</v>
          </cell>
        </row>
        <row r="22">
          <cell r="L22">
            <v>961924</v>
          </cell>
          <cell r="M22">
            <v>940984</v>
          </cell>
          <cell r="N22">
            <v>911176.70547945215</v>
          </cell>
          <cell r="O22">
            <v>888933</v>
          </cell>
          <cell r="P22">
            <v>888933</v>
          </cell>
        </row>
        <row r="23">
          <cell r="L23">
            <v>47501</v>
          </cell>
          <cell r="M23">
            <v>50988</v>
          </cell>
          <cell r="N23">
            <v>50618.449315068487</v>
          </cell>
          <cell r="O23">
            <v>53537</v>
          </cell>
          <cell r="P23">
            <v>53537</v>
          </cell>
        </row>
        <row r="24">
          <cell r="L24">
            <v>47428</v>
          </cell>
          <cell r="M24">
            <v>48218</v>
          </cell>
          <cell r="N24">
            <v>49462.161643835585</v>
          </cell>
          <cell r="O24">
            <v>66522</v>
          </cell>
          <cell r="P24">
            <v>66522</v>
          </cell>
        </row>
        <row r="25">
          <cell r="L25">
            <v>951039</v>
          </cell>
          <cell r="M25">
            <v>986003</v>
          </cell>
          <cell r="N25">
            <v>1035428.5520547944</v>
          </cell>
          <cell r="O25">
            <v>1065780</v>
          </cell>
          <cell r="P25">
            <v>1065780</v>
          </cell>
        </row>
        <row r="28">
          <cell r="L28">
            <v>59318</v>
          </cell>
          <cell r="M28">
            <v>58396.186301369875</v>
          </cell>
          <cell r="N28">
            <v>56874.628767123293</v>
          </cell>
          <cell r="O28">
            <v>56045</v>
          </cell>
          <cell r="P28">
            <v>56045</v>
          </cell>
        </row>
        <row r="29">
          <cell r="L29">
            <v>68514</v>
          </cell>
          <cell r="M29">
            <v>64362.205479452088</v>
          </cell>
          <cell r="N29">
            <v>61195.128767123315</v>
          </cell>
          <cell r="O29">
            <v>60829</v>
          </cell>
          <cell r="P29">
            <v>60829</v>
          </cell>
        </row>
        <row r="30">
          <cell r="L30">
            <v>960752</v>
          </cell>
          <cell r="M30">
            <v>936486.81506849336</v>
          </cell>
          <cell r="N30">
            <v>911176.70547945215</v>
          </cell>
          <cell r="O30">
            <v>880373</v>
          </cell>
          <cell r="P30">
            <v>880373</v>
          </cell>
        </row>
        <row r="31">
          <cell r="L31">
            <v>45643</v>
          </cell>
          <cell r="M31">
            <v>49068.134246575333</v>
          </cell>
          <cell r="N31">
            <v>50618.449315068487</v>
          </cell>
          <cell r="O31">
            <v>52558</v>
          </cell>
          <cell r="P31">
            <v>52558</v>
          </cell>
        </row>
        <row r="32">
          <cell r="L32">
            <v>47182</v>
          </cell>
          <cell r="M32">
            <v>49554.830136986289</v>
          </cell>
          <cell r="N32">
            <v>49462.161643835585</v>
          </cell>
          <cell r="O32">
            <v>54799</v>
          </cell>
          <cell r="P32">
            <v>54799</v>
          </cell>
        </row>
        <row r="33">
          <cell r="L33">
            <v>952066</v>
          </cell>
          <cell r="M33">
            <v>995195.99315068498</v>
          </cell>
          <cell r="N33">
            <v>1035428.5520547944</v>
          </cell>
          <cell r="O33">
            <v>1078481</v>
          </cell>
          <cell r="P33">
            <v>1078481</v>
          </cell>
        </row>
        <row r="52">
          <cell r="L52">
            <v>0.72299999999999998</v>
          </cell>
          <cell r="M52">
            <v>0.75201708244386067</v>
          </cell>
          <cell r="N52">
            <v>0.76235915993026637</v>
          </cell>
          <cell r="O52">
            <v>1.13430528</v>
          </cell>
          <cell r="P52">
            <v>0.81937838806224439</v>
          </cell>
        </row>
        <row r="53">
          <cell r="L53">
            <v>0.94799999999999995</v>
          </cell>
          <cell r="M53">
            <v>0.95575097462307168</v>
          </cell>
          <cell r="N53">
            <v>0.93884217299567096</v>
          </cell>
          <cell r="O53">
            <v>1.0839654400000001</v>
          </cell>
          <cell r="P53">
            <v>1.039876848097594</v>
          </cell>
        </row>
        <row r="54">
          <cell r="L54">
            <v>25.619</v>
          </cell>
          <cell r="M54">
            <v>25.983323259063113</v>
          </cell>
          <cell r="N54">
            <v>25.891326306526853</v>
          </cell>
          <cell r="O54">
            <v>23.663396460000001</v>
          </cell>
          <cell r="P54">
            <v>28.354063285707728</v>
          </cell>
        </row>
        <row r="55">
          <cell r="L55">
            <v>0.59199999999999997</v>
          </cell>
          <cell r="M55">
            <v>0.66457460415573011</v>
          </cell>
          <cell r="N55">
            <v>0.74833625094501066</v>
          </cell>
          <cell r="O55">
            <v>1.3941034800000001</v>
          </cell>
          <cell r="P55">
            <v>0.73431853013553372</v>
          </cell>
        </row>
        <row r="56">
          <cell r="L56">
            <v>1.488</v>
          </cell>
          <cell r="M56">
            <v>0.8300714108407512</v>
          </cell>
          <cell r="N56">
            <v>0.77913775914930949</v>
          </cell>
          <cell r="O56">
            <v>1.6736935199999998</v>
          </cell>
          <cell r="P56">
            <v>1.1413701374584884</v>
          </cell>
        </row>
        <row r="57">
          <cell r="L57">
            <v>31.004999999999999</v>
          </cell>
          <cell r="M57">
            <v>32.026262668873478</v>
          </cell>
          <cell r="N57">
            <v>34.89397212987766</v>
          </cell>
          <cell r="O57">
            <v>35.543762999999998</v>
          </cell>
          <cell r="P57">
            <v>35.821992810538404</v>
          </cell>
        </row>
        <row r="63">
          <cell r="L63">
            <v>19.377670164490237</v>
          </cell>
          <cell r="M63">
            <v>19.739270900807256</v>
          </cell>
          <cell r="N63">
            <v>20.10928816553993</v>
          </cell>
          <cell r="O63">
            <v>20.479561142350679</v>
          </cell>
          <cell r="P63">
            <v>20.835869395099543</v>
          </cell>
        </row>
        <row r="64">
          <cell r="L64">
            <v>19.377670164490237</v>
          </cell>
          <cell r="M64">
            <v>19.739270900807256</v>
          </cell>
          <cell r="N64">
            <v>20.10928816553993</v>
          </cell>
          <cell r="O64">
            <v>20.479561142350679</v>
          </cell>
          <cell r="P64">
            <v>20.835869395099543</v>
          </cell>
        </row>
        <row r="65">
          <cell r="L65">
            <v>25.19</v>
          </cell>
          <cell r="M65">
            <v>25.66</v>
          </cell>
          <cell r="N65">
            <v>26.14</v>
          </cell>
          <cell r="O65">
            <v>26.62</v>
          </cell>
          <cell r="P65">
            <v>27.09</v>
          </cell>
        </row>
        <row r="66">
          <cell r="L66">
            <v>24.898119570222562</v>
          </cell>
          <cell r="M66">
            <v>25.253596585531813</v>
          </cell>
          <cell r="N66">
            <v>25.640687353470547</v>
          </cell>
          <cell r="O66">
            <v>26.04417933707143</v>
          </cell>
          <cell r="P66">
            <v>26.478201964735796</v>
          </cell>
        </row>
        <row r="67">
          <cell r="L67">
            <v>25.363464528735697</v>
          </cell>
          <cell r="M67">
            <v>25.4304687552514</v>
          </cell>
          <cell r="N67">
            <v>25.297059155030759</v>
          </cell>
          <cell r="O67">
            <v>25.162173157630541</v>
          </cell>
          <cell r="P67">
            <v>25.522766383815618</v>
          </cell>
        </row>
        <row r="68">
          <cell r="L68">
            <v>31.76</v>
          </cell>
          <cell r="M68">
            <v>32.26</v>
          </cell>
          <cell r="N68">
            <v>32.78</v>
          </cell>
          <cell r="O68">
            <v>33.35</v>
          </cell>
          <cell r="P68">
            <v>33.92</v>
          </cell>
        </row>
      </sheetData>
      <sheetData sheetId="1">
        <row r="94">
          <cell r="P94">
            <v>-4.8143962359216577</v>
          </cell>
        </row>
      </sheetData>
      <sheetData sheetId="2">
        <row r="3">
          <cell r="I3" t="str">
            <v>2012-13</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Meterered water and wastewater customer</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Totex menu adjustments"/>
      <sheetName val="RPI"/>
      <sheetName val="Timeline"/>
      <sheetName val="FD - totex matrix"/>
      <sheetName val="Workings"/>
      <sheetName val="App9"/>
      <sheetName val="Bio4"/>
      <sheetName val="WS15"/>
      <sheetName val="WWS15"/>
      <sheetName val="MQ-calc workings"/>
    </sheetNames>
    <sheetDataSet>
      <sheetData sheetId="0" refreshError="1">
        <row r="12">
          <cell r="H12" t="str">
            <v>WaSC</v>
          </cell>
        </row>
        <row r="13">
          <cell r="H13" t="str">
            <v>No</v>
          </cell>
          <cell r="K13" t="b">
            <v>0</v>
          </cell>
        </row>
        <row r="15">
          <cell r="H15">
            <v>3.5999999999999997E-2</v>
          </cell>
        </row>
        <row r="22">
          <cell r="H22">
            <v>94.332281295570368</v>
          </cell>
        </row>
        <row r="23">
          <cell r="H23">
            <v>99.50486988076868</v>
          </cell>
        </row>
        <row r="32">
          <cell r="H32">
            <v>94.332281295570368</v>
          </cell>
        </row>
        <row r="33">
          <cell r="H33">
            <v>99.50486988076868</v>
          </cell>
        </row>
        <row r="40">
          <cell r="L40">
            <v>344.339237461952</v>
          </cell>
          <cell r="M40">
            <v>309.13944048344501</v>
          </cell>
          <cell r="N40">
            <v>281.35641455571698</v>
          </cell>
          <cell r="O40">
            <v>281.87475836925802</v>
          </cell>
          <cell r="P40">
            <v>288.286225891041</v>
          </cell>
        </row>
        <row r="41">
          <cell r="L41">
            <v>388.12764331233097</v>
          </cell>
          <cell r="M41">
            <v>388.12764331233097</v>
          </cell>
          <cell r="N41">
            <v>388.12764331233097</v>
          </cell>
          <cell r="O41">
            <v>388.12764331233097</v>
          </cell>
          <cell r="P41">
            <v>388.12764331233097</v>
          </cell>
        </row>
        <row r="52">
          <cell r="L52">
            <v>279.79500000000002</v>
          </cell>
          <cell r="M52">
            <v>328.92353147038801</v>
          </cell>
          <cell r="N52">
            <v>344.75966012291883</v>
          </cell>
          <cell r="O52">
            <v>375.83400825955101</v>
          </cell>
          <cell r="P52">
            <v>313.12998456909827</v>
          </cell>
        </row>
        <row r="53">
          <cell r="L53">
            <v>320.91800000000001</v>
          </cell>
          <cell r="M53">
            <v>417.54567248434546</v>
          </cell>
          <cell r="N53">
            <v>437.64826235143767</v>
          </cell>
          <cell r="O53">
            <v>477.09497273760047</v>
          </cell>
          <cell r="P53">
            <v>397.49660267079543</v>
          </cell>
        </row>
        <row r="60">
          <cell r="L60">
            <v>1.6280000000000001</v>
          </cell>
          <cell r="M60">
            <v>1.7050000000000001</v>
          </cell>
        </row>
        <row r="62">
          <cell r="L62">
            <v>7.5089999999999995</v>
          </cell>
          <cell r="M62">
            <v>5.1779999999999999</v>
          </cell>
        </row>
        <row r="63">
          <cell r="L63">
            <v>0.371</v>
          </cell>
          <cell r="M63">
            <v>0.68300000000000005</v>
          </cell>
        </row>
        <row r="75">
          <cell r="K75">
            <v>9.2363223701298676</v>
          </cell>
        </row>
        <row r="78">
          <cell r="K78">
            <v>4.5662074675324673</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0.59762000000000004</v>
          </cell>
          <cell r="M125">
            <v>0.60158</v>
          </cell>
          <cell r="N125">
            <v>0.64469999999999994</v>
          </cell>
          <cell r="O125">
            <v>0.65680000000000005</v>
          </cell>
          <cell r="P125">
            <v>0.64769999999999994</v>
          </cell>
        </row>
        <row r="126">
          <cell r="L126">
            <v>0.46616999999999997</v>
          </cell>
          <cell r="M126">
            <v>0.43584000000000001</v>
          </cell>
          <cell r="N126">
            <v>0.45222000000000001</v>
          </cell>
          <cell r="O126">
            <v>0.50476999999999994</v>
          </cell>
          <cell r="P126">
            <v>0.61279000000000006</v>
          </cell>
        </row>
        <row r="140">
          <cell r="N140">
            <v>0</v>
          </cell>
          <cell r="O140">
            <v>0</v>
          </cell>
          <cell r="P140">
            <v>0</v>
          </cell>
        </row>
      </sheetData>
      <sheetData sheetId="1" refreshError="1">
        <row r="30">
          <cell r="L30">
            <v>264.14755862221767</v>
          </cell>
          <cell r="M30">
            <v>296.7193459386163</v>
          </cell>
          <cell r="N30">
            <v>306.63057012204712</v>
          </cell>
          <cell r="O30">
            <v>322.77004552792442</v>
          </cell>
          <cell r="P30">
            <v>260.98849191292612</v>
          </cell>
        </row>
        <row r="31">
          <cell r="L31">
            <v>297.48396238208977</v>
          </cell>
          <cell r="M31">
            <v>378.73249865759499</v>
          </cell>
          <cell r="N31">
            <v>389.24605085728098</v>
          </cell>
          <cell r="O31">
            <v>409.73398544953466</v>
          </cell>
          <cell r="P31">
            <v>331.30662658934784</v>
          </cell>
        </row>
        <row r="39">
          <cell r="G39">
            <v>0.44</v>
          </cell>
        </row>
        <row r="40">
          <cell r="G40">
            <v>107.5</v>
          </cell>
        </row>
        <row r="41">
          <cell r="G41">
            <v>-4.1999999999999993</v>
          </cell>
        </row>
        <row r="44">
          <cell r="G44">
            <v>0.54</v>
          </cell>
        </row>
        <row r="45">
          <cell r="G45">
            <v>95</v>
          </cell>
        </row>
        <row r="46">
          <cell r="G46">
            <v>2.3000000000000007</v>
          </cell>
        </row>
        <row r="52">
          <cell r="G52">
            <v>98.583070323892599</v>
          </cell>
        </row>
        <row r="53">
          <cell r="G53">
            <v>0.69240332039743269</v>
          </cell>
        </row>
        <row r="57">
          <cell r="G57">
            <v>99.876217470192174</v>
          </cell>
        </row>
        <row r="58">
          <cell r="G58">
            <v>6.1768687986430315E-2</v>
          </cell>
        </row>
        <row r="63">
          <cell r="G63">
            <v>0.51133543740885923</v>
          </cell>
        </row>
        <row r="64">
          <cell r="G64">
            <v>98.583070323892599</v>
          </cell>
        </row>
        <row r="65">
          <cell r="G65">
            <v>0.69240332039743269</v>
          </cell>
        </row>
        <row r="68">
          <cell r="G68">
            <v>0.5009902602384626</v>
          </cell>
        </row>
        <row r="69">
          <cell r="G69">
            <v>99.876217470192174</v>
          </cell>
        </row>
        <row r="70">
          <cell r="G70">
            <v>6.1768687986430315E-2</v>
          </cell>
        </row>
        <row r="174">
          <cell r="P174">
            <v>-40.999382362776771</v>
          </cell>
        </row>
        <row r="175">
          <cell r="P175">
            <v>-145.52006893757363</v>
          </cell>
        </row>
        <row r="192">
          <cell r="G192">
            <v>0.6279118893135035</v>
          </cell>
        </row>
        <row r="193">
          <cell r="G193">
            <v>0.49435800000000002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3"/>
      <sheetName val="WS13 - ofwat"/>
      <sheetName val="WWS13 - Ofwat"/>
      <sheetName val="Adjusted inputs"/>
      <sheetName val="WS13 - adj"/>
      <sheetName val="WWS13 - adj"/>
      <sheetName val="Change Log"/>
      <sheetName val="Inputs &gt;"/>
      <sheetName val="Data"/>
      <sheetName val="RPI"/>
      <sheetName val="Calcs &gt;"/>
      <sheetName val="WRFIM - Water"/>
      <sheetName val="WRFIM - Waste"/>
      <sheetName val="Output &gt;"/>
      <sheetName val="WFRIM adjustments"/>
      <sheetName val="Other &gt;"/>
      <sheetName val="Timeline"/>
    </sheetNames>
    <sheetDataSet>
      <sheetData sheetId="0"/>
      <sheetData sheetId="1">
        <row r="47">
          <cell r="M47">
            <v>-8.3886564050055288</v>
          </cell>
        </row>
      </sheetData>
      <sheetData sheetId="2">
        <row r="47">
          <cell r="M47">
            <v>-14.271728700138434</v>
          </cell>
        </row>
      </sheetData>
      <sheetData sheetId="3"/>
      <sheetData sheetId="4"/>
      <sheetData sheetId="5"/>
      <sheetData sheetId="6"/>
      <sheetData sheetId="7"/>
      <sheetData sheetId="8">
        <row r="16">
          <cell r="G16">
            <v>0.02</v>
          </cell>
        </row>
        <row r="17">
          <cell r="G17">
            <v>0.03</v>
          </cell>
        </row>
        <row r="19">
          <cell r="G19">
            <v>0.03</v>
          </cell>
        </row>
        <row r="20">
          <cell r="G20">
            <v>3.5999999999999997E-2</v>
          </cell>
        </row>
        <row r="22">
          <cell r="G22">
            <v>0.06</v>
          </cell>
        </row>
        <row r="27">
          <cell r="K27">
            <v>392.88900000000001</v>
          </cell>
          <cell r="L27">
            <v>0</v>
          </cell>
          <cell r="M27">
            <v>0</v>
          </cell>
          <cell r="N27">
            <v>0</v>
          </cell>
          <cell r="O27">
            <v>0</v>
          </cell>
          <cell r="P27">
            <v>0</v>
          </cell>
          <cell r="Q27">
            <v>0</v>
          </cell>
          <cell r="R27">
            <v>0</v>
          </cell>
          <cell r="S27">
            <v>0</v>
          </cell>
          <cell r="T27">
            <v>0</v>
          </cell>
          <cell r="U27">
            <v>0</v>
          </cell>
        </row>
        <row r="28">
          <cell r="K28">
            <v>485.08199999999999</v>
          </cell>
          <cell r="L28">
            <v>0</v>
          </cell>
          <cell r="M28">
            <v>0</v>
          </cell>
          <cell r="N28">
            <v>0</v>
          </cell>
          <cell r="O28">
            <v>0</v>
          </cell>
          <cell r="P28">
            <v>0</v>
          </cell>
          <cell r="Q28">
            <v>0</v>
          </cell>
          <cell r="R28">
            <v>0</v>
          </cell>
          <cell r="S28">
            <v>0</v>
          </cell>
          <cell r="T28">
            <v>0</v>
          </cell>
          <cell r="U28">
            <v>0</v>
          </cell>
        </row>
        <row r="31">
          <cell r="I31">
            <v>0</v>
          </cell>
          <cell r="J31">
            <v>0</v>
          </cell>
          <cell r="K31">
            <v>0</v>
          </cell>
          <cell r="L31">
            <v>0</v>
          </cell>
          <cell r="M31">
            <v>1.7000000000000002</v>
          </cell>
          <cell r="N31">
            <v>1.37</v>
          </cell>
          <cell r="O31">
            <v>0.89999999999999991</v>
          </cell>
          <cell r="P31">
            <v>0.82000000000000006</v>
          </cell>
          <cell r="Q31">
            <v>0</v>
          </cell>
          <cell r="R31">
            <v>0</v>
          </cell>
          <cell r="S31">
            <v>0</v>
          </cell>
          <cell r="T31">
            <v>0</v>
          </cell>
          <cell r="U31">
            <v>0</v>
          </cell>
        </row>
        <row r="32">
          <cell r="I32">
            <v>0</v>
          </cell>
          <cell r="J32">
            <v>0</v>
          </cell>
          <cell r="K32">
            <v>0</v>
          </cell>
          <cell r="L32">
            <v>0</v>
          </cell>
          <cell r="M32">
            <v>1.1599999999999999</v>
          </cell>
          <cell r="N32">
            <v>0.8</v>
          </cell>
          <cell r="O32">
            <v>0.80999999999999994</v>
          </cell>
          <cell r="P32">
            <v>0.97</v>
          </cell>
          <cell r="Q32">
            <v>0</v>
          </cell>
          <cell r="R32">
            <v>0</v>
          </cell>
          <cell r="S32">
            <v>0</v>
          </cell>
          <cell r="T32">
            <v>0</v>
          </cell>
          <cell r="U32">
            <v>0</v>
          </cell>
        </row>
        <row r="36">
          <cell r="I36">
            <v>0</v>
          </cell>
          <cell r="J36">
            <v>0</v>
          </cell>
          <cell r="K36">
            <v>0</v>
          </cell>
          <cell r="L36">
            <v>406.90149999999988</v>
          </cell>
          <cell r="M36">
            <v>415.90499999999997</v>
          </cell>
          <cell r="N36">
            <v>422.46776041065192</v>
          </cell>
          <cell r="O36">
            <v>433.21165885733637</v>
          </cell>
          <cell r="P36">
            <v>448.50894587611248</v>
          </cell>
          <cell r="Q36">
            <v>0</v>
          </cell>
          <cell r="R36">
            <v>0</v>
          </cell>
          <cell r="S36">
            <v>0</v>
          </cell>
          <cell r="T36">
            <v>0</v>
          </cell>
          <cell r="U36">
            <v>0</v>
          </cell>
        </row>
        <row r="37">
          <cell r="I37">
            <v>0</v>
          </cell>
          <cell r="J37">
            <v>0</v>
          </cell>
          <cell r="K37">
            <v>0</v>
          </cell>
          <cell r="L37">
            <v>495.88499999999999</v>
          </cell>
          <cell r="M37">
            <v>507.608</v>
          </cell>
          <cell r="N37">
            <v>514.88062593877942</v>
          </cell>
          <cell r="O37">
            <v>550.12572012259545</v>
          </cell>
          <cell r="P37">
            <v>570.64401406268951</v>
          </cell>
          <cell r="Q37">
            <v>0</v>
          </cell>
          <cell r="R37">
            <v>0</v>
          </cell>
          <cell r="S37">
            <v>0</v>
          </cell>
          <cell r="T37">
            <v>0</v>
          </cell>
          <cell r="U37">
            <v>0</v>
          </cell>
        </row>
        <row r="42">
          <cell r="K42">
            <v>-5.6897431959610003</v>
          </cell>
        </row>
        <row r="43">
          <cell r="K43">
            <v>-9.6800330524635996</v>
          </cell>
        </row>
      </sheetData>
      <sheetData sheetId="9">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1.1924528301886792</v>
          </cell>
          <cell r="Q49">
            <v>1.2285115303983229</v>
          </cell>
          <cell r="R49">
            <v>1.2653668763102726</v>
          </cell>
          <cell r="S49">
            <v>1.3033278825995807</v>
          </cell>
          <cell r="T49">
            <v>1.3424277190775682</v>
          </cell>
          <cell r="U49">
            <v>1.3827005506498953</v>
          </cell>
        </row>
        <row r="51">
          <cell r="I51">
            <v>0</v>
          </cell>
          <cell r="J51">
            <v>1.0297693920335429</v>
          </cell>
          <cell r="K51">
            <v>1.0264657980456027</v>
          </cell>
          <cell r="L51">
            <v>1.0198333994446649</v>
          </cell>
          <cell r="M51">
            <v>1.0105017502917153</v>
          </cell>
          <cell r="N51">
            <v>1.0219399538106235</v>
          </cell>
          <cell r="O51">
            <v>1.0387947269303202</v>
          </cell>
          <cell r="P51">
            <v>1.0311820159535894</v>
          </cell>
          <cell r="Q51">
            <v>1.0302390998593531</v>
          </cell>
          <cell r="R51">
            <v>1.03</v>
          </cell>
          <cell r="S51">
            <v>1.03</v>
          </cell>
          <cell r="T51">
            <v>1.03</v>
          </cell>
          <cell r="U51">
            <v>1.03</v>
          </cell>
        </row>
      </sheetData>
      <sheetData sheetId="10"/>
      <sheetData sheetId="11">
        <row r="15">
          <cell r="I15">
            <v>0</v>
          </cell>
          <cell r="J15">
            <v>0</v>
          </cell>
          <cell r="K15">
            <v>392.88900000000001</v>
          </cell>
          <cell r="L15">
            <v>400.68132447441496</v>
          </cell>
          <cell r="M15">
            <v>411.70076220666402</v>
          </cell>
          <cell r="N15">
            <v>426.37375835550807</v>
          </cell>
          <cell r="O15">
            <v>446.75217570636386</v>
          </cell>
          <cell r="P15">
            <v>464.34617701733265</v>
          </cell>
          <cell r="Q15">
            <v>0</v>
          </cell>
          <cell r="R15">
            <v>0</v>
          </cell>
          <cell r="S15">
            <v>0</v>
          </cell>
          <cell r="T15">
            <v>0</v>
          </cell>
          <cell r="U15">
            <v>0</v>
          </cell>
        </row>
        <row r="19">
          <cell r="K19">
            <v>-5.6897431959610003</v>
          </cell>
        </row>
        <row r="23">
          <cell r="I23">
            <v>0</v>
          </cell>
          <cell r="J23">
            <v>0</v>
          </cell>
          <cell r="K23">
            <v>0</v>
          </cell>
          <cell r="L23">
            <v>0</v>
          </cell>
          <cell r="M23">
            <v>0</v>
          </cell>
          <cell r="N23">
            <v>0</v>
          </cell>
          <cell r="O23">
            <v>0</v>
          </cell>
          <cell r="P23">
            <v>0</v>
          </cell>
          <cell r="Q23">
            <v>0</v>
          </cell>
          <cell r="R23">
            <v>0</v>
          </cell>
          <cell r="S23">
            <v>0</v>
          </cell>
          <cell r="T23">
            <v>0</v>
          </cell>
          <cell r="U23">
            <v>0</v>
          </cell>
        </row>
        <row r="32">
          <cell r="I32">
            <v>0</v>
          </cell>
          <cell r="J32">
            <v>0</v>
          </cell>
          <cell r="K32">
            <v>0</v>
          </cell>
          <cell r="L32">
            <v>0</v>
          </cell>
          <cell r="M32">
            <v>0</v>
          </cell>
          <cell r="N32">
            <v>-6.8942114552552525</v>
          </cell>
          <cell r="O32">
            <v>-4.7902910127416929</v>
          </cell>
          <cell r="P32">
            <v>-3.4355494375691631</v>
          </cell>
          <cell r="Q32">
            <v>0</v>
          </cell>
          <cell r="R32">
            <v>0</v>
          </cell>
          <cell r="S32">
            <v>0</v>
          </cell>
          <cell r="T32">
            <v>0</v>
          </cell>
          <cell r="U32">
            <v>0</v>
          </cell>
        </row>
        <row r="44">
          <cell r="I44">
            <v>0</v>
          </cell>
          <cell r="J44">
            <v>0</v>
          </cell>
          <cell r="K44">
            <v>0</v>
          </cell>
          <cell r="L44">
            <v>1.5523996616872775E-2</v>
          </cell>
          <cell r="M44">
            <v>1.021187760450519E-2</v>
          </cell>
          <cell r="N44">
            <v>7.1236214792365993E-3</v>
          </cell>
          <cell r="O44">
            <v>-1.9798598339202101E-2</v>
          </cell>
          <cell r="P44">
            <v>-2.6906912016266854E-2</v>
          </cell>
          <cell r="Q44">
            <v>0</v>
          </cell>
          <cell r="R44">
            <v>0</v>
          </cell>
          <cell r="S44">
            <v>0</v>
          </cell>
          <cell r="T44">
            <v>0</v>
          </cell>
          <cell r="U44">
            <v>0</v>
          </cell>
        </row>
        <row r="84">
          <cell r="P84">
            <v>13.103959562058042</v>
          </cell>
        </row>
      </sheetData>
      <sheetData sheetId="12">
        <row r="15">
          <cell r="I15">
            <v>0</v>
          </cell>
          <cell r="J15">
            <v>0</v>
          </cell>
          <cell r="K15">
            <v>485.08199999999999</v>
          </cell>
          <cell r="L15">
            <v>494.70282506941692</v>
          </cell>
          <cell r="M15">
            <v>505.63662337770734</v>
          </cell>
          <cell r="N15">
            <v>520.77536052659559</v>
          </cell>
          <cell r="O15">
            <v>545.19697885052938</v>
          </cell>
          <cell r="P15">
            <v>567.48573043774547</v>
          </cell>
          <cell r="Q15">
            <v>0</v>
          </cell>
          <cell r="R15">
            <v>0</v>
          </cell>
          <cell r="S15">
            <v>0</v>
          </cell>
          <cell r="T15">
            <v>0</v>
          </cell>
          <cell r="U15">
            <v>0</v>
          </cell>
        </row>
        <row r="19">
          <cell r="K19">
            <v>-9.6800330524635996</v>
          </cell>
        </row>
        <row r="23">
          <cell r="I23">
            <v>0</v>
          </cell>
          <cell r="J23">
            <v>0</v>
          </cell>
          <cell r="K23">
            <v>0</v>
          </cell>
          <cell r="L23">
            <v>0</v>
          </cell>
          <cell r="M23">
            <v>0</v>
          </cell>
          <cell r="N23">
            <v>0</v>
          </cell>
          <cell r="O23">
            <v>0</v>
          </cell>
          <cell r="P23">
            <v>0</v>
          </cell>
          <cell r="Q23">
            <v>0</v>
          </cell>
          <cell r="R23">
            <v>0</v>
          </cell>
          <cell r="S23">
            <v>0</v>
          </cell>
          <cell r="T23">
            <v>0</v>
          </cell>
          <cell r="U23">
            <v>0</v>
          </cell>
        </row>
        <row r="32">
          <cell r="I32">
            <v>0</v>
          </cell>
          <cell r="J32">
            <v>0</v>
          </cell>
          <cell r="K32">
            <v>0</v>
          </cell>
          <cell r="L32">
            <v>0</v>
          </cell>
          <cell r="M32">
            <v>0</v>
          </cell>
          <cell r="N32">
            <v>-1.3102787718799942</v>
          </cell>
          <cell r="O32">
            <v>-2.246178304059367</v>
          </cell>
          <cell r="P32">
            <v>5.2707494110408257</v>
          </cell>
          <cell r="Q32">
            <v>0</v>
          </cell>
          <cell r="R32">
            <v>0</v>
          </cell>
          <cell r="S32">
            <v>0</v>
          </cell>
          <cell r="T32">
            <v>0</v>
          </cell>
          <cell r="U32">
            <v>0</v>
          </cell>
        </row>
        <row r="44">
          <cell r="I44">
            <v>0</v>
          </cell>
          <cell r="J44">
            <v>0</v>
          </cell>
          <cell r="K44">
            <v>0</v>
          </cell>
          <cell r="L44">
            <v>2.3896668275892505E-3</v>
          </cell>
          <cell r="M44">
            <v>3.8988010977600031E-3</v>
          </cell>
          <cell r="N44">
            <v>-8.82533971378828E-3</v>
          </cell>
          <cell r="O44">
            <v>1.321467722103746E-2</v>
          </cell>
          <cell r="P44">
            <v>-3.6882442371572828E-3</v>
          </cell>
          <cell r="Q44">
            <v>0</v>
          </cell>
          <cell r="R44">
            <v>0</v>
          </cell>
          <cell r="S44">
            <v>0</v>
          </cell>
          <cell r="T44">
            <v>0</v>
          </cell>
          <cell r="U44">
            <v>0</v>
          </cell>
        </row>
        <row r="84">
          <cell r="P84">
            <v>-19.824262276036915</v>
          </cell>
        </row>
      </sheetData>
      <sheetData sheetId="13"/>
      <sheetData sheetId="14"/>
      <sheetData sheetId="15"/>
      <sheetData sheetId="1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INTEE"/>
      <sheetName val="Summary"/>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not used"/>
      <sheetName val="App28"/>
      <sheetName val="App29"/>
      <sheetName val="PR19-Draft-methodology-Appoint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Scenario Manager"/>
      <sheetName val="Input Manager"/>
      <sheetName val="Output info&gt;&gt;"/>
      <sheetName val="Group Distrib'n rec - MA"/>
      <sheetName val="Reg Distrib'n rec - MA"/>
      <sheetName val="PR14 Scenario analysis"/>
      <sheetName val="Distribution Analysis"/>
      <sheetName val="Incentive Mechanism summary"/>
      <sheetName val="Scenario modelling controls"/>
      <sheetName val="Incentive Mechanism modelling"/>
      <sheetName val="Cash Waterfall"/>
      <sheetName val="Debt extract"/>
      <sheetName val="Output sheet"/>
      <sheetName val="S&amp;P Ratio"/>
      <sheetName val="Moodys ICR"/>
      <sheetName val="Assump Book (Output)"/>
      <sheetName val="Assump Book (Debt)"/>
      <sheetName val="Assump Book"/>
      <sheetName val="Bridge data"/>
      <sheetName val="Chart3"/>
      <sheetName val="Chart4"/>
      <sheetName val="Model&gt;&gt;"/>
      <sheetName val="Reg Calcs"/>
      <sheetName val="Inflation"/>
      <sheetName val="Holdings distribution"/>
      <sheetName val="HoldCo&gt;&gt;"/>
      <sheetName val="Structure"/>
      <sheetName val="Returns"/>
      <sheetName val="Returns-SA"/>
      <sheetName val="Returns-MA"/>
      <sheetName val="Holdings Consol"/>
      <sheetName val="Holdings Elims"/>
      <sheetName val="Holdings"/>
      <sheetName val="HoldCo"/>
      <sheetName val="Kelda&gt;&gt;"/>
      <sheetName val="Kelda Consol"/>
      <sheetName val="1_Kelda"/>
      <sheetName val="2_YW"/>
      <sheetName val="3_Non-Reg"/>
      <sheetName val="4_Elims"/>
      <sheetName val="Non-Reg&gt;&gt;"/>
      <sheetName val="A_Keyland"/>
      <sheetName val="B_Loop"/>
      <sheetName val="F_Ridings"/>
      <sheetName val="G_Bridgeport"/>
      <sheetName val="E_Dormants"/>
      <sheetName val="C_KWS"/>
      <sheetName val="Consol"/>
      <sheetName val="Aberdeen"/>
      <sheetName val="Alpha"/>
      <sheetName val="Defence"/>
      <sheetName val="Wales"/>
      <sheetName val="Ltd"/>
      <sheetName val="Edinburgh"/>
      <sheetName val="Knostrop"/>
      <sheetName val="Retail"/>
      <sheetName val="KWS Elims"/>
      <sheetName val="D_KWS_Growth"/>
      <sheetName val="New Growth"/>
      <sheetName val="YW&gt;&gt;"/>
      <sheetName val="Debt input"/>
      <sheetName val="Debt Output"/>
      <sheetName val="FS"/>
      <sheetName val="Debt"/>
      <sheetName val="Tax"/>
      <sheetName val="Depn"/>
      <sheetName val="BS scheds"/>
      <sheetName val="Outputs"/>
      <sheetName val="Flags"/>
      <sheetName val="Other&gt;&gt;"/>
      <sheetName val="BPC Inputs"/>
      <sheetName val="Databook"/>
      <sheetName val="Key"/>
      <sheetName val="Actuals&gt;&gt;"/>
      <sheetName val="Kelda_ACt"/>
      <sheetName val="A_Keyland_Act"/>
      <sheetName val="B_Loop_Act"/>
      <sheetName val="G_Bridgeport_Act"/>
      <sheetName val="E_Dormants_Act"/>
      <sheetName val="F_Ridings_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
          <cell r="B12" t="str">
            <v>On</v>
          </cell>
        </row>
        <row r="14">
          <cell r="B14" t="str">
            <v>On</v>
          </cell>
        </row>
        <row r="18">
          <cell r="B18" t="str">
            <v>Yes</v>
          </cell>
        </row>
        <row r="23">
          <cell r="B23">
            <v>0.5</v>
          </cell>
        </row>
        <row r="25">
          <cell r="B25" t="str">
            <v>On</v>
          </cell>
        </row>
        <row r="28">
          <cell r="B28"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920">
          <cell r="F1920">
            <v>9.9999999999999995E-7</v>
          </cell>
        </row>
        <row r="1922">
          <cell r="F1922">
            <v>1.0000000000000001E-5</v>
          </cell>
        </row>
        <row r="1924">
          <cell r="F1924">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refreshError="1"/>
      <sheetData sheetId="1" refreshError="1"/>
      <sheetData sheetId="2" refreshError="1">
        <row r="10">
          <cell r="H10">
            <v>0.02</v>
          </cell>
        </row>
        <row r="14">
          <cell r="H14">
            <v>10000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A165"/>
  <sheetViews>
    <sheetView showGridLines="0" tabSelected="1" zoomScale="70" zoomScaleNormal="70" workbookViewId="0">
      <pane xSplit="7" ySplit="7" topLeftCell="H8" activePane="bottomRight" state="frozen"/>
      <selection activeCell="K53" sqref="K53"/>
      <selection pane="topRight" activeCell="K53" sqref="K53"/>
      <selection pane="bottomLeft" activeCell="K53" sqref="K53"/>
      <selection pane="bottomRight" activeCell="H22" sqref="H22"/>
    </sheetView>
  </sheetViews>
  <sheetFormatPr defaultColWidth="0" defaultRowHeight="12.75" zeroHeight="1"/>
  <cols>
    <col min="1" max="2" width="3.140625" style="49" customWidth="1"/>
    <col min="3" max="3" width="3.140625" style="194" customWidth="1"/>
    <col min="4" max="4" width="10" style="49" customWidth="1"/>
    <col min="5" max="5" width="114.5703125" style="74" customWidth="1"/>
    <col min="6" max="6" width="6" style="49" customWidth="1"/>
    <col min="7" max="7" width="10.140625" style="49" customWidth="1"/>
    <col min="8" max="8" width="12.140625" style="49" customWidth="1"/>
    <col min="9" max="16" width="14.5703125" style="49" customWidth="1"/>
    <col min="17" max="21" width="13.5703125" style="49" customWidth="1"/>
    <col min="22" max="22" width="10.5703125" style="50" customWidth="1"/>
    <col min="23" max="24" width="9.140625" style="31" customWidth="1"/>
    <col min="25" max="25" width="9.140625" style="31" hidden="1" customWidth="1"/>
    <col min="26" max="27" width="13.140625" style="31" hidden="1" customWidth="1"/>
    <col min="28" max="16384" width="9.140625" style="31" hidden="1"/>
  </cols>
  <sheetData>
    <row r="1" spans="1:24" s="2" customFormat="1" ht="33.75">
      <c r="A1" s="1"/>
      <c r="B1" s="1"/>
      <c r="C1" s="1"/>
      <c r="D1" s="1"/>
      <c r="E1" s="1" t="s">
        <v>0</v>
      </c>
      <c r="F1" s="1"/>
      <c r="G1" s="1"/>
      <c r="H1" s="1"/>
      <c r="I1" s="1"/>
      <c r="J1" s="1"/>
      <c r="K1" s="1"/>
      <c r="L1" s="1"/>
      <c r="M1" s="1"/>
      <c r="N1" s="1"/>
      <c r="O1" s="1"/>
      <c r="P1" s="1"/>
      <c r="Q1" s="1"/>
      <c r="R1" s="1"/>
      <c r="S1" s="1"/>
      <c r="T1" s="1"/>
      <c r="U1" s="1"/>
      <c r="V1" s="1"/>
      <c r="W1" s="1"/>
      <c r="X1" s="1"/>
    </row>
    <row r="2" spans="1:24" s="3" customFormat="1"/>
    <row r="3" spans="1:24" s="12" customFormat="1" ht="12.75" customHeight="1">
      <c r="A3" s="4"/>
      <c r="B3" s="4"/>
      <c r="C3" s="5"/>
      <c r="D3" s="6"/>
      <c r="E3" s="7" t="s">
        <v>1</v>
      </c>
      <c r="F3" s="8"/>
      <c r="G3" s="8"/>
      <c r="H3" s="8"/>
      <c r="I3" s="9" t="str">
        <f t="shared" ref="I3:U3" si="0">AMP.Years</f>
        <v>2012-13</v>
      </c>
      <c r="J3" s="9" t="str">
        <f t="shared" si="0"/>
        <v>2013-14</v>
      </c>
      <c r="K3" s="9" t="str">
        <f t="shared" si="0"/>
        <v>2014-15</v>
      </c>
      <c r="L3" s="10" t="str">
        <f t="shared" si="0"/>
        <v>2015-16</v>
      </c>
      <c r="M3" s="10" t="str">
        <f t="shared" si="0"/>
        <v>2016-17</v>
      </c>
      <c r="N3" s="10" t="str">
        <f t="shared" si="0"/>
        <v>2017-18</v>
      </c>
      <c r="O3" s="10" t="str">
        <f t="shared" si="0"/>
        <v>2018-19</v>
      </c>
      <c r="P3" s="10" t="str">
        <f t="shared" si="0"/>
        <v>2019-20</v>
      </c>
      <c r="Q3" s="9" t="str">
        <f t="shared" si="0"/>
        <v>2020-21</v>
      </c>
      <c r="R3" s="9" t="str">
        <f t="shared" si="0"/>
        <v>2021-22</v>
      </c>
      <c r="S3" s="9" t="str">
        <f t="shared" si="0"/>
        <v>2022-23</v>
      </c>
      <c r="T3" s="9" t="str">
        <f t="shared" si="0"/>
        <v>2023-24</v>
      </c>
      <c r="U3" s="9" t="str">
        <f t="shared" si="0"/>
        <v>2024-25</v>
      </c>
      <c r="V3" s="11"/>
      <c r="W3" s="11"/>
      <c r="X3" s="11"/>
    </row>
    <row r="4" spans="1:24" s="3" customFormat="1">
      <c r="E4" s="7"/>
    </row>
    <row r="5" spans="1:24" s="12" customFormat="1">
      <c r="A5" s="13"/>
      <c r="B5" s="13"/>
      <c r="C5" s="14"/>
      <c r="D5" s="13"/>
      <c r="E5" s="7" t="s">
        <v>2</v>
      </c>
      <c r="F5" s="13"/>
      <c r="G5" s="13"/>
      <c r="H5" s="13"/>
      <c r="I5" s="13">
        <f t="shared" ref="I5:U5" si="1">Calendar.Years</f>
        <v>2012</v>
      </c>
      <c r="J5" s="13">
        <f t="shared" si="1"/>
        <v>2013</v>
      </c>
      <c r="K5" s="13">
        <f t="shared" si="1"/>
        <v>2014</v>
      </c>
      <c r="L5" s="13">
        <f t="shared" si="1"/>
        <v>2015</v>
      </c>
      <c r="M5" s="13">
        <f t="shared" si="1"/>
        <v>2016</v>
      </c>
      <c r="N5" s="13">
        <f t="shared" si="1"/>
        <v>2017</v>
      </c>
      <c r="O5" s="13">
        <f t="shared" si="1"/>
        <v>2018</v>
      </c>
      <c r="P5" s="13">
        <f t="shared" si="1"/>
        <v>2019</v>
      </c>
      <c r="Q5" s="13">
        <f t="shared" si="1"/>
        <v>2020</v>
      </c>
      <c r="R5" s="13">
        <f t="shared" si="1"/>
        <v>2021</v>
      </c>
      <c r="S5" s="13">
        <f t="shared" si="1"/>
        <v>2022</v>
      </c>
      <c r="T5" s="13">
        <f t="shared" si="1"/>
        <v>2023</v>
      </c>
      <c r="U5" s="13">
        <f t="shared" si="1"/>
        <v>2024</v>
      </c>
      <c r="V5" s="15"/>
      <c r="W5" s="15"/>
      <c r="X5" s="15"/>
    </row>
    <row r="6" spans="1:24" s="12" customFormat="1">
      <c r="A6" s="13"/>
      <c r="B6" s="13"/>
      <c r="C6" s="14"/>
      <c r="D6" s="13"/>
      <c r="E6" s="7" t="s">
        <v>3</v>
      </c>
      <c r="F6" s="13"/>
      <c r="G6" s="13"/>
      <c r="H6" s="13"/>
      <c r="I6" s="16">
        <v>-2</v>
      </c>
      <c r="J6" s="16">
        <v>-1</v>
      </c>
      <c r="K6" s="16">
        <v>0</v>
      </c>
      <c r="L6" s="16">
        <v>1</v>
      </c>
      <c r="M6" s="16">
        <v>2</v>
      </c>
      <c r="N6" s="16">
        <v>3</v>
      </c>
      <c r="O6" s="16">
        <v>4</v>
      </c>
      <c r="P6" s="16">
        <v>5</v>
      </c>
      <c r="Q6" s="16">
        <v>6</v>
      </c>
      <c r="R6" s="16">
        <v>7</v>
      </c>
      <c r="S6" s="16">
        <v>8</v>
      </c>
      <c r="T6" s="16">
        <v>9</v>
      </c>
      <c r="U6" s="16">
        <v>10</v>
      </c>
      <c r="V6" s="15"/>
      <c r="W6" s="15"/>
      <c r="X6" s="15"/>
    </row>
    <row r="7" spans="1:24" s="12" customFormat="1">
      <c r="A7" s="13"/>
      <c r="B7" s="13"/>
      <c r="C7" s="14"/>
      <c r="D7" s="13"/>
      <c r="E7" s="3" t="s">
        <v>245</v>
      </c>
      <c r="F7" s="3"/>
      <c r="G7" s="3"/>
      <c r="H7" s="3"/>
      <c r="I7" s="3"/>
      <c r="J7" s="3"/>
      <c r="K7" s="3"/>
      <c r="L7" s="241">
        <v>4</v>
      </c>
      <c r="M7" s="241">
        <v>3</v>
      </c>
      <c r="N7" s="241">
        <v>2</v>
      </c>
      <c r="O7" s="241">
        <v>1</v>
      </c>
      <c r="P7" s="241">
        <f t="shared" ref="P7" si="2">O7-1</f>
        <v>0</v>
      </c>
      <c r="Q7" s="18"/>
      <c r="R7" s="18"/>
      <c r="S7" s="18"/>
      <c r="T7" s="18"/>
      <c r="U7" s="18"/>
      <c r="V7" s="15"/>
      <c r="W7" s="15"/>
      <c r="X7" s="15"/>
    </row>
    <row r="8" spans="1:24" s="12" customFormat="1">
      <c r="A8" s="13"/>
      <c r="B8" s="13"/>
      <c r="C8" s="14"/>
      <c r="D8" s="13"/>
      <c r="E8" s="3"/>
      <c r="F8" s="3"/>
      <c r="G8" s="3"/>
      <c r="H8" s="3"/>
      <c r="I8" s="3"/>
      <c r="J8" s="3"/>
      <c r="K8" s="3"/>
      <c r="L8" s="241"/>
      <c r="M8" s="241"/>
      <c r="N8" s="241"/>
      <c r="O8" s="241"/>
      <c r="P8" s="241"/>
      <c r="Q8" s="18"/>
      <c r="R8" s="18"/>
      <c r="S8" s="18"/>
      <c r="T8" s="18"/>
      <c r="U8" s="18"/>
      <c r="V8" s="15"/>
      <c r="W8" s="15"/>
      <c r="X8" s="15"/>
    </row>
    <row r="9" spans="1:24" s="23" customFormat="1" ht="15">
      <c r="A9" s="19"/>
      <c r="B9" s="20"/>
      <c r="C9" s="20"/>
      <c r="D9" s="21"/>
      <c r="E9" s="22" t="s">
        <v>191</v>
      </c>
      <c r="F9" s="21"/>
      <c r="G9" s="21"/>
      <c r="H9" s="21"/>
      <c r="I9" s="21"/>
      <c r="J9" s="21"/>
      <c r="K9" s="21"/>
      <c r="L9" s="21"/>
      <c r="M9" s="21"/>
      <c r="N9" s="21"/>
      <c r="O9" s="21"/>
      <c r="P9" s="21"/>
      <c r="Q9" s="21"/>
      <c r="R9" s="21"/>
      <c r="S9" s="21"/>
      <c r="T9" s="21"/>
      <c r="U9" s="21"/>
      <c r="V9" s="21"/>
      <c r="W9" s="21"/>
      <c r="X9" s="21"/>
    </row>
    <row r="10" spans="1:24" s="12" customFormat="1">
      <c r="A10" s="13"/>
      <c r="B10" s="13"/>
      <c r="C10" s="14"/>
      <c r="D10" s="13"/>
      <c r="E10" s="17"/>
      <c r="F10" s="13"/>
      <c r="G10" s="13"/>
      <c r="H10" s="13"/>
      <c r="I10" s="13"/>
      <c r="J10" s="13"/>
      <c r="K10" s="18"/>
      <c r="L10" s="18"/>
      <c r="M10" s="18"/>
      <c r="N10" s="18"/>
      <c r="O10" s="18"/>
      <c r="P10" s="18"/>
      <c r="Q10" s="18"/>
      <c r="R10" s="18"/>
      <c r="S10" s="18"/>
      <c r="T10" s="18"/>
      <c r="U10" s="18"/>
      <c r="V10" s="15"/>
      <c r="W10" s="15"/>
      <c r="X10" s="15"/>
    </row>
    <row r="11" spans="1:24" s="12" customFormat="1">
      <c r="A11" s="13"/>
      <c r="B11" s="13"/>
      <c r="C11" s="14"/>
      <c r="D11" s="13" t="s">
        <v>4</v>
      </c>
      <c r="E11" s="17" t="s">
        <v>5</v>
      </c>
      <c r="H11" s="24" t="s">
        <v>540</v>
      </c>
      <c r="I11" s="207" t="s">
        <v>6</v>
      </c>
      <c r="M11" s="18"/>
      <c r="N11" s="18"/>
      <c r="O11" s="18"/>
      <c r="P11" s="18"/>
      <c r="Q11" s="18"/>
      <c r="R11" s="18"/>
      <c r="S11" s="18"/>
      <c r="T11" s="18"/>
      <c r="U11" s="18"/>
      <c r="V11" s="15"/>
      <c r="W11" s="15"/>
      <c r="X11" s="15"/>
    </row>
    <row r="12" spans="1:24" s="12" customFormat="1">
      <c r="A12" s="13"/>
      <c r="B12" s="13"/>
      <c r="C12" s="14"/>
      <c r="D12" s="13" t="s">
        <v>4</v>
      </c>
      <c r="E12" s="17" t="s">
        <v>7</v>
      </c>
      <c r="H12" s="24" t="s">
        <v>541</v>
      </c>
      <c r="I12" s="207" t="s">
        <v>8</v>
      </c>
      <c r="K12" s="25" t="b">
        <f>CompanyType="WoC"</f>
        <v>0</v>
      </c>
      <c r="M12" s="208" t="s">
        <v>9</v>
      </c>
      <c r="N12" s="18"/>
      <c r="O12" s="18"/>
      <c r="P12" s="18"/>
      <c r="Q12" s="18"/>
      <c r="R12" s="18"/>
      <c r="S12" s="18"/>
      <c r="T12" s="18"/>
      <c r="U12" s="18"/>
      <c r="V12" s="15"/>
      <c r="W12" s="15"/>
      <c r="X12" s="15"/>
    </row>
    <row r="13" spans="1:24" s="12" customFormat="1">
      <c r="A13" s="13"/>
      <c r="B13" s="13"/>
      <c r="C13" s="14"/>
      <c r="D13" s="13" t="s">
        <v>4</v>
      </c>
      <c r="E13" s="17" t="s">
        <v>10</v>
      </c>
      <c r="H13" s="24" t="s">
        <v>363</v>
      </c>
      <c r="I13" s="207" t="s">
        <v>11</v>
      </c>
      <c r="K13" s="25" t="b">
        <f>CompanyEnhanced="Yes"</f>
        <v>0</v>
      </c>
      <c r="M13" s="208" t="s">
        <v>12</v>
      </c>
      <c r="N13" s="18"/>
      <c r="O13" s="18"/>
      <c r="P13" s="18"/>
      <c r="Q13" s="18"/>
      <c r="R13" s="18"/>
      <c r="S13" s="18"/>
      <c r="T13" s="18"/>
      <c r="U13" s="18"/>
      <c r="V13" s="15"/>
      <c r="W13" s="15"/>
      <c r="X13" s="15"/>
    </row>
    <row r="14" spans="1:24" s="12" customFormat="1">
      <c r="A14" s="13"/>
      <c r="B14" s="13"/>
      <c r="C14" s="14"/>
      <c r="D14" s="13"/>
      <c r="E14" s="17"/>
      <c r="F14" s="13"/>
      <c r="G14" s="13"/>
      <c r="H14" s="13"/>
      <c r="I14" s="13"/>
      <c r="J14" s="13"/>
      <c r="K14" s="18"/>
      <c r="L14" s="18"/>
      <c r="M14" s="18"/>
      <c r="N14" s="18"/>
      <c r="O14" s="18"/>
      <c r="P14" s="18"/>
      <c r="Q14" s="18"/>
      <c r="R14" s="18"/>
      <c r="S14" s="18"/>
      <c r="T14" s="18"/>
      <c r="U14" s="18"/>
      <c r="V14" s="15"/>
      <c r="W14" s="15"/>
      <c r="X14" s="15"/>
    </row>
    <row r="15" spans="1:24" s="12" customFormat="1">
      <c r="A15" s="13"/>
      <c r="B15" s="13"/>
      <c r="C15" s="14"/>
      <c r="D15" s="13" t="s">
        <v>72</v>
      </c>
      <c r="E15" s="17" t="s">
        <v>193</v>
      </c>
      <c r="F15" s="13"/>
      <c r="G15" s="13"/>
      <c r="H15" s="217">
        <v>3.5999999999999997E-2</v>
      </c>
      <c r="I15" s="207" t="s">
        <v>184</v>
      </c>
      <c r="J15" s="13"/>
      <c r="K15" s="18"/>
      <c r="L15" s="18"/>
      <c r="M15" s="18"/>
      <c r="N15" s="18"/>
      <c r="O15" s="18"/>
      <c r="P15" s="18"/>
      <c r="Q15" s="18"/>
      <c r="R15" s="18"/>
      <c r="S15" s="18"/>
      <c r="T15" s="18"/>
      <c r="U15" s="18"/>
      <c r="V15" s="15"/>
      <c r="W15" s="15"/>
      <c r="X15" s="15"/>
    </row>
    <row r="16" spans="1:24" s="12" customFormat="1">
      <c r="A16" s="13"/>
      <c r="B16" s="13"/>
      <c r="C16" s="14"/>
      <c r="D16" s="13"/>
      <c r="E16" s="17"/>
      <c r="F16" s="13"/>
      <c r="G16" s="13"/>
      <c r="H16" s="13"/>
      <c r="I16" s="13"/>
      <c r="J16" s="13"/>
      <c r="K16" s="18"/>
      <c r="L16" s="18"/>
      <c r="M16" s="18"/>
      <c r="N16" s="18"/>
      <c r="O16" s="18"/>
      <c r="P16" s="18"/>
      <c r="Q16" s="18"/>
      <c r="R16" s="18"/>
      <c r="S16" s="18"/>
      <c r="T16" s="18"/>
      <c r="U16" s="18"/>
      <c r="V16" s="15"/>
      <c r="W16" s="15"/>
      <c r="X16" s="15"/>
    </row>
    <row r="17" spans="1:27" s="23" customFormat="1" ht="15">
      <c r="A17" s="19"/>
      <c r="B17" s="20"/>
      <c r="C17" s="20"/>
      <c r="D17" s="21"/>
      <c r="E17" s="22" t="s">
        <v>237</v>
      </c>
      <c r="F17" s="21"/>
      <c r="G17" s="21"/>
      <c r="H17" s="21"/>
      <c r="I17" s="21"/>
      <c r="J17" s="21"/>
      <c r="K17" s="21"/>
      <c r="L17" s="21"/>
      <c r="M17" s="21"/>
      <c r="N17" s="21"/>
      <c r="O17" s="21"/>
      <c r="P17" s="21"/>
      <c r="Q17" s="21"/>
      <c r="R17" s="21"/>
      <c r="S17" s="21"/>
      <c r="T17" s="21"/>
      <c r="U17" s="21"/>
      <c r="V17" s="21"/>
      <c r="W17" s="21"/>
      <c r="X17" s="21"/>
    </row>
    <row r="18" spans="1:27" s="3" customFormat="1"/>
    <row r="19" spans="1:27" s="23" customFormat="1" ht="15">
      <c r="A19" s="19"/>
      <c r="B19" s="20"/>
      <c r="C19" s="20"/>
      <c r="D19" s="21"/>
      <c r="E19" s="22" t="s">
        <v>238</v>
      </c>
      <c r="F19" s="220"/>
      <c r="G19" s="21"/>
      <c r="H19" s="21"/>
      <c r="I19" s="21"/>
      <c r="J19" s="21"/>
      <c r="K19" s="21"/>
      <c r="L19" s="21"/>
      <c r="M19" s="21"/>
      <c r="N19" s="21"/>
      <c r="O19" s="21"/>
      <c r="P19" s="21"/>
      <c r="Q19" s="21"/>
      <c r="R19" s="21"/>
      <c r="S19" s="21"/>
      <c r="T19" s="21"/>
      <c r="U19" s="21"/>
      <c r="V19" s="21"/>
      <c r="W19" s="21"/>
      <c r="X19" s="21"/>
    </row>
    <row r="20" spans="1:27" s="233" customFormat="1" ht="15">
      <c r="A20" s="234"/>
      <c r="B20" s="234"/>
      <c r="C20" s="234"/>
      <c r="D20" s="235"/>
      <c r="E20" s="236"/>
      <c r="F20" s="237"/>
      <c r="G20" s="235"/>
      <c r="H20" s="235"/>
      <c r="I20" s="235"/>
      <c r="J20" s="235"/>
      <c r="K20" s="235"/>
      <c r="L20" s="235"/>
      <c r="M20" s="235"/>
      <c r="N20" s="235"/>
      <c r="O20" s="235"/>
      <c r="P20" s="235"/>
      <c r="Q20" s="235"/>
      <c r="R20" s="235"/>
      <c r="S20" s="235"/>
      <c r="T20" s="235"/>
      <c r="U20" s="235"/>
      <c r="V20" s="235"/>
      <c r="W20" s="235"/>
      <c r="X20" s="235"/>
    </row>
    <row r="21" spans="1:27" s="3" customFormat="1">
      <c r="E21" s="127" t="s">
        <v>247</v>
      </c>
    </row>
    <row r="22" spans="1:27" s="262" customFormat="1">
      <c r="A22" s="118"/>
      <c r="B22" s="118"/>
      <c r="C22" s="118"/>
      <c r="D22" s="118" t="s">
        <v>85</v>
      </c>
      <c r="E22" s="118" t="s">
        <v>352</v>
      </c>
      <c r="F22" s="118"/>
      <c r="G22" s="118"/>
      <c r="H22" s="37">
        <f>+'WS15 - adj Ofwat'!N11</f>
        <v>94.332281295570397</v>
      </c>
      <c r="I22" s="126" t="s">
        <v>283</v>
      </c>
      <c r="J22" s="118"/>
      <c r="K22" s="118"/>
      <c r="L22" s="118"/>
      <c r="M22" s="118"/>
      <c r="N22" s="118"/>
      <c r="O22" s="118"/>
      <c r="P22" s="118"/>
      <c r="Q22" s="118"/>
      <c r="R22" s="118"/>
      <c r="S22" s="118"/>
      <c r="T22" s="118"/>
      <c r="U22" s="118"/>
      <c r="V22" s="118"/>
      <c r="W22" s="118"/>
      <c r="X22" s="118"/>
    </row>
    <row r="23" spans="1:27" s="262" customFormat="1">
      <c r="A23" s="118"/>
      <c r="B23" s="118"/>
      <c r="C23" s="118"/>
      <c r="D23" s="118" t="s">
        <v>85</v>
      </c>
      <c r="E23" s="118" t="s">
        <v>353</v>
      </c>
      <c r="F23" s="118"/>
      <c r="G23" s="118"/>
      <c r="H23" s="37">
        <f>+'WWS15 - adj ofwat'!N11</f>
        <v>99.504869880768695</v>
      </c>
      <c r="I23" s="126" t="s">
        <v>284</v>
      </c>
      <c r="J23" s="118"/>
      <c r="K23" s="118"/>
      <c r="L23" s="118"/>
      <c r="M23" s="118"/>
      <c r="N23" s="118"/>
      <c r="O23" s="118"/>
      <c r="P23" s="118"/>
      <c r="Q23" s="118"/>
      <c r="R23" s="118"/>
      <c r="S23" s="118"/>
      <c r="T23" s="118"/>
      <c r="U23" s="118"/>
      <c r="V23" s="118"/>
      <c r="W23" s="118"/>
      <c r="X23" s="118"/>
    </row>
    <row r="24" spans="1:27" s="262" customFormat="1">
      <c r="A24" s="118"/>
      <c r="B24" s="118"/>
      <c r="C24" s="118"/>
      <c r="D24" s="118"/>
      <c r="E24" s="118"/>
      <c r="F24" s="126"/>
      <c r="G24" s="126"/>
      <c r="H24" s="126"/>
      <c r="I24" s="126"/>
      <c r="J24" s="118"/>
      <c r="K24" s="118"/>
      <c r="L24" s="118"/>
      <c r="M24" s="118"/>
      <c r="N24" s="118"/>
      <c r="O24" s="118"/>
      <c r="P24" s="118"/>
      <c r="Q24" s="118"/>
      <c r="R24" s="118"/>
      <c r="S24" s="118"/>
      <c r="T24" s="118"/>
      <c r="U24" s="118"/>
      <c r="V24" s="118"/>
      <c r="W24" s="118"/>
      <c r="X24" s="118"/>
    </row>
    <row r="25" spans="1:27" s="262" customFormat="1">
      <c r="A25" s="118"/>
      <c r="B25" s="118"/>
      <c r="C25" s="118"/>
      <c r="D25" s="118"/>
      <c r="E25" s="280" t="s">
        <v>319</v>
      </c>
      <c r="F25" s="35"/>
      <c r="G25" s="118"/>
      <c r="H25" s="126"/>
      <c r="I25" s="126"/>
      <c r="J25" s="118"/>
      <c r="K25" s="118"/>
      <c r="L25" s="118"/>
      <c r="M25" s="118"/>
      <c r="N25" s="118"/>
      <c r="O25" s="118"/>
      <c r="P25" s="118"/>
      <c r="Q25" s="118"/>
      <c r="R25" s="118"/>
      <c r="S25" s="118"/>
      <c r="T25" s="118"/>
      <c r="U25" s="118"/>
      <c r="V25" s="118"/>
      <c r="W25" s="118"/>
      <c r="X25" s="118"/>
    </row>
    <row r="26" spans="1:27" s="262" customFormat="1">
      <c r="A26" s="118"/>
      <c r="B26" s="118"/>
      <c r="C26" s="118"/>
      <c r="D26" s="118" t="s">
        <v>85</v>
      </c>
      <c r="E26" s="118" t="s">
        <v>325</v>
      </c>
      <c r="F26" s="35" t="s">
        <v>14</v>
      </c>
      <c r="G26" s="118"/>
      <c r="H26" s="126"/>
      <c r="I26" s="126"/>
      <c r="J26" s="118"/>
      <c r="K26" s="118"/>
      <c r="L26" s="37">
        <f>+'WS15 - adj Ofwat'!I12</f>
        <v>4.5425319525929302</v>
      </c>
      <c r="M26" s="37">
        <f>+'WS15 - adj Ofwat'!J12</f>
        <v>4.5425319525929302</v>
      </c>
      <c r="N26" s="37">
        <f>+'WS15 - adj Ofwat'!K12</f>
        <v>4.5425319525929302</v>
      </c>
      <c r="O26" s="37">
        <f>+'WS15 - adj Ofwat'!L12</f>
        <v>4.5425319525929302</v>
      </c>
      <c r="P26" s="37">
        <f>+'WS15 - adj Ofwat'!M12</f>
        <v>4.5425319525929302</v>
      </c>
      <c r="Q26" s="116" t="s">
        <v>317</v>
      </c>
      <c r="R26" s="118"/>
      <c r="S26" s="118"/>
      <c r="T26" s="118"/>
      <c r="U26" s="118"/>
      <c r="V26" s="118"/>
      <c r="W26" s="118"/>
      <c r="X26" s="118"/>
    </row>
    <row r="27" spans="1:27" s="262" customFormat="1">
      <c r="A27" s="118"/>
      <c r="B27" s="118"/>
      <c r="C27" s="118"/>
      <c r="D27" s="118" t="s">
        <v>85</v>
      </c>
      <c r="E27" s="118" t="s">
        <v>326</v>
      </c>
      <c r="F27" s="35" t="s">
        <v>14</v>
      </c>
      <c r="G27" s="118"/>
      <c r="H27" s="126"/>
      <c r="I27" s="126"/>
      <c r="J27" s="118"/>
      <c r="K27" s="118"/>
      <c r="L27" s="37">
        <f>+'WWS15 - adj ofwat'!I12</f>
        <v>5.9340959397839903</v>
      </c>
      <c r="M27" s="37">
        <f>+'WWS15 - adj ofwat'!J12</f>
        <v>5.9340959397839903</v>
      </c>
      <c r="N27" s="37">
        <f>+'WWS15 - adj ofwat'!K12</f>
        <v>5.9340959397839903</v>
      </c>
      <c r="O27" s="37">
        <f>+'WWS15 - adj ofwat'!L12</f>
        <v>5.9340959397839903</v>
      </c>
      <c r="P27" s="37">
        <f>+'WWS15 - adj ofwat'!M12</f>
        <v>5.9340959397839903</v>
      </c>
      <c r="Q27" s="116" t="s">
        <v>318</v>
      </c>
      <c r="R27" s="118"/>
      <c r="S27" s="118"/>
      <c r="T27" s="118"/>
      <c r="U27" s="118"/>
      <c r="V27" s="118"/>
      <c r="W27" s="118"/>
      <c r="X27" s="118"/>
    </row>
    <row r="28" spans="1:27" s="262" customFormat="1">
      <c r="A28" s="118"/>
      <c r="B28" s="118"/>
      <c r="C28" s="118"/>
      <c r="D28" s="118"/>
      <c r="E28" s="118"/>
      <c r="F28" s="35"/>
      <c r="G28" s="118"/>
      <c r="H28" s="126"/>
      <c r="I28" s="126"/>
      <c r="J28" s="118"/>
      <c r="K28" s="118"/>
      <c r="L28" s="281"/>
      <c r="M28" s="281"/>
      <c r="N28" s="281"/>
      <c r="O28" s="281"/>
      <c r="P28" s="281"/>
      <c r="Q28" s="116"/>
      <c r="R28" s="118"/>
      <c r="S28" s="118"/>
      <c r="T28" s="118"/>
      <c r="U28" s="118"/>
      <c r="V28" s="118"/>
      <c r="W28" s="118"/>
      <c r="X28" s="118"/>
    </row>
    <row r="29" spans="1:27" s="23" customFormat="1" ht="15">
      <c r="A29" s="19"/>
      <c r="B29" s="20"/>
      <c r="C29" s="20"/>
      <c r="D29" s="21"/>
      <c r="E29" s="22" t="s">
        <v>239</v>
      </c>
      <c r="F29" s="220"/>
      <c r="G29" s="21"/>
      <c r="H29" s="21"/>
      <c r="I29" s="21"/>
      <c r="J29" s="21"/>
      <c r="K29" s="21"/>
      <c r="L29" s="21"/>
      <c r="M29" s="21"/>
      <c r="N29" s="21"/>
      <c r="O29" s="21"/>
      <c r="P29" s="21"/>
      <c r="Q29" s="21"/>
      <c r="R29" s="21"/>
      <c r="S29" s="21"/>
      <c r="T29" s="21"/>
      <c r="U29" s="21"/>
      <c r="V29" s="21"/>
      <c r="W29" s="21"/>
      <c r="X29" s="21"/>
    </row>
    <row r="30" spans="1:27" s="233" customFormat="1" ht="12.75" customHeight="1">
      <c r="A30" s="234"/>
      <c r="B30" s="234"/>
      <c r="C30" s="234"/>
      <c r="D30" s="235"/>
      <c r="E30" s="236"/>
      <c r="F30" s="237"/>
      <c r="G30" s="235"/>
      <c r="H30" s="235"/>
      <c r="I30" s="235"/>
      <c r="J30" s="235"/>
      <c r="K30" s="235"/>
      <c r="L30" s="235"/>
      <c r="M30" s="235"/>
      <c r="N30" s="235"/>
      <c r="O30" s="235"/>
      <c r="P30" s="235"/>
      <c r="Q30" s="235"/>
      <c r="R30" s="235"/>
      <c r="S30" s="235"/>
      <c r="T30" s="235"/>
      <c r="U30" s="235"/>
      <c r="V30" s="235"/>
      <c r="W30" s="235"/>
      <c r="X30" s="235"/>
    </row>
    <row r="31" spans="1:27" s="12" customFormat="1" ht="12" customHeight="1">
      <c r="A31" s="47"/>
      <c r="B31" s="47"/>
      <c r="C31" s="48"/>
      <c r="D31" s="3"/>
      <c r="E31" s="127" t="s">
        <v>246</v>
      </c>
      <c r="F31" s="3"/>
      <c r="G31" s="3"/>
      <c r="H31" s="3"/>
      <c r="I31" s="3"/>
      <c r="J31" s="47"/>
      <c r="K31" s="47"/>
      <c r="R31" s="49"/>
      <c r="S31" s="49"/>
      <c r="T31" s="49"/>
      <c r="U31" s="49"/>
      <c r="V31" s="50"/>
      <c r="W31" s="31"/>
      <c r="X31" s="31"/>
      <c r="Y31" s="31"/>
      <c r="Z31" s="31"/>
      <c r="AA31" s="31"/>
    </row>
    <row r="32" spans="1:27" s="12" customFormat="1">
      <c r="A32" s="47"/>
      <c r="B32" s="47"/>
      <c r="C32" s="48"/>
      <c r="D32" s="3" t="s">
        <v>85</v>
      </c>
      <c r="E32" s="118" t="s">
        <v>355</v>
      </c>
      <c r="F32" s="3"/>
      <c r="G32" s="3"/>
      <c r="H32" s="37">
        <f>+'WS15 - adj Ofwat'!N13</f>
        <v>94.332281295570397</v>
      </c>
      <c r="I32" s="126" t="s">
        <v>86</v>
      </c>
      <c r="J32" s="47"/>
      <c r="K32" s="47"/>
      <c r="R32" s="49"/>
      <c r="S32" s="49"/>
      <c r="T32" s="49"/>
      <c r="U32" s="49"/>
      <c r="V32" s="50"/>
      <c r="W32" s="31"/>
      <c r="X32" s="31"/>
      <c r="Y32" s="31"/>
      <c r="Z32" s="31"/>
      <c r="AA32" s="31"/>
    </row>
    <row r="33" spans="1:27" s="12" customFormat="1">
      <c r="A33" s="47"/>
      <c r="B33" s="47"/>
      <c r="C33" s="48"/>
      <c r="D33" s="3" t="s">
        <v>85</v>
      </c>
      <c r="E33" s="118" t="s">
        <v>354</v>
      </c>
      <c r="F33" s="3"/>
      <c r="G33" s="3"/>
      <c r="H33" s="37">
        <f>+'WWS15 - adj ofwat'!N13</f>
        <v>99.5</v>
      </c>
      <c r="I33" s="126" t="s">
        <v>87</v>
      </c>
      <c r="J33" s="47"/>
      <c r="K33" s="47"/>
      <c r="L33" s="47"/>
      <c r="M33" s="47"/>
      <c r="N33" s="47"/>
      <c r="O33" s="47"/>
      <c r="P33" s="47"/>
      <c r="Q33" s="47"/>
      <c r="R33" s="49"/>
      <c r="S33" s="49"/>
      <c r="T33" s="49"/>
      <c r="U33" s="49"/>
      <c r="V33" s="50"/>
      <c r="W33" s="31"/>
      <c r="X33" s="31"/>
      <c r="Y33" s="31"/>
      <c r="Z33" s="31"/>
      <c r="AA33" s="31"/>
    </row>
    <row r="34" spans="1:27" s="12" customFormat="1">
      <c r="A34" s="47"/>
      <c r="B34" s="47"/>
      <c r="C34" s="48"/>
      <c r="D34" s="47"/>
      <c r="E34" s="52"/>
      <c r="F34" s="47"/>
      <c r="G34" s="47"/>
      <c r="H34" s="47"/>
      <c r="I34" s="47"/>
      <c r="J34" s="47"/>
      <c r="K34" s="47"/>
      <c r="L34" s="47"/>
      <c r="M34" s="47"/>
      <c r="N34" s="47"/>
      <c r="O34" s="47"/>
      <c r="P34" s="47"/>
      <c r="Q34" s="47"/>
      <c r="R34" s="49"/>
      <c r="S34" s="49"/>
      <c r="T34" s="49"/>
      <c r="U34" s="49"/>
      <c r="V34" s="50"/>
      <c r="W34" s="31"/>
      <c r="X34" s="31"/>
      <c r="Y34" s="31"/>
      <c r="Z34" s="31"/>
      <c r="AA34" s="31"/>
    </row>
    <row r="35" spans="1:27" s="23" customFormat="1" ht="15">
      <c r="A35" s="19"/>
      <c r="B35" s="20"/>
      <c r="C35" s="20"/>
      <c r="D35" s="21"/>
      <c r="E35" s="22" t="s">
        <v>192</v>
      </c>
      <c r="F35" s="220"/>
      <c r="G35" s="21"/>
      <c r="H35" s="21"/>
      <c r="I35" s="21"/>
      <c r="J35" s="21"/>
      <c r="K35" s="21"/>
      <c r="L35" s="21"/>
      <c r="M35" s="21"/>
      <c r="N35" s="21"/>
      <c r="O35" s="21"/>
      <c r="P35" s="21"/>
      <c r="Q35" s="21"/>
      <c r="R35" s="21"/>
      <c r="S35" s="21"/>
      <c r="T35" s="21"/>
      <c r="U35" s="21"/>
      <c r="V35" s="21"/>
      <c r="W35" s="21"/>
      <c r="X35" s="21"/>
    </row>
    <row r="36" spans="1:27" s="233" customFormat="1" ht="15">
      <c r="A36" s="228"/>
      <c r="B36" s="229"/>
      <c r="C36" s="229"/>
      <c r="D36" s="230"/>
      <c r="E36" s="231"/>
      <c r="F36" s="232"/>
      <c r="G36" s="230"/>
      <c r="H36" s="230"/>
      <c r="I36" s="230"/>
      <c r="J36" s="230"/>
      <c r="K36" s="230"/>
      <c r="L36" s="230"/>
      <c r="M36" s="230"/>
      <c r="N36" s="230"/>
      <c r="O36" s="230"/>
      <c r="P36" s="230"/>
      <c r="Q36" s="230"/>
      <c r="R36" s="230"/>
      <c r="S36" s="230"/>
      <c r="T36" s="230"/>
      <c r="U36" s="230"/>
      <c r="V36" s="230"/>
      <c r="W36" s="230"/>
      <c r="X36" s="230"/>
    </row>
    <row r="37" spans="1:27" s="23" customFormat="1" ht="15">
      <c r="A37" s="19"/>
      <c r="B37" s="20"/>
      <c r="C37" s="20"/>
      <c r="D37" s="21"/>
      <c r="E37" s="22" t="s">
        <v>248</v>
      </c>
      <c r="F37" s="21"/>
      <c r="G37" s="21"/>
      <c r="H37" s="21"/>
      <c r="I37" s="21"/>
      <c r="J37" s="21"/>
      <c r="K37" s="21"/>
      <c r="L37" s="21"/>
      <c r="M37" s="21"/>
      <c r="N37" s="21"/>
      <c r="O37" s="21"/>
      <c r="P37" s="21"/>
      <c r="Q37" s="21"/>
      <c r="R37" s="21"/>
      <c r="S37" s="21"/>
      <c r="T37" s="21"/>
      <c r="U37" s="21"/>
      <c r="V37" s="21"/>
      <c r="W37" s="21"/>
      <c r="X37" s="21"/>
    </row>
    <row r="38" spans="1:27" s="12" customFormat="1">
      <c r="A38" s="26"/>
      <c r="B38" s="26"/>
      <c r="C38" s="27"/>
      <c r="D38" s="26"/>
      <c r="E38" s="28"/>
      <c r="F38" s="26"/>
      <c r="G38" s="26"/>
      <c r="H38" s="26"/>
      <c r="I38" s="26"/>
      <c r="J38" s="26"/>
      <c r="K38" s="26"/>
      <c r="L38" s="26"/>
      <c r="M38" s="26"/>
      <c r="N38" s="26"/>
      <c r="O38" s="26"/>
      <c r="P38" s="26"/>
      <c r="Q38" s="26"/>
      <c r="R38" s="26"/>
      <c r="S38" s="26"/>
      <c r="T38" s="26"/>
      <c r="U38" s="26"/>
      <c r="V38" s="43"/>
      <c r="W38" s="31"/>
      <c r="X38" s="31"/>
      <c r="Y38" s="31"/>
      <c r="Z38" s="31"/>
      <c r="AA38" s="31"/>
    </row>
    <row r="39" spans="1:27" s="12" customFormat="1">
      <c r="A39" s="26"/>
      <c r="B39" s="26"/>
      <c r="C39" s="27"/>
      <c r="D39" s="26"/>
      <c r="E39" s="28" t="s">
        <v>198</v>
      </c>
      <c r="F39" s="26"/>
      <c r="G39" s="26"/>
      <c r="H39" s="26"/>
      <c r="I39" s="26"/>
      <c r="J39" s="26"/>
      <c r="K39" s="26"/>
      <c r="L39" s="26"/>
      <c r="M39" s="26"/>
      <c r="N39" s="26"/>
      <c r="O39" s="26"/>
      <c r="P39" s="26"/>
      <c r="Q39" s="26"/>
      <c r="R39" s="26"/>
      <c r="S39" s="26"/>
      <c r="T39" s="26"/>
      <c r="U39" s="26"/>
      <c r="V39" s="43"/>
      <c r="W39" s="31"/>
      <c r="X39" s="31"/>
      <c r="Y39" s="31"/>
      <c r="Z39" s="31"/>
      <c r="AA39" s="31"/>
    </row>
    <row r="40" spans="1:27" s="12" customFormat="1">
      <c r="A40" s="33"/>
      <c r="B40" s="33"/>
      <c r="C40" s="32"/>
      <c r="D40" s="33" t="s">
        <v>13</v>
      </c>
      <c r="E40" s="34" t="s">
        <v>264</v>
      </c>
      <c r="F40" s="35" t="s">
        <v>14</v>
      </c>
      <c r="G40" s="44"/>
      <c r="H40" s="44"/>
      <c r="I40" s="36"/>
      <c r="J40" s="36"/>
      <c r="K40" s="36"/>
      <c r="L40" s="37">
        <f>+'WS15 - adj Ofwat'!I16</f>
        <v>344.339237461952</v>
      </c>
      <c r="M40" s="37">
        <f>+'WS15 - adj Ofwat'!J16</f>
        <v>309.13944048344501</v>
      </c>
      <c r="N40" s="37">
        <f>+'WS15 - adj Ofwat'!K16</f>
        <v>281.35641455571698</v>
      </c>
      <c r="O40" s="37">
        <f>+'WS15 - adj Ofwat'!L16</f>
        <v>281.87475836925802</v>
      </c>
      <c r="P40" s="37">
        <f>+'WS15 - adj Ofwat'!M16</f>
        <v>288.286225891041</v>
      </c>
      <c r="Q40" s="116" t="s">
        <v>306</v>
      </c>
      <c r="R40" s="36"/>
      <c r="S40" s="36"/>
      <c r="T40" s="36"/>
      <c r="U40" s="36"/>
      <c r="V40" s="39"/>
      <c r="W40" s="31"/>
      <c r="X40" s="31"/>
      <c r="Y40" s="31"/>
      <c r="Z40" s="31"/>
      <c r="AA40" s="31"/>
    </row>
    <row r="41" spans="1:27" s="12" customFormat="1">
      <c r="A41" s="26"/>
      <c r="B41" s="26"/>
      <c r="C41" s="32"/>
      <c r="D41" s="33" t="s">
        <v>13</v>
      </c>
      <c r="E41" s="34" t="s">
        <v>265</v>
      </c>
      <c r="F41" s="35" t="s">
        <v>14</v>
      </c>
      <c r="G41" s="29"/>
      <c r="H41" s="29"/>
      <c r="I41" s="36"/>
      <c r="J41" s="36"/>
      <c r="K41" s="36"/>
      <c r="L41" s="37">
        <f>+'WWS15 - adj ofwat'!I16</f>
        <v>388.12764331233097</v>
      </c>
      <c r="M41" s="37">
        <f>+'WWS15 - adj ofwat'!J16</f>
        <v>388.12764331233097</v>
      </c>
      <c r="N41" s="37">
        <f>+'WWS15 - adj ofwat'!K16</f>
        <v>388.12764331233097</v>
      </c>
      <c r="O41" s="37">
        <f>+'WWS15 - adj ofwat'!L16</f>
        <v>388.12764331233097</v>
      </c>
      <c r="P41" s="37">
        <f>+'WWS15 - adj ofwat'!M16</f>
        <v>388.12764331233097</v>
      </c>
      <c r="Q41" s="116" t="s">
        <v>307</v>
      </c>
      <c r="R41" s="29"/>
      <c r="S41" s="29"/>
      <c r="T41" s="29"/>
      <c r="U41" s="29"/>
      <c r="V41" s="39"/>
      <c r="W41" s="31"/>
      <c r="X41" s="31"/>
      <c r="Y41" s="31"/>
      <c r="Z41" s="31"/>
      <c r="AA41" s="31"/>
    </row>
    <row r="42" spans="1:27" s="12" customFormat="1">
      <c r="A42" s="26"/>
      <c r="B42" s="26"/>
      <c r="C42" s="32"/>
      <c r="D42" s="33"/>
      <c r="E42" s="40"/>
      <c r="F42" s="29"/>
      <c r="G42" s="29"/>
      <c r="H42" s="29"/>
      <c r="I42" s="36"/>
      <c r="J42" s="36"/>
      <c r="K42" s="36"/>
      <c r="L42" s="29"/>
      <c r="M42" s="29"/>
      <c r="N42" s="29"/>
      <c r="O42" s="29"/>
      <c r="P42" s="29"/>
      <c r="R42" s="29"/>
      <c r="S42" s="29"/>
      <c r="T42" s="29"/>
      <c r="U42" s="29"/>
      <c r="V42" s="39"/>
      <c r="W42" s="31"/>
      <c r="X42" s="31"/>
      <c r="Y42" s="31"/>
      <c r="Z42" s="31"/>
      <c r="AA42" s="31"/>
    </row>
    <row r="43" spans="1:27" s="267" customFormat="1" ht="15.75" customHeight="1">
      <c r="A43" s="264"/>
      <c r="B43" s="265"/>
      <c r="C43" s="265"/>
      <c r="D43" s="266"/>
      <c r="E43" s="273" t="s">
        <v>345</v>
      </c>
      <c r="F43" s="266"/>
      <c r="G43" s="266"/>
      <c r="H43" s="266"/>
      <c r="I43" s="266"/>
      <c r="J43" s="266"/>
      <c r="K43" s="266"/>
      <c r="L43" s="266"/>
      <c r="M43" s="266"/>
      <c r="N43" s="266"/>
      <c r="O43" s="266"/>
      <c r="P43" s="266"/>
      <c r="Q43" s="266"/>
      <c r="R43" s="266"/>
      <c r="S43" s="266"/>
      <c r="T43" s="266"/>
      <c r="U43" s="266"/>
      <c r="V43" s="266"/>
      <c r="W43" s="266"/>
      <c r="X43" s="266"/>
    </row>
    <row r="44" spans="1:27" s="12" customFormat="1">
      <c r="A44" s="26"/>
      <c r="B44" s="26"/>
      <c r="C44" s="46"/>
      <c r="D44" s="26"/>
      <c r="E44" s="28"/>
      <c r="F44" s="42"/>
      <c r="G44" s="42"/>
      <c r="H44" s="42"/>
      <c r="I44" s="42"/>
      <c r="J44" s="42"/>
      <c r="K44" s="42"/>
      <c r="L44" s="42"/>
      <c r="M44" s="42"/>
      <c r="N44" s="42"/>
      <c r="O44" s="42"/>
      <c r="P44" s="42"/>
      <c r="Q44" s="53"/>
      <c r="R44" s="54"/>
      <c r="S44" s="54"/>
      <c r="T44" s="54"/>
      <c r="U44" s="26"/>
      <c r="V44" s="43"/>
      <c r="W44" s="31"/>
      <c r="X44" s="31"/>
      <c r="Y44" s="31"/>
      <c r="Z44" s="31"/>
      <c r="AA44" s="31"/>
    </row>
    <row r="45" spans="1:27" s="12" customFormat="1">
      <c r="A45" s="26"/>
      <c r="B45" s="26"/>
      <c r="C45" s="46"/>
      <c r="D45" s="26"/>
      <c r="E45" s="28" t="s">
        <v>346</v>
      </c>
      <c r="F45" s="26"/>
      <c r="G45" s="42"/>
      <c r="H45" s="42"/>
      <c r="I45" s="42"/>
      <c r="J45" s="42"/>
      <c r="K45" s="42"/>
      <c r="L45" s="42"/>
      <c r="M45" s="42"/>
      <c r="N45" s="42"/>
      <c r="O45" s="42"/>
      <c r="P45" s="42"/>
      <c r="Q45" s="53"/>
      <c r="R45" s="54"/>
      <c r="S45" s="54"/>
      <c r="T45" s="54"/>
      <c r="U45" s="26"/>
      <c r="V45" s="43"/>
      <c r="W45" s="31"/>
      <c r="X45" s="31"/>
      <c r="Y45" s="31"/>
      <c r="Z45" s="31"/>
      <c r="AA45" s="31"/>
    </row>
    <row r="46" spans="1:27" s="278" customFormat="1">
      <c r="A46" s="26"/>
      <c r="B46" s="26"/>
      <c r="C46" s="46"/>
      <c r="D46" s="33" t="s">
        <v>13</v>
      </c>
      <c r="E46" s="34" t="s">
        <v>347</v>
      </c>
      <c r="F46" s="35" t="s">
        <v>14</v>
      </c>
      <c r="G46" s="42"/>
      <c r="H46" s="240"/>
      <c r="I46" s="42"/>
      <c r="J46" s="42"/>
      <c r="K46" s="42"/>
      <c r="L46" s="37">
        <f>+'WS15 - adj Ofwat'!I17</f>
        <v>346.174889850238</v>
      </c>
      <c r="M46" s="37">
        <f>+'WS15 - adj Ofwat'!J17</f>
        <v>311.26652548710899</v>
      </c>
      <c r="N46" s="37">
        <f>+'WS15 - adj Ofwat'!K17</f>
        <v>283.87716549867002</v>
      </c>
      <c r="O46" s="37">
        <f>+'WS15 - adj Ofwat'!L17</f>
        <v>284.388164744893</v>
      </c>
      <c r="P46" s="37">
        <f>+'WS15 - adj Ofwat'!M17</f>
        <v>290.70878628068601</v>
      </c>
      <c r="Q46" s="116" t="s">
        <v>240</v>
      </c>
      <c r="R46" s="54"/>
      <c r="S46" s="54"/>
      <c r="T46" s="54"/>
      <c r="U46" s="26"/>
      <c r="V46" s="43"/>
      <c r="W46" s="34"/>
      <c r="X46" s="31"/>
      <c r="Y46" s="279"/>
      <c r="Z46" s="279"/>
      <c r="AA46" s="279"/>
    </row>
    <row r="47" spans="1:27" s="278" customFormat="1">
      <c r="A47" s="26"/>
      <c r="B47" s="26"/>
      <c r="C47" s="46"/>
      <c r="D47" s="33" t="s">
        <v>13</v>
      </c>
      <c r="E47" s="34" t="s">
        <v>348</v>
      </c>
      <c r="F47" s="35" t="s">
        <v>14</v>
      </c>
      <c r="G47" s="42"/>
      <c r="H47" s="240"/>
      <c r="I47" s="42"/>
      <c r="J47" s="42"/>
      <c r="K47" s="42"/>
      <c r="L47" s="37">
        <f>+'WWS15 - adj ofwat'!I17</f>
        <v>387.88780320255398</v>
      </c>
      <c r="M47" s="37">
        <f>+'WWS15 - adj ofwat'!J17</f>
        <v>387.65270264732601</v>
      </c>
      <c r="N47" s="37">
        <f>+'WWS15 - adj ofwat'!K17</f>
        <v>387.65270264732601</v>
      </c>
      <c r="O47" s="37">
        <f>+'WWS15 - adj ofwat'!L17</f>
        <v>387.65270264732601</v>
      </c>
      <c r="P47" s="37">
        <f>+'WWS15 - adj ofwat'!M17</f>
        <v>387.65270264732601</v>
      </c>
      <c r="Q47" s="116" t="s">
        <v>241</v>
      </c>
      <c r="R47" s="54"/>
      <c r="S47" s="54"/>
      <c r="T47" s="54"/>
      <c r="U47" s="26"/>
      <c r="V47" s="43"/>
      <c r="W47" s="34"/>
      <c r="X47" s="31"/>
      <c r="Y47" s="279"/>
      <c r="Z47" s="279"/>
      <c r="AA47" s="279"/>
    </row>
    <row r="48" spans="1:27" s="12" customFormat="1">
      <c r="A48" s="33"/>
      <c r="B48" s="33"/>
      <c r="C48" s="32"/>
      <c r="D48" s="33"/>
      <c r="E48" s="41"/>
      <c r="F48" s="33"/>
      <c r="G48" s="33"/>
      <c r="H48" s="33"/>
      <c r="I48" s="33"/>
      <c r="J48" s="33"/>
      <c r="K48" s="33"/>
      <c r="L48" s="33"/>
      <c r="M48" s="33"/>
      <c r="N48" s="33"/>
      <c r="O48" s="33"/>
      <c r="P48" s="33"/>
      <c r="Q48" s="33"/>
      <c r="R48" s="31"/>
      <c r="S48" s="31"/>
      <c r="T48" s="31"/>
      <c r="U48" s="31"/>
      <c r="V48" s="57"/>
      <c r="W48" s="31"/>
      <c r="X48" s="31"/>
      <c r="Y48" s="31"/>
      <c r="Z48" s="31"/>
      <c r="AA48" s="31"/>
    </row>
    <row r="49" spans="1:27" s="23" customFormat="1" ht="15">
      <c r="A49" s="19"/>
      <c r="B49" s="20"/>
      <c r="C49" s="20"/>
      <c r="D49" s="21"/>
      <c r="E49" s="22" t="s">
        <v>236</v>
      </c>
      <c r="F49" s="21"/>
      <c r="G49" s="21"/>
      <c r="H49" s="21"/>
      <c r="I49" s="21"/>
      <c r="J49" s="21"/>
      <c r="K49" s="21"/>
      <c r="L49" s="21"/>
      <c r="M49" s="21"/>
      <c r="N49" s="21"/>
      <c r="O49" s="21"/>
      <c r="P49" s="21"/>
      <c r="Q49" s="21"/>
      <c r="R49" s="21"/>
      <c r="S49" s="21"/>
      <c r="T49" s="21"/>
      <c r="U49" s="21"/>
      <c r="V49" s="21"/>
      <c r="W49" s="21"/>
      <c r="X49" s="21"/>
    </row>
    <row r="50" spans="1:27" s="12" customFormat="1">
      <c r="A50" s="26"/>
      <c r="B50" s="26"/>
      <c r="C50" s="46"/>
      <c r="D50" s="26"/>
      <c r="E50" s="28"/>
      <c r="F50" s="42"/>
      <c r="G50" s="42"/>
      <c r="H50" s="42"/>
      <c r="I50" s="42"/>
      <c r="J50" s="42"/>
      <c r="K50" s="42"/>
      <c r="L50" s="42"/>
      <c r="M50" s="42"/>
      <c r="N50" s="42"/>
      <c r="O50" s="42"/>
      <c r="P50" s="42"/>
      <c r="Q50" s="53"/>
      <c r="R50" s="54"/>
      <c r="S50" s="54"/>
      <c r="T50" s="54"/>
      <c r="U50" s="26"/>
      <c r="V50" s="43"/>
      <c r="W50" s="31"/>
      <c r="X50" s="31"/>
      <c r="Y50" s="31"/>
      <c r="Z50" s="31"/>
      <c r="AA50" s="31"/>
    </row>
    <row r="51" spans="1:27" s="12" customFormat="1">
      <c r="A51" s="26"/>
      <c r="B51" s="26"/>
      <c r="C51" s="46"/>
      <c r="D51" s="26"/>
      <c r="E51" s="28" t="s">
        <v>206</v>
      </c>
      <c r="F51" s="42"/>
      <c r="G51" s="42"/>
      <c r="H51" s="42"/>
      <c r="I51" s="42"/>
      <c r="J51" s="42"/>
      <c r="K51" s="42"/>
      <c r="L51" s="42"/>
      <c r="M51" s="42"/>
      <c r="N51" s="42"/>
      <c r="O51" s="42"/>
      <c r="P51" s="42"/>
      <c r="Q51" s="53"/>
      <c r="R51" s="54"/>
      <c r="S51" s="54"/>
      <c r="T51" s="54"/>
      <c r="U51" s="26"/>
      <c r="V51" s="43"/>
      <c r="W51" s="31"/>
      <c r="X51" s="31"/>
      <c r="Y51" s="31"/>
      <c r="Z51" s="31"/>
      <c r="AA51" s="31"/>
    </row>
    <row r="52" spans="1:27" s="12" customFormat="1">
      <c r="A52" s="26"/>
      <c r="B52" s="26"/>
      <c r="C52" s="46"/>
      <c r="D52" s="33" t="s">
        <v>13</v>
      </c>
      <c r="E52" s="34" t="s">
        <v>207</v>
      </c>
      <c r="F52" s="35" t="s">
        <v>15</v>
      </c>
      <c r="G52" s="42"/>
      <c r="H52" s="240"/>
      <c r="I52" s="42"/>
      <c r="J52" s="42"/>
      <c r="K52" s="42"/>
      <c r="L52" s="37">
        <f>+'WS15 - adj Ofwat'!I18</f>
        <v>279.79500000000002</v>
      </c>
      <c r="M52" s="37">
        <f>+'WS15 - adj Ofwat'!J18</f>
        <v>328.92353147038801</v>
      </c>
      <c r="N52" s="37">
        <f>+'WS15 - adj Ofwat'!K18</f>
        <v>369.596</v>
      </c>
      <c r="O52" s="37">
        <f>+'WS15 - adj Ofwat'!L18</f>
        <v>424.87</v>
      </c>
      <c r="P52" s="37">
        <f>+'WS15 - adj Ofwat'!M18</f>
        <v>412.69099999999997</v>
      </c>
      <c r="Q52" s="116" t="s">
        <v>81</v>
      </c>
      <c r="R52" s="54"/>
      <c r="S52" s="54"/>
      <c r="T52" s="54"/>
      <c r="U52" s="26"/>
      <c r="V52" s="43"/>
      <c r="W52" s="31"/>
      <c r="X52" s="31"/>
      <c r="Y52" s="31"/>
      <c r="Z52" s="31"/>
      <c r="AA52" s="31"/>
    </row>
    <row r="53" spans="1:27" s="12" customFormat="1">
      <c r="A53" s="26"/>
      <c r="B53" s="26"/>
      <c r="C53" s="46"/>
      <c r="D53" s="33" t="s">
        <v>13</v>
      </c>
      <c r="E53" s="34" t="s">
        <v>208</v>
      </c>
      <c r="F53" s="35" t="s">
        <v>15</v>
      </c>
      <c r="G53" s="42"/>
      <c r="H53" s="240"/>
      <c r="I53" s="42"/>
      <c r="J53" s="42"/>
      <c r="K53" s="42"/>
      <c r="L53" s="37">
        <f>+'WWS15 - adj ofwat'!I18</f>
        <v>320.91750000000002</v>
      </c>
      <c r="M53" s="37">
        <f>+'WWS15 - adj ofwat'!J18</f>
        <v>417.545672484345</v>
      </c>
      <c r="N53" s="37">
        <f>+'WWS15 - adj ofwat'!K18</f>
        <v>423.85951916000005</v>
      </c>
      <c r="O53" s="37">
        <f>+'WWS15 - adj ofwat'!L18</f>
        <v>534.68700000000001</v>
      </c>
      <c r="P53" s="37">
        <f>+'WWS15 - adj ofwat'!M18</f>
        <v>479.65100000000001</v>
      </c>
      <c r="Q53" s="116" t="s">
        <v>83</v>
      </c>
      <c r="R53" s="54"/>
      <c r="S53" s="54"/>
      <c r="T53" s="54"/>
      <c r="U53" s="26"/>
      <c r="V53" s="43"/>
      <c r="W53" s="31"/>
      <c r="X53" s="31"/>
      <c r="Y53" s="31"/>
      <c r="Z53" s="31"/>
      <c r="AA53" s="31"/>
    </row>
    <row r="54" spans="1:27">
      <c r="A54" s="26"/>
      <c r="B54" s="26"/>
      <c r="C54" s="27"/>
      <c r="D54" s="26"/>
      <c r="E54" s="28"/>
      <c r="F54" s="26"/>
      <c r="G54" s="26"/>
      <c r="H54" s="26"/>
      <c r="I54" s="26"/>
      <c r="J54" s="26"/>
      <c r="K54" s="26"/>
      <c r="L54" s="276"/>
      <c r="M54" s="26"/>
      <c r="N54" s="26"/>
      <c r="O54" s="26"/>
      <c r="P54" s="26"/>
      <c r="Q54" s="26"/>
      <c r="R54" s="29"/>
      <c r="S54" s="29"/>
      <c r="T54" s="29"/>
      <c r="U54" s="29"/>
      <c r="V54" s="30"/>
      <c r="W54" s="30"/>
      <c r="X54" s="30"/>
      <c r="Y54" s="30"/>
      <c r="Z54" s="30"/>
      <c r="AA54" s="30"/>
    </row>
    <row r="55" spans="1:27" s="23" customFormat="1" ht="15">
      <c r="A55" s="19"/>
      <c r="B55" s="20"/>
      <c r="C55" s="20"/>
      <c r="D55" s="21"/>
      <c r="E55" s="22" t="s">
        <v>199</v>
      </c>
      <c r="F55" s="21"/>
      <c r="G55" s="21"/>
      <c r="H55" s="21"/>
      <c r="I55" s="21"/>
      <c r="J55" s="21"/>
      <c r="K55" s="21"/>
      <c r="L55" s="21"/>
      <c r="M55" s="21"/>
      <c r="N55" s="21"/>
      <c r="O55" s="21"/>
      <c r="P55" s="21"/>
      <c r="Q55" s="21"/>
      <c r="R55" s="21"/>
      <c r="S55" s="21"/>
      <c r="T55" s="21"/>
      <c r="U55" s="21"/>
      <c r="V55" s="21"/>
      <c r="W55" s="21"/>
      <c r="X55" s="21"/>
    </row>
    <row r="56" spans="1:27" s="12" customFormat="1">
      <c r="A56" s="47"/>
      <c r="B56" s="47"/>
      <c r="C56" s="48"/>
      <c r="D56" s="47"/>
      <c r="E56" s="52"/>
      <c r="F56" s="47"/>
      <c r="G56" s="47"/>
      <c r="H56" s="47"/>
      <c r="I56" s="47"/>
      <c r="J56" s="47"/>
      <c r="K56" s="47"/>
      <c r="L56" s="47"/>
      <c r="M56" s="47"/>
      <c r="N56" s="47"/>
      <c r="O56" s="47"/>
      <c r="P56" s="47"/>
      <c r="Q56" s="49"/>
      <c r="R56" s="49"/>
      <c r="S56" s="49"/>
      <c r="T56" s="49"/>
      <c r="U56" s="49"/>
      <c r="V56" s="50"/>
      <c r="W56" s="31"/>
      <c r="X56" s="31"/>
      <c r="Y56" s="31"/>
      <c r="Z56" s="31"/>
      <c r="AA56" s="31"/>
    </row>
    <row r="57" spans="1:27" s="23" customFormat="1" ht="15">
      <c r="A57" s="19"/>
      <c r="B57" s="20"/>
      <c r="C57" s="20"/>
      <c r="D57" s="21"/>
      <c r="E57" s="22" t="s">
        <v>305</v>
      </c>
      <c r="F57" s="21"/>
      <c r="G57" s="21"/>
      <c r="H57" s="21"/>
      <c r="I57" s="21"/>
      <c r="J57" s="21"/>
      <c r="K57" s="21"/>
      <c r="L57" s="21"/>
      <c r="M57" s="21"/>
      <c r="N57" s="21"/>
      <c r="O57" s="21"/>
      <c r="P57" s="21"/>
      <c r="Q57" s="21"/>
      <c r="R57" s="21"/>
      <c r="S57" s="21"/>
      <c r="T57" s="21"/>
      <c r="U57" s="21"/>
      <c r="V57" s="21"/>
      <c r="W57" s="21"/>
      <c r="X57" s="21"/>
    </row>
    <row r="58" spans="1:27" s="233" customFormat="1" ht="15">
      <c r="A58" s="234"/>
      <c r="B58" s="234"/>
      <c r="C58" s="234"/>
      <c r="D58" s="235"/>
      <c r="E58" s="236"/>
      <c r="F58" s="235"/>
      <c r="G58" s="235"/>
      <c r="H58" s="235"/>
      <c r="I58" s="235"/>
      <c r="J58" s="235"/>
      <c r="K58" s="235"/>
      <c r="L58" s="235"/>
      <c r="M58" s="235"/>
      <c r="N58" s="235"/>
      <c r="O58" s="235"/>
      <c r="P58" s="235"/>
      <c r="Q58" s="235"/>
      <c r="R58" s="235"/>
      <c r="S58" s="235"/>
      <c r="T58" s="235"/>
      <c r="U58" s="235"/>
      <c r="V58" s="235"/>
      <c r="W58" s="235"/>
      <c r="X58" s="235"/>
    </row>
    <row r="59" spans="1:27" s="12" customFormat="1">
      <c r="A59" s="47"/>
      <c r="B59" s="47"/>
      <c r="C59" s="32"/>
      <c r="D59" s="33"/>
      <c r="E59" s="123" t="s">
        <v>260</v>
      </c>
      <c r="F59" s="33"/>
      <c r="G59" s="47"/>
      <c r="H59" s="47"/>
      <c r="I59" s="47"/>
      <c r="J59" s="47"/>
      <c r="K59" s="56"/>
      <c r="L59" s="47"/>
      <c r="M59" s="47"/>
      <c r="N59" s="47"/>
      <c r="O59" s="47"/>
      <c r="P59" s="47"/>
      <c r="Q59" s="49"/>
      <c r="R59" s="49"/>
      <c r="S59" s="49"/>
      <c r="T59" s="49"/>
      <c r="U59" s="49"/>
      <c r="V59" s="57"/>
      <c r="W59" s="31"/>
      <c r="X59" s="31"/>
      <c r="Y59" s="31"/>
      <c r="Z59" s="31"/>
      <c r="AA59" s="31"/>
    </row>
    <row r="60" spans="1:27" s="12" customFormat="1">
      <c r="A60" s="47"/>
      <c r="B60" s="47"/>
      <c r="C60" s="32"/>
      <c r="D60" s="33" t="s">
        <v>13</v>
      </c>
      <c r="E60" s="34" t="s">
        <v>211</v>
      </c>
      <c r="F60" s="35" t="s">
        <v>15</v>
      </c>
      <c r="G60" s="47"/>
      <c r="H60" s="47"/>
      <c r="I60" s="47"/>
      <c r="J60" s="47"/>
      <c r="K60" s="56"/>
      <c r="L60" s="37">
        <f>+'WS15 - adj Ofwat'!I21</f>
        <v>1.6279999999999999</v>
      </c>
      <c r="M60" s="37">
        <f>+'WS15 - adj Ofwat'!J21</f>
        <v>1.7050000000000001</v>
      </c>
      <c r="N60" s="37">
        <f>+'WS15 - adj Ofwat'!K21</f>
        <v>2.2509999999999999</v>
      </c>
      <c r="O60" s="37">
        <f>+'WS15 - adj Ofwat'!L21</f>
        <v>2.5819999999999999</v>
      </c>
      <c r="P60" s="37">
        <f>+'WS15 - adj Ofwat'!M21</f>
        <v>2.66</v>
      </c>
      <c r="Q60" s="49"/>
      <c r="R60" s="49"/>
      <c r="S60" s="49"/>
      <c r="T60" s="49"/>
      <c r="U60" s="49"/>
      <c r="V60" s="57"/>
      <c r="W60" s="31"/>
      <c r="X60" s="31"/>
      <c r="Y60" s="31"/>
      <c r="Z60" s="31"/>
      <c r="AA60" s="31"/>
    </row>
    <row r="61" spans="1:27" s="12" customFormat="1">
      <c r="A61" s="47"/>
      <c r="B61" s="47"/>
      <c r="C61" s="32"/>
      <c r="D61" s="33" t="s">
        <v>13</v>
      </c>
      <c r="E61" s="34" t="s">
        <v>212</v>
      </c>
      <c r="F61" s="35" t="s">
        <v>15</v>
      </c>
      <c r="G61" s="47"/>
      <c r="H61" s="47"/>
      <c r="I61" s="47"/>
      <c r="J61" s="47"/>
      <c r="K61" s="56"/>
      <c r="L61" s="37">
        <f>+'WS15 - adj Ofwat'!I22</f>
        <v>0</v>
      </c>
      <c r="M61" s="37">
        <f>+'WS15 - adj Ofwat'!J22</f>
        <v>0</v>
      </c>
      <c r="N61" s="37">
        <f>+'WS15 - adj Ofwat'!K22</f>
        <v>0</v>
      </c>
      <c r="O61" s="37">
        <f>+'WS15 - adj Ofwat'!L22</f>
        <v>0</v>
      </c>
      <c r="P61" s="37">
        <f>+'WS15 - adj Ofwat'!M22</f>
        <v>0</v>
      </c>
      <c r="Q61" s="38"/>
      <c r="R61" s="49"/>
      <c r="S61" s="49"/>
      <c r="T61" s="49"/>
      <c r="U61" s="49"/>
      <c r="V61" s="57"/>
      <c r="W61" s="31"/>
      <c r="X61" s="31"/>
      <c r="Y61" s="31"/>
      <c r="Z61" s="31"/>
      <c r="AA61" s="31"/>
    </row>
    <row r="62" spans="1:27" s="12" customFormat="1">
      <c r="A62" s="47"/>
      <c r="B62" s="47"/>
      <c r="C62" s="32"/>
      <c r="D62" s="33" t="s">
        <v>13</v>
      </c>
      <c r="E62" s="34" t="s">
        <v>323</v>
      </c>
      <c r="F62" s="35" t="s">
        <v>15</v>
      </c>
      <c r="G62" s="47"/>
      <c r="H62" s="47"/>
      <c r="I62" s="47"/>
      <c r="J62" s="47"/>
      <c r="K62" s="56"/>
      <c r="L62" s="37">
        <f>+'WS15 - adj Ofwat'!I23</f>
        <v>7.5090000000000003</v>
      </c>
      <c r="M62" s="37">
        <f>+'WS15 - adj Ofwat'!J23</f>
        <v>5.1779999999999999</v>
      </c>
      <c r="N62" s="37">
        <f>+'WS15 - adj Ofwat'!K23</f>
        <v>5.5620000000000003</v>
      </c>
      <c r="O62" s="37">
        <f>+'WS15 - adj Ofwat'!L23</f>
        <v>5.7350000000000003</v>
      </c>
      <c r="P62" s="37">
        <f>+'WS15 - adj Ofwat'!M23</f>
        <v>5.9089999999999998</v>
      </c>
      <c r="Q62" s="38" t="s">
        <v>310</v>
      </c>
      <c r="R62" s="49"/>
      <c r="S62" s="49"/>
      <c r="T62" s="49"/>
      <c r="U62" s="49"/>
      <c r="V62" s="57"/>
      <c r="W62" s="31"/>
      <c r="X62" s="31"/>
      <c r="Y62" s="31"/>
      <c r="Z62" s="31"/>
      <c r="AA62" s="31"/>
    </row>
    <row r="63" spans="1:27" s="12" customFormat="1">
      <c r="A63" s="47"/>
      <c r="B63" s="47"/>
      <c r="C63" s="32"/>
      <c r="D63" s="33" t="s">
        <v>13</v>
      </c>
      <c r="E63" s="34" t="s">
        <v>213</v>
      </c>
      <c r="F63" s="35" t="s">
        <v>15</v>
      </c>
      <c r="G63" s="47"/>
      <c r="H63" s="47"/>
      <c r="I63" s="47"/>
      <c r="J63" s="47"/>
      <c r="K63" s="56"/>
      <c r="L63" s="37">
        <f>+'WS15 - adj Ofwat'!I24</f>
        <v>0.40100000000000002</v>
      </c>
      <c r="M63" s="37">
        <f>+'WS15 - adj Ofwat'!J24</f>
        <v>0.65300000000000002</v>
      </c>
      <c r="N63" s="37">
        <f>+'WS15 - adj Ofwat'!K24</f>
        <v>1.0143428730995967</v>
      </c>
      <c r="O63" s="37">
        <f>+'WS15 - adj Ofwat'!L24</f>
        <v>1.0469999999999999</v>
      </c>
      <c r="P63" s="37">
        <f>+'WS15 - adj Ofwat'!M24</f>
        <v>1.079</v>
      </c>
      <c r="Q63" s="49"/>
      <c r="R63" s="49"/>
      <c r="S63" s="49"/>
      <c r="T63" s="49"/>
      <c r="U63" s="49"/>
      <c r="V63" s="57"/>
      <c r="W63" s="31"/>
      <c r="X63" s="31"/>
      <c r="Y63" s="31"/>
      <c r="Z63" s="31"/>
      <c r="AA63" s="31"/>
    </row>
    <row r="64" spans="1:27" s="12" customFormat="1">
      <c r="A64" s="47"/>
      <c r="B64" s="47"/>
      <c r="C64" s="32"/>
      <c r="D64" s="33" t="s">
        <v>13</v>
      </c>
      <c r="E64" s="34" t="s">
        <v>249</v>
      </c>
      <c r="F64" s="35" t="s">
        <v>15</v>
      </c>
      <c r="G64" s="47"/>
      <c r="H64" s="47"/>
      <c r="I64" s="47"/>
      <c r="J64" s="47"/>
      <c r="K64" s="56"/>
      <c r="L64" s="37">
        <f>+'WS15 - adj Ofwat'!I25</f>
        <v>0</v>
      </c>
      <c r="M64" s="37">
        <f>+'WS15 - adj Ofwat'!J25</f>
        <v>0</v>
      </c>
      <c r="N64" s="37">
        <f>+'WS15 - adj Ofwat'!K25</f>
        <v>0</v>
      </c>
      <c r="O64" s="37">
        <f>+'WS15 - adj Ofwat'!L25</f>
        <v>0</v>
      </c>
      <c r="P64" s="37">
        <f>+'WS15 - adj Ofwat'!M25</f>
        <v>0</v>
      </c>
      <c r="Q64" s="38" t="s">
        <v>267</v>
      </c>
      <c r="R64" s="49"/>
      <c r="S64" s="49"/>
      <c r="T64" s="49"/>
      <c r="U64" s="49"/>
      <c r="V64" s="57"/>
      <c r="W64" s="31"/>
      <c r="X64" s="31"/>
      <c r="Y64" s="31"/>
      <c r="Z64" s="31"/>
      <c r="AA64" s="31"/>
    </row>
    <row r="65" spans="1:27" s="12" customFormat="1">
      <c r="A65" s="47"/>
      <c r="B65" s="47"/>
      <c r="C65" s="32"/>
      <c r="D65" s="33"/>
      <c r="E65" s="41"/>
      <c r="F65" s="33"/>
      <c r="G65" s="47"/>
      <c r="H65" s="47"/>
      <c r="I65" s="47"/>
      <c r="J65" s="47"/>
      <c r="K65" s="56"/>
      <c r="L65" s="47"/>
      <c r="M65" s="47"/>
      <c r="N65" s="47"/>
      <c r="O65" s="47"/>
      <c r="P65" s="47"/>
      <c r="Q65" s="38"/>
      <c r="R65" s="49"/>
      <c r="S65" s="49"/>
      <c r="T65" s="49"/>
      <c r="U65" s="49"/>
      <c r="V65" s="57"/>
      <c r="W65" s="31"/>
      <c r="X65" s="31"/>
      <c r="Y65" s="31"/>
      <c r="Z65" s="31"/>
      <c r="AA65" s="31"/>
    </row>
    <row r="66" spans="1:27" s="12" customFormat="1">
      <c r="A66" s="47"/>
      <c r="B66" s="47"/>
      <c r="C66" s="32"/>
      <c r="D66" s="33" t="s">
        <v>13</v>
      </c>
      <c r="E66" s="34" t="s">
        <v>214</v>
      </c>
      <c r="F66" s="35" t="s">
        <v>15</v>
      </c>
      <c r="G66" s="47"/>
      <c r="H66" s="47"/>
      <c r="I66" s="47"/>
      <c r="J66" s="47"/>
      <c r="K66" s="56"/>
      <c r="L66" s="37">
        <f>+'WWS15 - adj ofwat'!I21</f>
        <v>2E-3</v>
      </c>
      <c r="M66" s="37">
        <f>+'WWS15 - adj ofwat'!J21</f>
        <v>0</v>
      </c>
      <c r="N66" s="37">
        <f>+'WWS15 - adj ofwat'!K21</f>
        <v>0</v>
      </c>
      <c r="O66" s="37">
        <f>+'WWS15 - adj ofwat'!L21</f>
        <v>0</v>
      </c>
      <c r="P66" s="37">
        <f>+'WWS15 - adj ofwat'!M21</f>
        <v>0</v>
      </c>
      <c r="Q66" s="49"/>
      <c r="R66" s="49"/>
      <c r="S66" s="49"/>
      <c r="T66" s="49"/>
      <c r="U66" s="49"/>
      <c r="V66" s="57"/>
      <c r="W66" s="31"/>
      <c r="X66" s="31"/>
      <c r="Y66" s="31"/>
      <c r="Z66" s="31"/>
      <c r="AA66" s="31"/>
    </row>
    <row r="67" spans="1:27" s="12" customFormat="1">
      <c r="A67" s="47"/>
      <c r="B67" s="47"/>
      <c r="C67" s="32"/>
      <c r="D67" s="33" t="s">
        <v>13</v>
      </c>
      <c r="E67" s="34" t="s">
        <v>215</v>
      </c>
      <c r="F67" s="35" t="s">
        <v>15</v>
      </c>
      <c r="G67" s="47"/>
      <c r="H67" s="47"/>
      <c r="I67" s="47"/>
      <c r="J67" s="47"/>
      <c r="K67" s="56"/>
      <c r="L67" s="37">
        <f>+'WWS15 - adj ofwat'!I22</f>
        <v>0</v>
      </c>
      <c r="M67" s="37">
        <f>+'WWS15 - adj ofwat'!J22</f>
        <v>0</v>
      </c>
      <c r="N67" s="37">
        <f>+'WWS15 - adj ofwat'!K22</f>
        <v>0</v>
      </c>
      <c r="O67" s="37">
        <f>+'WWS15 - adj ofwat'!L22</f>
        <v>0</v>
      </c>
      <c r="P67" s="37">
        <f>+'WWS15 - adj ofwat'!M22</f>
        <v>0</v>
      </c>
      <c r="Q67" s="49"/>
      <c r="R67" s="49"/>
      <c r="S67" s="49"/>
      <c r="T67" s="49"/>
      <c r="U67" s="49"/>
      <c r="V67" s="57"/>
      <c r="W67" s="31"/>
      <c r="X67" s="31"/>
      <c r="Y67" s="31"/>
      <c r="Z67" s="31"/>
      <c r="AA67" s="31"/>
    </row>
    <row r="68" spans="1:27" s="12" customFormat="1">
      <c r="A68" s="47"/>
      <c r="B68" s="47"/>
      <c r="C68" s="32"/>
      <c r="D68" s="33" t="s">
        <v>13</v>
      </c>
      <c r="E68" s="34" t="s">
        <v>324</v>
      </c>
      <c r="F68" s="35" t="s">
        <v>15</v>
      </c>
      <c r="G68" s="47"/>
      <c r="H68" s="47"/>
      <c r="I68" s="47"/>
      <c r="J68" s="47"/>
      <c r="K68" s="56"/>
      <c r="L68" s="37">
        <f>+'WWS15 - adj ofwat'!I23</f>
        <v>9.7859999999999996</v>
      </c>
      <c r="M68" s="37">
        <f>+'WWS15 - adj ofwat'!J23</f>
        <v>6.4820000000000002</v>
      </c>
      <c r="N68" s="37">
        <f>+'WWS15 - adj ofwat'!K23</f>
        <v>6.0860000000000003</v>
      </c>
      <c r="O68" s="37">
        <f>+'WWS15 - adj ofwat'!L23</f>
        <v>6.2759999999999998</v>
      </c>
      <c r="P68" s="37">
        <f>+'WWS15 - adj ofwat'!M23</f>
        <v>6.4654030141509971</v>
      </c>
      <c r="Q68" s="38" t="s">
        <v>311</v>
      </c>
      <c r="R68" s="49"/>
      <c r="S68" s="49"/>
      <c r="T68" s="49"/>
      <c r="U68" s="49"/>
      <c r="V68" s="57"/>
      <c r="W68" s="31"/>
      <c r="X68" s="31"/>
      <c r="Y68" s="31"/>
      <c r="Z68" s="31"/>
      <c r="AA68" s="31"/>
    </row>
    <row r="69" spans="1:27" s="12" customFormat="1">
      <c r="A69" s="47"/>
      <c r="B69" s="47"/>
      <c r="C69" s="32"/>
      <c r="D69" s="33" t="s">
        <v>13</v>
      </c>
      <c r="E69" s="34" t="s">
        <v>216</v>
      </c>
      <c r="F69" s="35" t="s">
        <v>15</v>
      </c>
      <c r="G69" s="47"/>
      <c r="H69" s="47"/>
      <c r="I69" s="47"/>
      <c r="J69" s="47"/>
      <c r="K69" s="56"/>
      <c r="L69" s="37">
        <f>+'WWS15 - adj ofwat'!I24</f>
        <v>0.54400000000000004</v>
      </c>
      <c r="M69" s="37">
        <f>+'WWS15 - adj ofwat'!J24</f>
        <v>0.88300000000000001</v>
      </c>
      <c r="N69" s="37">
        <f>+'WWS15 - adj ofwat'!K24</f>
        <v>1.3886171269004035</v>
      </c>
      <c r="O69" s="37">
        <f>+'WWS15 - adj ofwat'!L24</f>
        <v>1.4330000000000001</v>
      </c>
      <c r="P69" s="37">
        <f>+'WWS15 - adj ofwat'!M24</f>
        <v>1.4770000000000001</v>
      </c>
      <c r="Q69" s="49"/>
      <c r="R69" s="49"/>
      <c r="S69" s="49"/>
      <c r="T69" s="49"/>
      <c r="U69" s="49"/>
      <c r="V69" s="57"/>
      <c r="W69" s="31"/>
      <c r="X69" s="31"/>
      <c r="Y69" s="31"/>
      <c r="Z69" s="31"/>
      <c r="AA69" s="31"/>
    </row>
    <row r="70" spans="1:27" s="12" customFormat="1">
      <c r="A70" s="47"/>
      <c r="B70" s="47"/>
      <c r="C70" s="32"/>
      <c r="D70" s="33" t="s">
        <v>13</v>
      </c>
      <c r="E70" s="34" t="s">
        <v>250</v>
      </c>
      <c r="F70" s="35" t="s">
        <v>15</v>
      </c>
      <c r="G70" s="47"/>
      <c r="H70" s="47"/>
      <c r="I70" s="47"/>
      <c r="J70" s="47"/>
      <c r="K70" s="56"/>
      <c r="L70" s="37">
        <f>+'WWS15 - adj ofwat'!I25</f>
        <v>10</v>
      </c>
      <c r="M70" s="37">
        <f>+'WWS15 - adj ofwat'!J25</f>
        <v>46</v>
      </c>
      <c r="N70" s="37">
        <f>+'WWS15 - adj ofwat'!K25</f>
        <v>0</v>
      </c>
      <c r="O70" s="37">
        <f>+'WWS15 - adj ofwat'!L25</f>
        <v>0</v>
      </c>
      <c r="P70" s="37">
        <f>+'WWS15 - adj ofwat'!M25</f>
        <v>0</v>
      </c>
      <c r="Q70" s="38" t="s">
        <v>217</v>
      </c>
      <c r="R70" s="49"/>
      <c r="S70" s="49"/>
      <c r="T70" s="49"/>
      <c r="U70" s="49"/>
      <c r="V70" s="57"/>
      <c r="W70" s="31"/>
      <c r="X70" s="31"/>
      <c r="Y70" s="31"/>
      <c r="Z70" s="31"/>
      <c r="AA70" s="31"/>
    </row>
    <row r="71" spans="1:27" s="12" customFormat="1">
      <c r="A71" s="33"/>
      <c r="B71" s="33"/>
      <c r="C71" s="32"/>
      <c r="D71" s="33" t="s">
        <v>13</v>
      </c>
      <c r="E71" s="34" t="s">
        <v>281</v>
      </c>
      <c r="F71" s="35" t="s">
        <v>15</v>
      </c>
      <c r="G71" s="33"/>
      <c r="H71" s="33"/>
      <c r="I71" s="33"/>
      <c r="J71" s="33"/>
      <c r="K71" s="56"/>
      <c r="L71" s="37">
        <f>+'WWS15 - adj ofwat'!I26</f>
        <v>0</v>
      </c>
      <c r="M71" s="37">
        <f>+'WWS15 - adj ofwat'!J26</f>
        <v>0</v>
      </c>
      <c r="N71" s="37">
        <f>+'WWS15 - adj ofwat'!K26</f>
        <v>0</v>
      </c>
      <c r="O71" s="37">
        <f>+'WWS15 - adj ofwat'!L26</f>
        <v>0</v>
      </c>
      <c r="P71" s="37">
        <f>+'WWS15 - adj ofwat'!M26</f>
        <v>0</v>
      </c>
      <c r="Q71" s="38" t="s">
        <v>268</v>
      </c>
      <c r="R71" s="31"/>
      <c r="S71" s="31"/>
      <c r="T71" s="31"/>
      <c r="U71" s="31"/>
      <c r="V71" s="57"/>
      <c r="W71" s="31"/>
      <c r="X71" s="31"/>
      <c r="Y71" s="31"/>
      <c r="Z71" s="31"/>
      <c r="AA71" s="31"/>
    </row>
    <row r="72" spans="1:27" s="12" customFormat="1">
      <c r="A72" s="33"/>
      <c r="B72" s="33"/>
      <c r="C72" s="32"/>
      <c r="D72" s="33" t="s">
        <v>13</v>
      </c>
      <c r="E72" s="34" t="s">
        <v>282</v>
      </c>
      <c r="F72" s="35" t="s">
        <v>15</v>
      </c>
      <c r="G72" s="33"/>
      <c r="H72" s="33"/>
      <c r="I72" s="33"/>
      <c r="J72" s="33"/>
      <c r="K72" s="56"/>
      <c r="L72" s="37">
        <f>+'WWS15 - adj ofwat'!I27</f>
        <v>0</v>
      </c>
      <c r="M72" s="37">
        <f>+'WWS15 - adj ofwat'!J27</f>
        <v>0</v>
      </c>
      <c r="N72" s="37">
        <f>+'WWS15 - adj ofwat'!K27</f>
        <v>0</v>
      </c>
      <c r="O72" s="37">
        <f>+'WWS15 - adj ofwat'!L27</f>
        <v>0</v>
      </c>
      <c r="P72" s="37">
        <f>+'WWS15 - adj ofwat'!M27</f>
        <v>0</v>
      </c>
      <c r="Q72" s="38" t="s">
        <v>269</v>
      </c>
      <c r="R72" s="31"/>
      <c r="S72" s="31"/>
      <c r="T72" s="31"/>
      <c r="U72" s="31"/>
      <c r="V72" s="57"/>
      <c r="W72" s="31"/>
      <c r="X72" s="31"/>
      <c r="Y72" s="31"/>
      <c r="Z72" s="31"/>
      <c r="AA72" s="31"/>
    </row>
    <row r="73" spans="1:27" s="12" customFormat="1">
      <c r="A73" s="33"/>
      <c r="B73" s="33"/>
      <c r="C73" s="32"/>
      <c r="D73" s="33"/>
      <c r="E73" s="41"/>
      <c r="F73" s="33"/>
      <c r="G73" s="47"/>
      <c r="H73" s="47"/>
      <c r="I73" s="47"/>
      <c r="J73" s="47"/>
      <c r="K73" s="56"/>
      <c r="L73" s="47"/>
      <c r="M73" s="47"/>
      <c r="N73" s="47"/>
      <c r="O73" s="47"/>
      <c r="P73" s="47"/>
      <c r="R73" s="49"/>
      <c r="S73" s="49"/>
      <c r="T73" s="49"/>
      <c r="U73" s="49"/>
      <c r="V73" s="57"/>
      <c r="W73" s="31"/>
      <c r="X73" s="31"/>
      <c r="Y73" s="31"/>
      <c r="Z73" s="31"/>
      <c r="AA73" s="31"/>
    </row>
    <row r="74" spans="1:27" s="12" customFormat="1">
      <c r="A74" s="47"/>
      <c r="B74" s="47"/>
      <c r="C74" s="32"/>
      <c r="D74" s="33"/>
      <c r="E74" s="123" t="s">
        <v>221</v>
      </c>
      <c r="F74" s="33"/>
      <c r="G74" s="47"/>
      <c r="H74" s="47"/>
      <c r="I74" s="47"/>
      <c r="J74" s="47"/>
      <c r="K74" s="56"/>
      <c r="L74" s="47"/>
      <c r="M74" s="47"/>
      <c r="N74" s="47"/>
      <c r="O74" s="47"/>
      <c r="P74" s="47"/>
      <c r="Q74" s="38"/>
      <c r="R74" s="49"/>
      <c r="S74" s="49"/>
      <c r="T74" s="49"/>
      <c r="U74" s="49"/>
      <c r="V74" s="57"/>
      <c r="W74" s="31"/>
      <c r="X74" s="31"/>
      <c r="Y74" s="31"/>
      <c r="Z74" s="31"/>
      <c r="AA74" s="31"/>
    </row>
    <row r="75" spans="1:27" s="260" customFormat="1">
      <c r="A75" s="33"/>
      <c r="B75" s="33"/>
      <c r="C75" s="32"/>
      <c r="D75" s="33" t="s">
        <v>13</v>
      </c>
      <c r="E75" s="34" t="s">
        <v>218</v>
      </c>
      <c r="F75" s="35" t="s">
        <v>14</v>
      </c>
      <c r="G75" s="33"/>
      <c r="H75" s="33"/>
      <c r="I75" s="33"/>
      <c r="J75" s="33"/>
      <c r="K75" s="37">
        <f>+'WS15 - adj Ofwat'!H26</f>
        <v>9.6880000000000006</v>
      </c>
      <c r="L75" s="33"/>
      <c r="M75" s="33"/>
      <c r="N75" s="33"/>
      <c r="O75" s="33"/>
      <c r="P75" s="33"/>
      <c r="Q75" s="38" t="s">
        <v>17</v>
      </c>
      <c r="R75" s="31"/>
      <c r="S75" s="31"/>
      <c r="T75" s="31"/>
      <c r="U75" s="31"/>
      <c r="V75" s="57"/>
      <c r="W75" s="31"/>
      <c r="X75" s="31"/>
      <c r="Y75" s="258"/>
      <c r="Z75" s="258"/>
      <c r="AA75" s="258"/>
    </row>
    <row r="76" spans="1:27" s="12" customFormat="1">
      <c r="A76" s="33"/>
      <c r="B76" s="33"/>
      <c r="C76" s="32"/>
      <c r="D76" s="33"/>
      <c r="E76" s="293"/>
      <c r="F76" s="294"/>
      <c r="G76" s="300"/>
      <c r="H76" s="300"/>
      <c r="I76" s="300"/>
      <c r="J76" s="300"/>
      <c r="K76" s="298"/>
      <c r="L76" s="295"/>
      <c r="M76" s="295"/>
      <c r="N76" s="295"/>
      <c r="O76" s="295"/>
      <c r="P76" s="295"/>
      <c r="Q76" s="38"/>
      <c r="R76" s="31"/>
      <c r="S76" s="31"/>
      <c r="T76" s="31"/>
      <c r="U76" s="31"/>
      <c r="V76" s="57"/>
      <c r="W76" s="31"/>
      <c r="X76" s="31"/>
      <c r="Y76" s="31"/>
      <c r="Z76" s="31"/>
      <c r="AA76" s="31"/>
    </row>
    <row r="77" spans="1:27" s="12" customFormat="1">
      <c r="A77" s="47"/>
      <c r="B77" s="47"/>
      <c r="C77" s="32"/>
      <c r="D77" s="33"/>
      <c r="E77" s="41"/>
      <c r="F77" s="33"/>
      <c r="G77" s="47"/>
      <c r="H77" s="47"/>
      <c r="I77" s="47"/>
      <c r="J77" s="47"/>
      <c r="K77" s="56"/>
      <c r="L77" s="47"/>
      <c r="M77" s="47"/>
      <c r="N77" s="47"/>
      <c r="O77" s="47"/>
      <c r="P77" s="47"/>
      <c r="Q77" s="38"/>
      <c r="R77" s="49"/>
      <c r="S77" s="49"/>
      <c r="T77" s="49"/>
      <c r="U77" s="49"/>
      <c r="V77" s="57"/>
      <c r="W77" s="31"/>
      <c r="X77" s="31"/>
      <c r="Y77" s="31"/>
      <c r="Z77" s="31"/>
      <c r="AA77" s="31"/>
    </row>
    <row r="78" spans="1:27" s="260" customFormat="1">
      <c r="A78" s="33"/>
      <c r="B78" s="33"/>
      <c r="C78" s="32"/>
      <c r="D78" s="33" t="s">
        <v>13</v>
      </c>
      <c r="E78" s="34" t="s">
        <v>219</v>
      </c>
      <c r="F78" s="35" t="s">
        <v>14</v>
      </c>
      <c r="G78" s="33"/>
      <c r="H78" s="33"/>
      <c r="I78" s="33"/>
      <c r="J78" s="33"/>
      <c r="K78" s="37">
        <f>+'WWS15 - adj ofwat'!H28</f>
        <v>4.79</v>
      </c>
      <c r="L78" s="33"/>
      <c r="M78" s="33"/>
      <c r="N78" s="33"/>
      <c r="O78" s="33"/>
      <c r="P78" s="33"/>
      <c r="Q78" s="38" t="s">
        <v>18</v>
      </c>
      <c r="R78" s="31"/>
      <c r="S78" s="31"/>
      <c r="T78" s="31"/>
      <c r="U78" s="31"/>
      <c r="V78" s="57"/>
      <c r="W78" s="31"/>
      <c r="X78" s="31"/>
      <c r="Y78" s="258"/>
      <c r="Z78" s="258"/>
      <c r="AA78" s="258"/>
    </row>
    <row r="79" spans="1:27" s="12" customFormat="1">
      <c r="A79" s="47"/>
      <c r="B79" s="47"/>
      <c r="C79" s="32"/>
      <c r="D79" s="33"/>
      <c r="E79" s="293"/>
      <c r="F79" s="294"/>
      <c r="G79" s="300"/>
      <c r="H79" s="300"/>
      <c r="I79" s="300"/>
      <c r="J79" s="300"/>
      <c r="K79" s="298"/>
      <c r="L79" s="295"/>
      <c r="M79" s="295"/>
      <c r="N79" s="295"/>
      <c r="O79" s="295"/>
      <c r="P79" s="295"/>
      <c r="Q79" s="38"/>
      <c r="R79" s="49"/>
      <c r="S79" s="49"/>
      <c r="T79" s="49"/>
      <c r="U79" s="49"/>
      <c r="V79" s="57"/>
      <c r="W79" s="31"/>
      <c r="X79" s="31"/>
      <c r="Y79" s="31"/>
      <c r="Z79" s="31"/>
      <c r="AA79" s="31"/>
    </row>
    <row r="80" spans="1:27" customFormat="1" ht="15"/>
    <row r="81" spans="1:24" s="23" customFormat="1" ht="15">
      <c r="A81" s="19"/>
      <c r="B81" s="20"/>
      <c r="C81" s="20"/>
      <c r="D81" s="21"/>
      <c r="E81" s="22" t="s">
        <v>19</v>
      </c>
      <c r="F81" s="21"/>
      <c r="G81" s="21"/>
      <c r="H81" s="21"/>
      <c r="I81" s="21"/>
      <c r="J81" s="21"/>
      <c r="K81" s="21"/>
      <c r="L81" s="21"/>
      <c r="M81" s="21"/>
      <c r="N81" s="21"/>
      <c r="O81" s="21"/>
      <c r="P81" s="21"/>
      <c r="Q81" s="21"/>
      <c r="R81" s="21"/>
      <c r="S81" s="21"/>
      <c r="T81" s="21"/>
      <c r="U81" s="21"/>
      <c r="V81" s="21"/>
      <c r="W81" s="21"/>
      <c r="X81" s="21"/>
    </row>
    <row r="82" spans="1:24">
      <c r="A82" s="26"/>
      <c r="B82" s="26"/>
      <c r="C82" s="58"/>
      <c r="D82" s="26"/>
      <c r="E82" s="28"/>
      <c r="F82" s="26"/>
      <c r="G82" s="26"/>
      <c r="H82" s="26"/>
      <c r="I82" s="26"/>
      <c r="J82" s="26"/>
      <c r="K82" s="26"/>
      <c r="L82" s="47"/>
      <c r="M82" s="47"/>
      <c r="N82" s="47"/>
      <c r="O82" s="47"/>
      <c r="P82" s="47"/>
      <c r="Q82" s="26"/>
      <c r="R82" s="26"/>
      <c r="S82" s="26"/>
      <c r="T82" s="26"/>
      <c r="U82" s="26"/>
      <c r="V82" s="43"/>
    </row>
    <row r="83" spans="1:24" s="23" customFormat="1" ht="15">
      <c r="A83" s="19"/>
      <c r="B83" s="20"/>
      <c r="C83" s="20"/>
      <c r="D83" s="21"/>
      <c r="E83" s="22" t="s">
        <v>20</v>
      </c>
      <c r="F83" s="21"/>
      <c r="G83" s="21"/>
      <c r="H83" s="21"/>
      <c r="I83" s="21"/>
      <c r="J83" s="21"/>
      <c r="K83" s="21"/>
      <c r="L83" s="21"/>
      <c r="M83" s="21"/>
      <c r="N83" s="21"/>
      <c r="O83" s="21"/>
      <c r="P83" s="21"/>
      <c r="Q83" s="21"/>
      <c r="R83" s="21"/>
      <c r="S83" s="21"/>
      <c r="T83" s="21"/>
      <c r="U83" s="21"/>
      <c r="V83" s="21"/>
      <c r="W83" s="21"/>
      <c r="X83" s="21"/>
    </row>
    <row r="84" spans="1:24">
      <c r="A84" s="26"/>
      <c r="B84" s="26"/>
      <c r="C84" s="58"/>
      <c r="D84" s="26"/>
      <c r="E84" s="28"/>
      <c r="F84" s="26"/>
      <c r="G84" s="26"/>
      <c r="H84" s="26"/>
      <c r="I84" s="26"/>
      <c r="J84" s="26"/>
      <c r="K84" s="26"/>
      <c r="L84" s="47"/>
      <c r="M84" s="47"/>
      <c r="N84" s="47"/>
      <c r="O84" s="47"/>
      <c r="P84" s="47"/>
      <c r="Q84" s="26"/>
      <c r="R84" s="26"/>
      <c r="S84" s="26"/>
      <c r="T84" s="26"/>
      <c r="U84" s="26"/>
      <c r="V84" s="43"/>
    </row>
    <row r="85" spans="1:24">
      <c r="A85" s="26"/>
      <c r="B85" s="26"/>
      <c r="C85" s="58"/>
      <c r="D85" s="12"/>
      <c r="E85" s="55" t="s">
        <v>200</v>
      </c>
      <c r="F85" s="12"/>
      <c r="G85" s="12"/>
      <c r="H85" s="12"/>
      <c r="I85" s="26"/>
      <c r="J85" s="26"/>
      <c r="K85" s="26"/>
      <c r="L85" s="47"/>
      <c r="M85" s="47"/>
      <c r="N85" s="47"/>
      <c r="O85" s="47"/>
      <c r="P85" s="47"/>
      <c r="Q85" s="26"/>
      <c r="R85" s="26"/>
      <c r="S85" s="26"/>
      <c r="T85" s="26"/>
      <c r="U85" s="26"/>
      <c r="V85" s="43"/>
    </row>
    <row r="86" spans="1:24">
      <c r="A86" s="26"/>
      <c r="B86" s="26"/>
      <c r="C86" s="58"/>
      <c r="D86" s="29" t="s">
        <v>21</v>
      </c>
      <c r="E86" s="59" t="s">
        <v>22</v>
      </c>
      <c r="F86" s="12"/>
      <c r="G86" s="12"/>
      <c r="H86" s="66">
        <v>0.55000000000000004</v>
      </c>
      <c r="I86" s="38" t="s">
        <v>23</v>
      </c>
      <c r="J86" s="26"/>
      <c r="K86" s="219"/>
      <c r="L86" s="47"/>
      <c r="M86" s="47"/>
      <c r="N86" s="47"/>
      <c r="O86" s="47"/>
      <c r="P86" s="47"/>
      <c r="Q86" s="26"/>
      <c r="R86" s="26"/>
      <c r="S86" s="26"/>
      <c r="T86" s="26"/>
      <c r="U86" s="26"/>
      <c r="V86" s="43"/>
    </row>
    <row r="87" spans="1:24">
      <c r="A87" s="26"/>
      <c r="B87" s="26"/>
      <c r="C87" s="58"/>
      <c r="D87" s="29" t="s">
        <v>21</v>
      </c>
      <c r="E87" s="59" t="s">
        <v>24</v>
      </c>
      <c r="F87" s="12"/>
      <c r="G87" s="12"/>
      <c r="H87" s="66">
        <v>0.5</v>
      </c>
      <c r="I87" s="38" t="s">
        <v>25</v>
      </c>
      <c r="J87" s="26"/>
      <c r="K87" s="26"/>
      <c r="L87" s="47"/>
      <c r="M87" s="47"/>
      <c r="N87" s="47"/>
      <c r="O87" s="47"/>
      <c r="P87" s="47"/>
      <c r="Q87" s="26"/>
      <c r="R87" s="26"/>
      <c r="S87" s="26"/>
      <c r="T87" s="26"/>
      <c r="U87" s="26"/>
      <c r="V87" s="43"/>
    </row>
    <row r="88" spans="1:24">
      <c r="A88" s="26"/>
      <c r="B88" s="26"/>
      <c r="C88" s="58"/>
      <c r="D88" s="29"/>
      <c r="E88" s="28"/>
      <c r="F88" s="26"/>
      <c r="G88" s="26"/>
      <c r="H88" s="26"/>
      <c r="I88" s="60"/>
      <c r="J88" s="26"/>
      <c r="K88" s="26"/>
      <c r="L88" s="47"/>
      <c r="M88" s="47"/>
      <c r="N88" s="47"/>
      <c r="O88" s="47"/>
      <c r="P88" s="47"/>
      <c r="Q88" s="26"/>
      <c r="R88" s="26"/>
      <c r="S88" s="26"/>
      <c r="T88" s="26"/>
      <c r="U88" s="26"/>
      <c r="V88" s="43"/>
    </row>
    <row r="89" spans="1:24">
      <c r="A89" s="26"/>
      <c r="B89" s="26"/>
      <c r="C89" s="58"/>
      <c r="D89" s="26"/>
      <c r="E89" s="55" t="s">
        <v>26</v>
      </c>
      <c r="F89" s="26"/>
      <c r="G89" s="26"/>
      <c r="H89" s="26"/>
      <c r="I89" s="60"/>
      <c r="J89" s="26"/>
      <c r="K89" s="26"/>
      <c r="L89" s="47"/>
      <c r="M89" s="47"/>
      <c r="N89" s="47"/>
      <c r="O89" s="47"/>
      <c r="P89" s="47"/>
      <c r="Q89" s="26"/>
      <c r="R89" s="26"/>
      <c r="S89" s="26"/>
      <c r="T89" s="26"/>
      <c r="U89" s="26"/>
      <c r="V89" s="43"/>
    </row>
    <row r="90" spans="1:24">
      <c r="A90" s="26"/>
      <c r="B90" s="26"/>
      <c r="C90" s="58"/>
      <c r="D90" s="29" t="s">
        <v>27</v>
      </c>
      <c r="E90" s="59" t="s">
        <v>28</v>
      </c>
      <c r="F90" s="26"/>
      <c r="G90" s="26"/>
      <c r="H90" s="61">
        <v>115</v>
      </c>
      <c r="I90" s="38" t="s">
        <v>29</v>
      </c>
      <c r="J90" s="26"/>
      <c r="K90" s="26"/>
      <c r="L90" s="47"/>
      <c r="M90" s="47"/>
      <c r="N90" s="47"/>
      <c r="O90" s="47"/>
      <c r="P90" s="47"/>
      <c r="Q90" s="26"/>
      <c r="R90" s="26"/>
      <c r="S90" s="26"/>
      <c r="T90" s="26"/>
      <c r="U90" s="26"/>
      <c r="V90" s="43"/>
    </row>
    <row r="91" spans="1:24">
      <c r="A91" s="26"/>
      <c r="B91" s="26"/>
      <c r="C91" s="58"/>
      <c r="D91" s="29" t="s">
        <v>27</v>
      </c>
      <c r="E91" s="59" t="s">
        <v>30</v>
      </c>
      <c r="F91" s="31"/>
      <c r="G91" s="31"/>
      <c r="H91" s="61">
        <v>130</v>
      </c>
      <c r="I91" s="38" t="s">
        <v>31</v>
      </c>
      <c r="J91" s="26"/>
      <c r="K91" s="26"/>
      <c r="L91" s="47"/>
      <c r="M91" s="47"/>
      <c r="N91" s="47"/>
      <c r="O91" s="47"/>
      <c r="P91" s="47"/>
      <c r="Q91" s="26"/>
      <c r="R91" s="26"/>
      <c r="S91" s="26"/>
      <c r="T91" s="26"/>
      <c r="U91" s="26"/>
      <c r="V91" s="43"/>
    </row>
    <row r="92" spans="1:24">
      <c r="A92" s="26"/>
      <c r="B92" s="26"/>
      <c r="C92" s="58"/>
      <c r="D92" s="26"/>
      <c r="E92" s="28"/>
      <c r="F92" s="26"/>
      <c r="G92" s="26"/>
      <c r="H92" s="26"/>
      <c r="I92" s="38"/>
      <c r="J92" s="26"/>
      <c r="K92" s="26"/>
      <c r="L92" s="47"/>
      <c r="M92" s="47"/>
      <c r="N92" s="47"/>
      <c r="O92" s="47"/>
      <c r="P92" s="47"/>
      <c r="Q92" s="26"/>
      <c r="R92" s="26"/>
      <c r="S92" s="26"/>
      <c r="T92" s="26"/>
      <c r="U92" s="26"/>
      <c r="V92" s="43"/>
    </row>
    <row r="93" spans="1:24">
      <c r="A93" s="26"/>
      <c r="B93" s="26"/>
      <c r="C93" s="58"/>
      <c r="D93" s="29" t="s">
        <v>27</v>
      </c>
      <c r="E93" s="59" t="s">
        <v>32</v>
      </c>
      <c r="F93" s="26"/>
      <c r="G93" s="26"/>
      <c r="H93" s="61">
        <v>80</v>
      </c>
      <c r="I93" s="38" t="s">
        <v>33</v>
      </c>
      <c r="J93" s="26"/>
      <c r="K93" s="26"/>
      <c r="L93" s="47"/>
      <c r="M93" s="47"/>
      <c r="N93" s="47"/>
      <c r="O93" s="47"/>
      <c r="P93" s="47"/>
      <c r="Q93" s="26"/>
      <c r="R93" s="26"/>
      <c r="S93" s="26"/>
      <c r="T93" s="26"/>
      <c r="U93" s="26"/>
      <c r="V93" s="43"/>
    </row>
    <row r="94" spans="1:24">
      <c r="A94" s="26"/>
      <c r="B94" s="26"/>
      <c r="C94" s="58"/>
      <c r="D94" s="29" t="s">
        <v>27</v>
      </c>
      <c r="E94" s="59" t="s">
        <v>34</v>
      </c>
      <c r="F94" s="26"/>
      <c r="G94" s="26"/>
      <c r="H94" s="61">
        <v>80</v>
      </c>
      <c r="I94" s="38" t="s">
        <v>35</v>
      </c>
      <c r="J94" s="26"/>
      <c r="K94" s="26"/>
      <c r="L94" s="47"/>
      <c r="M94" s="47"/>
      <c r="N94" s="47"/>
      <c r="O94" s="47"/>
      <c r="P94" s="47"/>
      <c r="Q94" s="26"/>
      <c r="R94" s="26"/>
      <c r="S94" s="26"/>
      <c r="T94" s="26"/>
      <c r="U94" s="26"/>
      <c r="V94" s="43"/>
    </row>
    <row r="95" spans="1:24">
      <c r="A95" s="26"/>
      <c r="B95" s="26"/>
      <c r="C95" s="58"/>
      <c r="D95" s="26"/>
      <c r="E95" s="28"/>
      <c r="F95" s="26"/>
      <c r="G95" s="26"/>
      <c r="H95" s="26"/>
      <c r="I95" s="60"/>
      <c r="J95" s="26"/>
      <c r="K95" s="26"/>
      <c r="L95" s="47"/>
      <c r="M95" s="47"/>
      <c r="N95" s="47"/>
      <c r="O95" s="47"/>
      <c r="P95" s="47"/>
      <c r="Q95" s="26"/>
      <c r="R95" s="26"/>
      <c r="S95" s="26"/>
      <c r="T95" s="26"/>
      <c r="U95" s="26"/>
      <c r="V95" s="43"/>
    </row>
    <row r="96" spans="1:24">
      <c r="A96" s="26"/>
      <c r="B96" s="26"/>
      <c r="C96" s="58"/>
      <c r="D96" s="29" t="s">
        <v>27</v>
      </c>
      <c r="E96" s="51" t="s">
        <v>36</v>
      </c>
      <c r="F96" s="26"/>
      <c r="G96" s="26"/>
      <c r="H96" s="61">
        <f>IF(Enhanced.Flag,UB.Enhanced,UB.NonEnhanced)</f>
        <v>130</v>
      </c>
      <c r="I96" s="38" t="s">
        <v>37</v>
      </c>
      <c r="J96" s="26"/>
      <c r="K96" s="26"/>
      <c r="L96" s="47"/>
      <c r="M96" s="47"/>
      <c r="N96" s="47"/>
      <c r="O96" s="47"/>
      <c r="P96" s="47"/>
      <c r="Q96" s="26"/>
      <c r="R96" s="26"/>
      <c r="S96" s="26"/>
      <c r="T96" s="26"/>
      <c r="U96" s="26"/>
      <c r="V96" s="43"/>
    </row>
    <row r="97" spans="1:24">
      <c r="A97" s="26"/>
      <c r="B97" s="26"/>
      <c r="C97" s="58"/>
      <c r="D97" s="29" t="s">
        <v>27</v>
      </c>
      <c r="E97" s="51" t="s">
        <v>38</v>
      </c>
      <c r="F97" s="26"/>
      <c r="G97" s="26"/>
      <c r="H97" s="61">
        <f>IF(Enhanced.Flag,LB.Enhanced,LB.NonEnhanced)</f>
        <v>80</v>
      </c>
      <c r="I97" s="38" t="s">
        <v>39</v>
      </c>
      <c r="J97" s="26"/>
      <c r="K97" s="26"/>
      <c r="L97" s="47"/>
      <c r="M97" s="47"/>
      <c r="N97" s="47"/>
      <c r="O97" s="47"/>
      <c r="P97" s="47"/>
      <c r="Q97" s="26"/>
      <c r="R97" s="26"/>
      <c r="S97" s="26"/>
      <c r="T97" s="26"/>
      <c r="U97" s="26"/>
      <c r="V97" s="43"/>
    </row>
    <row r="98" spans="1:24">
      <c r="A98" s="26"/>
      <c r="B98" s="26"/>
      <c r="C98" s="58"/>
      <c r="D98" s="26"/>
      <c r="E98" s="28"/>
      <c r="F98" s="26"/>
      <c r="G98" s="26"/>
      <c r="H98" s="26"/>
      <c r="I98" s="60"/>
      <c r="J98" s="26"/>
      <c r="K98" s="26"/>
      <c r="L98" s="47"/>
      <c r="M98" s="47"/>
      <c r="N98" s="47"/>
      <c r="O98" s="47"/>
      <c r="P98" s="47"/>
      <c r="Q98" s="26"/>
      <c r="R98" s="26"/>
      <c r="S98" s="26"/>
      <c r="T98" s="26"/>
      <c r="U98" s="26"/>
      <c r="V98" s="43"/>
    </row>
    <row r="99" spans="1:24">
      <c r="A99" s="26"/>
      <c r="B99" s="26"/>
      <c r="C99" s="58"/>
      <c r="D99" s="26"/>
      <c r="E99" s="62" t="s">
        <v>40</v>
      </c>
      <c r="F99" s="63"/>
      <c r="G99" s="63"/>
      <c r="H99" s="33"/>
      <c r="I99" s="60"/>
      <c r="J99" s="26"/>
      <c r="K99" s="26"/>
      <c r="L99" s="47"/>
      <c r="M99" s="47"/>
      <c r="N99" s="47"/>
      <c r="O99" s="47"/>
      <c r="P99" s="47"/>
      <c r="Q99" s="26"/>
      <c r="R99" s="26"/>
      <c r="S99" s="26"/>
      <c r="T99" s="26"/>
      <c r="U99" s="26"/>
      <c r="V99" s="43"/>
    </row>
    <row r="100" spans="1:24">
      <c r="A100" s="26"/>
      <c r="B100" s="26"/>
      <c r="C100" s="58"/>
      <c r="D100" s="29" t="s">
        <v>27</v>
      </c>
      <c r="E100" s="64" t="s">
        <v>41</v>
      </c>
      <c r="F100" s="63"/>
      <c r="G100" s="63"/>
      <c r="H100" s="61">
        <v>100</v>
      </c>
      <c r="I100" s="38" t="s">
        <v>42</v>
      </c>
      <c r="J100" s="26"/>
      <c r="K100" s="26"/>
      <c r="L100" s="47"/>
      <c r="M100" s="47"/>
      <c r="N100" s="47"/>
      <c r="O100" s="47"/>
      <c r="P100" s="47"/>
      <c r="Q100" s="26"/>
      <c r="R100" s="26"/>
      <c r="S100" s="26"/>
      <c r="T100" s="26"/>
      <c r="U100" s="26"/>
      <c r="V100" s="43"/>
    </row>
    <row r="101" spans="1:24">
      <c r="A101" s="26"/>
      <c r="B101" s="26"/>
      <c r="C101" s="58"/>
      <c r="D101" s="29" t="s">
        <v>27</v>
      </c>
      <c r="E101" s="64" t="s">
        <v>16</v>
      </c>
      <c r="F101" s="63"/>
      <c r="G101" s="63"/>
      <c r="H101" s="61">
        <v>100</v>
      </c>
      <c r="I101" s="38" t="s">
        <v>43</v>
      </c>
      <c r="J101" s="26"/>
      <c r="K101" s="26"/>
      <c r="L101" s="47"/>
      <c r="M101" s="47"/>
      <c r="N101" s="47"/>
      <c r="O101" s="47"/>
      <c r="P101" s="47"/>
      <c r="Q101" s="26"/>
      <c r="R101" s="26"/>
      <c r="S101" s="26"/>
      <c r="T101" s="26"/>
      <c r="U101" s="26"/>
      <c r="V101" s="43"/>
    </row>
    <row r="102" spans="1:24">
      <c r="A102" s="26"/>
      <c r="B102" s="26"/>
      <c r="C102" s="58"/>
      <c r="D102" s="26"/>
      <c r="E102" s="64"/>
      <c r="F102" s="63"/>
      <c r="G102" s="63"/>
      <c r="H102" s="33"/>
      <c r="I102" s="60"/>
      <c r="J102" s="26"/>
      <c r="K102" s="26"/>
      <c r="L102" s="47"/>
      <c r="M102" s="47"/>
      <c r="N102" s="47"/>
      <c r="O102" s="47"/>
      <c r="P102" s="47"/>
      <c r="Q102" s="26"/>
      <c r="R102" s="26"/>
      <c r="S102" s="26"/>
      <c r="T102" s="26"/>
      <c r="U102" s="26"/>
      <c r="V102" s="43"/>
    </row>
    <row r="103" spans="1:24">
      <c r="A103" s="26"/>
      <c r="B103" s="26"/>
      <c r="C103" s="58"/>
      <c r="D103" s="63"/>
      <c r="E103" s="62" t="s">
        <v>44</v>
      </c>
      <c r="F103" s="63"/>
      <c r="G103" s="63"/>
      <c r="H103" s="33"/>
      <c r="I103" s="60"/>
      <c r="J103" s="26"/>
      <c r="K103" s="26"/>
      <c r="L103" s="47"/>
      <c r="M103" s="47"/>
      <c r="N103" s="47"/>
      <c r="O103" s="47"/>
      <c r="P103" s="47"/>
      <c r="Q103" s="26"/>
      <c r="R103" s="26"/>
      <c r="S103" s="26"/>
      <c r="T103" s="26"/>
      <c r="U103" s="26"/>
      <c r="V103" s="43"/>
    </row>
    <row r="104" spans="1:24">
      <c r="A104" s="26"/>
      <c r="B104" s="26"/>
      <c r="C104" s="58"/>
      <c r="D104" s="47" t="s">
        <v>21</v>
      </c>
      <c r="E104" s="65" t="s">
        <v>45</v>
      </c>
      <c r="F104" s="63"/>
      <c r="G104" s="63"/>
      <c r="H104" s="66">
        <f>IF(Enhanced.Flag,Enhanced.Baseline,NonEnhanced.Baseline)</f>
        <v>0.5</v>
      </c>
      <c r="I104" s="38" t="s">
        <v>46</v>
      </c>
      <c r="J104" s="26"/>
      <c r="K104" s="26"/>
      <c r="L104" s="47"/>
      <c r="M104" s="47"/>
      <c r="N104" s="47"/>
      <c r="O104" s="47"/>
      <c r="P104" s="47"/>
      <c r="Q104" s="26"/>
      <c r="R104" s="26"/>
      <c r="S104" s="26"/>
      <c r="T104" s="26"/>
      <c r="U104" s="26"/>
      <c r="V104" s="43"/>
    </row>
    <row r="105" spans="1:24">
      <c r="A105" s="26"/>
      <c r="B105" s="26"/>
      <c r="C105" s="58"/>
      <c r="D105" s="47" t="s">
        <v>47</v>
      </c>
      <c r="E105" s="65" t="s">
        <v>48</v>
      </c>
      <c r="F105" s="63"/>
      <c r="G105" s="63"/>
      <c r="H105" s="71">
        <f>-0.2%</f>
        <v>-2E-3</v>
      </c>
      <c r="I105" s="38" t="s">
        <v>49</v>
      </c>
      <c r="J105" s="26"/>
      <c r="K105" s="26"/>
      <c r="L105" s="47"/>
      <c r="M105" s="47"/>
      <c r="N105" s="47"/>
      <c r="O105" s="47"/>
      <c r="P105" s="47"/>
      <c r="Q105" s="26"/>
      <c r="R105" s="26"/>
      <c r="S105" s="26"/>
      <c r="T105" s="26"/>
      <c r="U105" s="26"/>
      <c r="V105" s="43"/>
    </row>
    <row r="106" spans="1:24" s="3" customFormat="1">
      <c r="H106" s="118"/>
      <c r="I106" s="67"/>
    </row>
    <row r="107" spans="1:24" s="3" customFormat="1">
      <c r="E107" s="62" t="s">
        <v>50</v>
      </c>
      <c r="H107" s="118"/>
      <c r="I107" s="67"/>
    </row>
    <row r="108" spans="1:24" s="3" customFormat="1">
      <c r="D108" s="3" t="s">
        <v>51</v>
      </c>
      <c r="E108" s="65" t="s">
        <v>52</v>
      </c>
      <c r="F108" s="49"/>
      <c r="G108" s="49"/>
      <c r="H108" s="263">
        <v>0.75</v>
      </c>
      <c r="I108" s="68" t="s">
        <v>53</v>
      </c>
    </row>
    <row r="109" spans="1:24" s="3" customFormat="1">
      <c r="D109" s="3" t="s">
        <v>51</v>
      </c>
      <c r="E109" s="65" t="s">
        <v>54</v>
      </c>
      <c r="F109" s="49"/>
      <c r="G109" s="49"/>
      <c r="H109" s="263">
        <v>0.25</v>
      </c>
      <c r="I109" s="68" t="s">
        <v>55</v>
      </c>
    </row>
    <row r="110" spans="1:24" s="3" customFormat="1">
      <c r="H110" s="49"/>
    </row>
    <row r="111" spans="1:24" s="3" customFormat="1"/>
    <row r="112" spans="1:24" s="23" customFormat="1" ht="15">
      <c r="A112" s="19"/>
      <c r="B112" s="20"/>
      <c r="C112" s="20"/>
      <c r="D112" s="21"/>
      <c r="E112" s="22" t="s">
        <v>56</v>
      </c>
      <c r="F112" s="21"/>
      <c r="G112" s="21"/>
      <c r="H112" s="21"/>
      <c r="I112" s="21"/>
      <c r="J112" s="21"/>
      <c r="K112" s="21"/>
      <c r="L112" s="21"/>
      <c r="M112" s="21"/>
      <c r="N112" s="21"/>
      <c r="O112" s="21"/>
      <c r="P112" s="21"/>
      <c r="Q112" s="21"/>
      <c r="R112" s="21"/>
      <c r="S112" s="21"/>
      <c r="T112" s="21"/>
      <c r="U112" s="21"/>
      <c r="V112" s="21"/>
      <c r="W112" s="21"/>
      <c r="X112" s="21"/>
    </row>
    <row r="113" spans="1:27" s="12" customFormat="1">
      <c r="A113" s="26"/>
      <c r="B113" s="26"/>
      <c r="C113" s="46"/>
      <c r="D113" s="26"/>
      <c r="E113" s="35"/>
      <c r="F113" s="26"/>
      <c r="G113" s="26"/>
      <c r="H113" s="26"/>
      <c r="I113" s="26"/>
      <c r="J113" s="26"/>
      <c r="K113" s="26"/>
      <c r="L113" s="47"/>
      <c r="M113" s="47"/>
      <c r="N113" s="47"/>
      <c r="O113" s="47"/>
      <c r="P113" s="47"/>
      <c r="Q113" s="26"/>
      <c r="R113" s="26"/>
      <c r="S113" s="26"/>
      <c r="T113" s="26"/>
      <c r="U113" s="26"/>
      <c r="V113" s="43"/>
      <c r="W113" s="31"/>
      <c r="X113" s="31"/>
      <c r="Y113" s="31"/>
      <c r="Z113" s="31"/>
      <c r="AA113" s="31"/>
    </row>
    <row r="114" spans="1:27" s="12" customFormat="1">
      <c r="A114" s="47"/>
      <c r="B114" s="47"/>
      <c r="C114" s="48"/>
      <c r="D114" s="47"/>
      <c r="E114" s="55" t="s">
        <v>57</v>
      </c>
      <c r="F114" s="47"/>
      <c r="G114" s="47"/>
      <c r="H114" s="47"/>
      <c r="I114" s="47"/>
      <c r="J114" s="47"/>
      <c r="K114" s="47"/>
      <c r="L114" s="47"/>
      <c r="M114" s="47"/>
      <c r="N114" s="47"/>
      <c r="O114" s="47"/>
      <c r="P114" s="47"/>
      <c r="Q114" s="49"/>
      <c r="R114" s="49"/>
      <c r="S114" s="49"/>
      <c r="T114" s="49"/>
      <c r="U114" s="49"/>
      <c r="V114" s="50"/>
      <c r="W114" s="31"/>
      <c r="X114" s="31"/>
      <c r="Y114" s="31"/>
      <c r="Z114" s="31"/>
      <c r="AA114" s="31"/>
    </row>
    <row r="115" spans="1:27" s="12" customFormat="1">
      <c r="A115" s="47"/>
      <c r="B115" s="47"/>
      <c r="C115" s="48"/>
      <c r="D115" s="47" t="s">
        <v>58</v>
      </c>
      <c r="E115" s="59" t="s">
        <v>302</v>
      </c>
      <c r="G115" s="47"/>
      <c r="H115" s="69">
        <f>Company.Baseline-(100*Company.Slope)</f>
        <v>0.7</v>
      </c>
      <c r="I115" s="70" t="s">
        <v>59</v>
      </c>
      <c r="J115" s="47"/>
      <c r="K115" s="47"/>
      <c r="L115" s="47"/>
      <c r="M115" s="47"/>
      <c r="N115" s="47"/>
      <c r="R115" s="49"/>
      <c r="S115" s="49"/>
      <c r="T115" s="49"/>
      <c r="U115" s="49"/>
      <c r="V115" s="50"/>
      <c r="W115" s="31"/>
      <c r="X115" s="31"/>
      <c r="Y115" s="31"/>
      <c r="Z115" s="31"/>
      <c r="AA115" s="31"/>
    </row>
    <row r="116" spans="1:27" s="12" customFormat="1">
      <c r="A116" s="47"/>
      <c r="B116" s="47"/>
      <c r="C116" s="48"/>
      <c r="D116" s="47" t="s">
        <v>58</v>
      </c>
      <c r="E116" s="59" t="s">
        <v>60</v>
      </c>
      <c r="F116" s="35"/>
      <c r="G116" s="47"/>
      <c r="H116" s="71">
        <f>Company.Slope</f>
        <v>-2E-3</v>
      </c>
      <c r="I116" s="70" t="s">
        <v>61</v>
      </c>
      <c r="J116" s="47"/>
      <c r="K116" s="47"/>
      <c r="L116" s="47"/>
      <c r="M116" s="47"/>
      <c r="N116" s="47"/>
      <c r="Q116" s="47"/>
      <c r="R116" s="49"/>
      <c r="S116" s="49"/>
      <c r="T116" s="49"/>
      <c r="U116" s="49"/>
      <c r="V116" s="50"/>
      <c r="W116" s="31"/>
      <c r="X116" s="31"/>
      <c r="Y116" s="31"/>
      <c r="Z116" s="31"/>
      <c r="AA116" s="31"/>
    </row>
    <row r="117" spans="1:27" s="278" customFormat="1">
      <c r="A117" s="33"/>
      <c r="B117" s="33"/>
      <c r="C117" s="32"/>
      <c r="D117" s="33" t="s">
        <v>58</v>
      </c>
      <c r="E117" s="34" t="s">
        <v>327</v>
      </c>
      <c r="F117" s="35"/>
      <c r="G117" s="33"/>
      <c r="H117" s="69">
        <f>100*OfwatBaseline.Int</f>
        <v>75</v>
      </c>
      <c r="I117" s="70" t="s">
        <v>62</v>
      </c>
      <c r="J117" s="33"/>
      <c r="K117" s="33"/>
      <c r="L117" s="33"/>
      <c r="M117" s="33"/>
      <c r="N117" s="33"/>
      <c r="O117" s="12"/>
      <c r="P117" s="12"/>
      <c r="Q117" s="33"/>
      <c r="R117" s="31"/>
      <c r="S117" s="31"/>
      <c r="T117" s="31"/>
      <c r="U117" s="31"/>
      <c r="V117" s="57"/>
      <c r="W117" s="31"/>
      <c r="X117" s="31"/>
      <c r="Y117" s="279"/>
      <c r="Z117" s="279"/>
      <c r="AA117" s="279"/>
    </row>
    <row r="118" spans="1:27" s="12" customFormat="1">
      <c r="A118" s="47"/>
      <c r="B118" s="47"/>
      <c r="C118" s="48"/>
      <c r="D118" s="47" t="s">
        <v>58</v>
      </c>
      <c r="E118" s="59" t="s">
        <v>63</v>
      </c>
      <c r="F118" s="35"/>
      <c r="G118" s="47"/>
      <c r="H118" s="69">
        <f>CompanyForecase.Int</f>
        <v>0.25</v>
      </c>
      <c r="I118" s="70" t="s">
        <v>64</v>
      </c>
      <c r="J118" s="47"/>
      <c r="K118" s="47"/>
      <c r="L118" s="47"/>
      <c r="M118" s="47"/>
      <c r="N118" s="47"/>
      <c r="O118" s="47"/>
      <c r="P118" s="47"/>
      <c r="Q118" s="47"/>
      <c r="R118" s="49"/>
      <c r="S118" s="49"/>
      <c r="T118" s="49"/>
      <c r="U118" s="49"/>
      <c r="V118" s="50"/>
      <c r="W118" s="31"/>
      <c r="X118" s="31"/>
      <c r="Y118" s="31"/>
      <c r="Z118" s="31"/>
      <c r="AA118" s="31"/>
    </row>
    <row r="119" spans="1:27" s="12" customFormat="1">
      <c r="A119" s="47"/>
      <c r="B119" s="47"/>
      <c r="C119" s="48"/>
      <c r="D119" s="47" t="s">
        <v>58</v>
      </c>
      <c r="E119" s="59" t="s">
        <v>65</v>
      </c>
      <c r="F119" s="35"/>
      <c r="G119" s="47"/>
      <c r="H119" s="69">
        <f>(Outturn.BP+0-(OfwatBaseline.Int*100 + CompanyForecase.Int*Choice.BP))*(Eff.Inc.Constant + Eff.Inc.Slope*Choice.BP)+0-(Add.Income.1stOrder*Choice.BP)+0-(Add.Income.2ndOrder*(Choice.BP)^2)</f>
        <v>7.5</v>
      </c>
      <c r="I119" s="70" t="s">
        <v>66</v>
      </c>
      <c r="J119" s="47"/>
      <c r="K119" s="47"/>
      <c r="L119" s="47"/>
      <c r="M119" s="47"/>
      <c r="N119" s="47"/>
      <c r="O119" s="47"/>
      <c r="P119" s="47"/>
      <c r="S119" s="49"/>
      <c r="T119" s="49"/>
      <c r="U119" s="49"/>
      <c r="V119" s="50"/>
      <c r="W119" s="31"/>
      <c r="X119" s="31"/>
      <c r="Y119" s="31"/>
      <c r="Z119" s="31"/>
      <c r="AA119" s="31"/>
    </row>
    <row r="120" spans="1:27" s="12" customFormat="1">
      <c r="A120" s="47"/>
      <c r="B120" s="47"/>
      <c r="C120" s="48"/>
      <c r="D120" s="47" t="s">
        <v>58</v>
      </c>
      <c r="E120" s="59" t="s">
        <v>67</v>
      </c>
      <c r="F120" s="35"/>
      <c r="G120" s="47"/>
      <c r="H120" s="72">
        <f>0-Eff.Inc.Slope*Allowed.Exp.Constant+0-Allowed.Exp.Slope*Eff.Inc.Constant</f>
        <v>-2.4999999999999994E-2</v>
      </c>
      <c r="I120" s="70" t="s">
        <v>68</v>
      </c>
      <c r="J120" s="47"/>
      <c r="K120" s="47"/>
      <c r="L120" s="47"/>
      <c r="M120" s="47"/>
      <c r="N120" s="47"/>
      <c r="O120" s="47"/>
      <c r="P120" s="47"/>
      <c r="S120" s="49"/>
      <c r="T120" s="49"/>
      <c r="U120" s="49"/>
      <c r="V120" s="50"/>
      <c r="W120" s="31"/>
      <c r="X120" s="31"/>
      <c r="Y120" s="31"/>
      <c r="Z120" s="31"/>
      <c r="AA120" s="31"/>
    </row>
    <row r="121" spans="1:27" s="12" customFormat="1">
      <c r="A121" s="47"/>
      <c r="B121" s="47"/>
      <c r="C121" s="48"/>
      <c r="D121" s="47" t="s">
        <v>58</v>
      </c>
      <c r="E121" s="59" t="s">
        <v>69</v>
      </c>
      <c r="F121" s="35"/>
      <c r="G121" s="47"/>
      <c r="H121" s="72">
        <f>(0-Allowed.Exp.Slope+0.5)*Eff.Inc.Slope</f>
        <v>-5.0000000000000001E-4</v>
      </c>
      <c r="I121" s="70" t="s">
        <v>70</v>
      </c>
      <c r="J121" s="47"/>
      <c r="K121" s="47"/>
      <c r="L121" s="47"/>
      <c r="M121" s="47"/>
      <c r="N121" s="47"/>
      <c r="O121" s="47"/>
      <c r="P121" s="47"/>
      <c r="R121" s="49"/>
      <c r="S121" s="49"/>
      <c r="T121" s="49"/>
      <c r="U121" s="49"/>
      <c r="V121" s="50"/>
      <c r="W121" s="31"/>
      <c r="X121" s="31"/>
      <c r="Y121" s="31"/>
      <c r="Z121" s="31"/>
      <c r="AA121" s="31"/>
    </row>
    <row r="122" spans="1:27" s="12" customFormat="1">
      <c r="A122" s="47"/>
      <c r="B122" s="47"/>
      <c r="C122" s="48"/>
      <c r="D122" s="47"/>
      <c r="E122" s="59"/>
      <c r="F122" s="35"/>
      <c r="G122" s="47"/>
      <c r="H122" s="47"/>
      <c r="I122" s="73"/>
      <c r="J122" s="47"/>
      <c r="K122" s="47"/>
      <c r="L122" s="47"/>
      <c r="M122" s="47"/>
      <c r="N122" s="47"/>
      <c r="O122" s="47"/>
      <c r="P122" s="47"/>
      <c r="R122" s="49"/>
      <c r="S122" s="49"/>
      <c r="T122" s="49"/>
      <c r="U122" s="49"/>
      <c r="V122" s="50"/>
      <c r="W122" s="31"/>
      <c r="X122" s="31"/>
      <c r="Y122" s="31"/>
      <c r="Z122" s="31"/>
      <c r="AA122" s="31"/>
    </row>
    <row r="123" spans="1:27" s="23" customFormat="1" ht="15">
      <c r="A123" s="19"/>
      <c r="B123" s="20"/>
      <c r="C123" s="20"/>
      <c r="D123" s="21"/>
      <c r="E123" s="22" t="s">
        <v>71</v>
      </c>
      <c r="F123" s="21"/>
      <c r="G123" s="21"/>
      <c r="H123" s="21"/>
      <c r="I123" s="21"/>
      <c r="J123" s="21"/>
      <c r="K123" s="21"/>
      <c r="L123" s="21"/>
      <c r="M123" s="21"/>
      <c r="N123" s="21"/>
      <c r="O123" s="21"/>
      <c r="P123" s="21"/>
      <c r="Q123" s="21"/>
      <c r="R123" s="21"/>
      <c r="S123" s="21"/>
      <c r="T123" s="21"/>
      <c r="U123" s="21"/>
      <c r="V123" s="21"/>
      <c r="W123" s="21"/>
      <c r="X123" s="21"/>
    </row>
    <row r="124" spans="1:27"/>
    <row r="125" spans="1:27">
      <c r="D125" s="49" t="s">
        <v>72</v>
      </c>
      <c r="E125" s="74" t="s">
        <v>73</v>
      </c>
      <c r="F125" s="35"/>
      <c r="L125" s="242">
        <f>+'WS15 - adj Ofwat'!I29</f>
        <v>0.59762000000000004</v>
      </c>
      <c r="M125" s="242">
        <f>+'WS15 - adj Ofwat'!J29</f>
        <v>0.60158</v>
      </c>
      <c r="N125" s="242">
        <f>+'WS15 - adj Ofwat'!K29</f>
        <v>0.64469999999999805</v>
      </c>
      <c r="O125" s="242">
        <f>+'WS15 - adj Ofwat'!L29</f>
        <v>0.65680000000000005</v>
      </c>
      <c r="P125" s="242">
        <f>+'WS15 - adj Ofwat'!M29</f>
        <v>0.64770000000000005</v>
      </c>
      <c r="Q125" s="75" t="s">
        <v>74</v>
      </c>
    </row>
    <row r="126" spans="1:27">
      <c r="D126" s="49" t="s">
        <v>72</v>
      </c>
      <c r="E126" s="74" t="s">
        <v>75</v>
      </c>
      <c r="F126" s="35"/>
      <c r="L126" s="242">
        <f>+'WWS15 - adj ofwat'!I31</f>
        <v>0.46616999999999997</v>
      </c>
      <c r="M126" s="242">
        <f>+'WWS15 - adj ofwat'!J31</f>
        <v>0.43584000000000001</v>
      </c>
      <c r="N126" s="242">
        <f>+'WWS15 - adj ofwat'!K31</f>
        <v>0.45222000000000001</v>
      </c>
      <c r="O126" s="242">
        <f>+'WWS15 - adj ofwat'!L31</f>
        <v>0.50477000000000005</v>
      </c>
      <c r="P126" s="242">
        <f>+'WWS15 - adj ofwat'!M31</f>
        <v>0.61278999999999995</v>
      </c>
      <c r="Q126" s="75" t="s">
        <v>76</v>
      </c>
    </row>
    <row r="127" spans="1:27"/>
    <row r="128" spans="1:27" s="23" customFormat="1" ht="15">
      <c r="A128" s="19"/>
      <c r="B128" s="20"/>
      <c r="C128" s="20"/>
      <c r="D128" s="21"/>
      <c r="E128" s="22" t="s">
        <v>230</v>
      </c>
      <c r="F128" s="21"/>
      <c r="G128" s="21"/>
      <c r="H128" s="21"/>
      <c r="I128" s="21"/>
      <c r="J128" s="21"/>
      <c r="K128" s="21"/>
      <c r="L128" s="21"/>
      <c r="M128" s="21"/>
      <c r="N128" s="21"/>
      <c r="O128" s="21"/>
      <c r="P128" s="21"/>
      <c r="Q128" s="21"/>
      <c r="R128" s="21"/>
      <c r="S128" s="21"/>
      <c r="T128" s="21"/>
      <c r="U128" s="21"/>
      <c r="V128" s="21"/>
      <c r="W128" s="21"/>
      <c r="X128" s="21"/>
    </row>
    <row r="129" spans="1:24"/>
    <row r="130" spans="1:24">
      <c r="D130" s="49" t="s">
        <v>259</v>
      </c>
      <c r="E130" s="74" t="s">
        <v>257</v>
      </c>
      <c r="H130" s="242">
        <f>+'WS15 - adj Ofwat'!N32</f>
        <v>0.75</v>
      </c>
    </row>
    <row r="131" spans="1:24">
      <c r="D131" s="3" t="s">
        <v>58</v>
      </c>
      <c r="E131" s="74" t="s">
        <v>231</v>
      </c>
      <c r="F131" s="31"/>
      <c r="H131" s="69">
        <f>EffInc.Coeff.Water</f>
        <v>0.51133543740885912</v>
      </c>
    </row>
    <row r="132" spans="1:24" ht="12" customHeight="1">
      <c r="D132" s="49" t="s">
        <v>259</v>
      </c>
      <c r="E132" s="74" t="s">
        <v>232</v>
      </c>
      <c r="F132" s="31"/>
      <c r="H132" s="225">
        <f>AllExp.Coeff.Water/100</f>
        <v>0.98583070323892596</v>
      </c>
    </row>
    <row r="133" spans="1:24" ht="15">
      <c r="E133" s="239"/>
      <c r="F133"/>
    </row>
    <row r="134" spans="1:24">
      <c r="D134" s="3" t="s">
        <v>85</v>
      </c>
      <c r="E134" s="74" t="s">
        <v>233</v>
      </c>
      <c r="F134" s="35" t="s">
        <v>14</v>
      </c>
      <c r="H134" s="31"/>
      <c r="L134" s="226"/>
      <c r="M134" s="226"/>
      <c r="N134" s="227">
        <v>0</v>
      </c>
      <c r="O134" s="227">
        <v>0</v>
      </c>
      <c r="P134" s="227">
        <v>0</v>
      </c>
      <c r="Q134" s="31"/>
      <c r="R134" s="31"/>
      <c r="S134" s="31"/>
      <c r="T134" s="31"/>
      <c r="U134" s="31"/>
      <c r="V134" s="31"/>
    </row>
    <row r="135" spans="1:24">
      <c r="D135" s="3" t="s">
        <v>85</v>
      </c>
      <c r="E135" s="74" t="s">
        <v>233</v>
      </c>
      <c r="F135" s="35" t="s">
        <v>234</v>
      </c>
      <c r="H135" s="31"/>
      <c r="L135" s="226"/>
      <c r="M135" s="226"/>
      <c r="N135" s="238">
        <f>N134*Indexation.Average</f>
        <v>0</v>
      </c>
      <c r="O135" s="238">
        <f>O134*Indexation.Average</f>
        <v>0</v>
      </c>
      <c r="P135" s="238">
        <f>P134*Indexation.Average</f>
        <v>0</v>
      </c>
      <c r="Q135" s="31"/>
      <c r="R135" s="31"/>
      <c r="S135" s="31"/>
      <c r="T135" s="31"/>
      <c r="U135" s="31"/>
      <c r="V135" s="31"/>
    </row>
    <row r="136" spans="1:24" customFormat="1" ht="15"/>
    <row r="137" spans="1:24">
      <c r="D137" s="3" t="s">
        <v>85</v>
      </c>
      <c r="E137" s="74" t="s">
        <v>235</v>
      </c>
      <c r="F137" s="35" t="s">
        <v>234</v>
      </c>
      <c r="H137" s="31"/>
      <c r="L137" s="226"/>
      <c r="M137" s="226"/>
      <c r="N137" s="227">
        <v>0</v>
      </c>
      <c r="O137" s="227">
        <v>0</v>
      </c>
      <c r="P137" s="227">
        <v>0</v>
      </c>
      <c r="Q137" s="31"/>
      <c r="R137" s="31"/>
      <c r="S137" s="31"/>
      <c r="T137" s="31"/>
      <c r="U137" s="31"/>
      <c r="V137" s="31"/>
    </row>
    <row r="138" spans="1:24">
      <c r="E138" s="31"/>
      <c r="F138" s="35"/>
      <c r="L138" s="31"/>
      <c r="M138" s="31"/>
      <c r="N138" s="31"/>
      <c r="O138" s="31"/>
      <c r="P138" s="31"/>
      <c r="Q138" s="31"/>
      <c r="R138" s="31"/>
      <c r="S138" s="31"/>
      <c r="T138" s="31"/>
      <c r="U138" s="31"/>
      <c r="V138" s="31"/>
    </row>
    <row r="139" spans="1:24">
      <c r="E139" s="55" t="s">
        <v>229</v>
      </c>
      <c r="F139" s="31"/>
      <c r="L139" s="31"/>
      <c r="M139" s="31"/>
      <c r="N139" s="31"/>
      <c r="O139" s="31"/>
      <c r="P139" s="31"/>
      <c r="Q139" s="31"/>
      <c r="R139" s="31"/>
      <c r="S139" s="31"/>
      <c r="T139" s="31"/>
      <c r="U139" s="31"/>
      <c r="V139" s="31"/>
    </row>
    <row r="140" spans="1:24">
      <c r="D140" s="3" t="s">
        <v>85</v>
      </c>
      <c r="E140" s="34" t="s">
        <v>258</v>
      </c>
      <c r="F140" s="35" t="s">
        <v>234</v>
      </c>
      <c r="L140" s="226"/>
      <c r="M140" s="226"/>
      <c r="N140" s="125">
        <f>($H130-$H131)*(N137-(N135*$H132))</f>
        <v>0</v>
      </c>
      <c r="O140" s="125">
        <f t="shared" ref="O140:P140" si="3">($H130-$H131)*(O137-(O135*$H132))</f>
        <v>0</v>
      </c>
      <c r="P140" s="125">
        <f t="shared" si="3"/>
        <v>0</v>
      </c>
      <c r="Q140" s="75" t="s">
        <v>276</v>
      </c>
      <c r="R140" s="31"/>
      <c r="S140" s="31"/>
      <c r="T140" s="31"/>
      <c r="U140" s="31"/>
      <c r="V140" s="31"/>
    </row>
    <row r="141" spans="1:24">
      <c r="D141" s="3"/>
      <c r="E141" s="34"/>
      <c r="F141" s="35"/>
      <c r="K141" s="31"/>
      <c r="L141" s="31"/>
      <c r="M141" s="31"/>
      <c r="N141" s="31"/>
      <c r="O141" s="31"/>
      <c r="P141" s="31"/>
      <c r="Q141" s="31"/>
      <c r="R141" s="31"/>
      <c r="S141" s="31"/>
      <c r="T141" s="31"/>
      <c r="U141" s="31"/>
      <c r="V141" s="31"/>
    </row>
    <row r="142" spans="1:24" s="23" customFormat="1" ht="15">
      <c r="A142" s="19"/>
      <c r="B142" s="20"/>
      <c r="C142" s="20"/>
      <c r="D142" s="21"/>
      <c r="E142" s="22" t="s">
        <v>279</v>
      </c>
      <c r="F142" s="21"/>
      <c r="G142" s="21"/>
      <c r="H142" s="21"/>
      <c r="I142" s="21"/>
      <c r="J142" s="21"/>
      <c r="K142" s="21"/>
      <c r="L142" s="21"/>
      <c r="M142" s="21"/>
      <c r="N142" s="21"/>
      <c r="O142" s="21"/>
      <c r="P142" s="21"/>
      <c r="Q142" s="21"/>
      <c r="R142" s="21"/>
      <c r="S142" s="21"/>
      <c r="T142" s="21"/>
      <c r="U142" s="21"/>
      <c r="V142" s="21"/>
      <c r="W142" s="21"/>
      <c r="X142" s="21"/>
    </row>
    <row r="143" spans="1:24">
      <c r="D143" s="3"/>
      <c r="F143" s="35"/>
      <c r="H143" s="31"/>
      <c r="K143" s="47"/>
      <c r="L143" s="47"/>
      <c r="M143" s="47"/>
      <c r="N143" s="47"/>
      <c r="O143" s="47"/>
      <c r="P143" s="47"/>
      <c r="Q143" s="75"/>
      <c r="R143" s="31"/>
      <c r="S143" s="31"/>
      <c r="T143" s="31"/>
      <c r="U143" s="31"/>
      <c r="V143" s="31"/>
    </row>
    <row r="144" spans="1:24">
      <c r="D144" s="49" t="s">
        <v>259</v>
      </c>
      <c r="E144" s="74" t="s">
        <v>280</v>
      </c>
      <c r="F144" s="35"/>
      <c r="H144" s="257">
        <v>0.75</v>
      </c>
      <c r="K144" s="47"/>
      <c r="L144" s="47"/>
      <c r="M144" s="47"/>
      <c r="N144" s="47"/>
      <c r="O144" s="47"/>
      <c r="P144" s="47"/>
      <c r="Q144" s="75"/>
      <c r="R144" s="31"/>
      <c r="S144" s="31"/>
      <c r="T144" s="31"/>
      <c r="U144" s="31"/>
      <c r="V144" s="31"/>
    </row>
    <row r="145" spans="1:27">
      <c r="D145" s="3"/>
      <c r="F145" s="35"/>
      <c r="H145" s="31"/>
      <c r="K145" s="47"/>
      <c r="L145" s="31"/>
      <c r="M145" s="31"/>
      <c r="N145" s="31"/>
      <c r="O145" s="31"/>
      <c r="P145" s="31"/>
      <c r="Q145" s="75"/>
      <c r="R145" s="31"/>
      <c r="S145" s="31"/>
      <c r="T145" s="31"/>
      <c r="U145" s="31"/>
      <c r="V145" s="31"/>
    </row>
    <row r="146" spans="1:27">
      <c r="D146" s="3" t="s">
        <v>85</v>
      </c>
      <c r="E146" s="255" t="s">
        <v>277</v>
      </c>
      <c r="F146" s="35" t="s">
        <v>234</v>
      </c>
      <c r="H146" s="31"/>
      <c r="K146" s="47"/>
      <c r="L146" s="45"/>
      <c r="M146" s="45"/>
      <c r="N146" s="45"/>
      <c r="O146" s="45"/>
      <c r="P146" s="45"/>
      <c r="Q146" s="75"/>
      <c r="R146" s="31"/>
      <c r="S146" s="31"/>
      <c r="T146" s="31"/>
      <c r="U146" s="31"/>
      <c r="V146" s="31"/>
    </row>
    <row r="147" spans="1:27" ht="13.5" customHeight="1">
      <c r="D147" s="3" t="s">
        <v>85</v>
      </c>
      <c r="E147" s="256" t="s">
        <v>278</v>
      </c>
      <c r="F147" s="35" t="s">
        <v>234</v>
      </c>
      <c r="H147" s="31"/>
      <c r="K147" s="47"/>
      <c r="L147" s="125">
        <f>L146*$H144</f>
        <v>0</v>
      </c>
      <c r="M147" s="125">
        <f t="shared" ref="M147:P147" si="4">M146*$H144</f>
        <v>0</v>
      </c>
      <c r="N147" s="125">
        <f t="shared" si="4"/>
        <v>0</v>
      </c>
      <c r="O147" s="125">
        <f t="shared" si="4"/>
        <v>0</v>
      </c>
      <c r="P147" s="125">
        <f t="shared" si="4"/>
        <v>0</v>
      </c>
      <c r="Q147" s="75" t="s">
        <v>266</v>
      </c>
      <c r="R147" s="31"/>
      <c r="S147" s="31"/>
      <c r="T147" s="31"/>
      <c r="U147" s="31"/>
      <c r="V147" s="31"/>
    </row>
    <row r="148" spans="1:27">
      <c r="E148" s="31"/>
      <c r="F148" s="35"/>
      <c r="L148" s="31"/>
      <c r="M148" s="31"/>
      <c r="N148" s="31"/>
      <c r="O148" s="31"/>
      <c r="P148" s="31"/>
      <c r="Q148" s="75"/>
      <c r="R148" s="31"/>
      <c r="S148" s="31"/>
      <c r="T148" s="31"/>
      <c r="U148" s="31"/>
      <c r="V148" s="31"/>
    </row>
    <row r="149" spans="1:27" s="23" customFormat="1" ht="15">
      <c r="A149" s="19"/>
      <c r="B149" s="20"/>
      <c r="C149" s="20"/>
      <c r="D149" s="21"/>
      <c r="E149" s="22" t="s">
        <v>364</v>
      </c>
      <c r="F149" s="21"/>
      <c r="G149" s="21"/>
      <c r="H149" s="21"/>
      <c r="I149" s="21"/>
      <c r="J149" s="21"/>
      <c r="K149" s="21"/>
      <c r="L149" s="21"/>
      <c r="M149" s="21"/>
      <c r="N149" s="21"/>
      <c r="O149" s="21"/>
      <c r="P149" s="21"/>
      <c r="Q149" s="21"/>
      <c r="R149" s="21"/>
      <c r="S149" s="21"/>
      <c r="T149" s="21"/>
      <c r="U149" s="21"/>
      <c r="V149" s="21"/>
      <c r="W149" s="21"/>
      <c r="X149" s="21"/>
    </row>
    <row r="150" spans="1:27">
      <c r="D150" s="3"/>
      <c r="F150" s="35"/>
      <c r="H150" s="31"/>
      <c r="K150" s="47"/>
      <c r="L150" s="47"/>
      <c r="M150" s="47"/>
      <c r="N150" s="47"/>
      <c r="O150" s="47"/>
      <c r="P150" s="47"/>
      <c r="Q150" s="75"/>
      <c r="R150" s="31"/>
      <c r="S150" s="31"/>
      <c r="T150" s="31"/>
      <c r="U150" s="31"/>
      <c r="V150" s="31"/>
    </row>
    <row r="151" spans="1:27">
      <c r="D151" s="3" t="s">
        <v>85</v>
      </c>
      <c r="E151" s="255" t="s">
        <v>365</v>
      </c>
      <c r="F151" s="35" t="s">
        <v>14</v>
      </c>
      <c r="H151" s="31"/>
      <c r="K151" s="47"/>
      <c r="L151" s="37"/>
      <c r="M151" s="45"/>
      <c r="N151" s="45"/>
      <c r="O151" s="45"/>
      <c r="P151" s="45"/>
      <c r="Q151" s="75"/>
      <c r="R151" s="31"/>
      <c r="S151" s="31"/>
      <c r="T151" s="31"/>
      <c r="U151" s="31"/>
      <c r="V151" s="31"/>
    </row>
    <row r="152" spans="1:27" ht="13.5" thickBot="1">
      <c r="E152" s="31"/>
      <c r="F152" s="35"/>
      <c r="L152" s="31"/>
      <c r="M152" s="31"/>
      <c r="N152" s="31"/>
      <c r="O152" s="31"/>
      <c r="P152" s="31"/>
      <c r="Q152" s="75"/>
      <c r="R152" s="31"/>
      <c r="S152" s="31"/>
      <c r="T152" s="31"/>
      <c r="U152" s="31"/>
      <c r="V152" s="31"/>
    </row>
    <row r="153" spans="1:27" ht="13.5" thickBot="1">
      <c r="A153" s="76" t="s">
        <v>77</v>
      </c>
      <c r="B153" s="77"/>
      <c r="C153" s="78"/>
      <c r="D153" s="77"/>
      <c r="E153" s="79"/>
      <c r="F153" s="77"/>
      <c r="G153" s="77"/>
      <c r="H153" s="77"/>
      <c r="I153" s="77"/>
      <c r="J153" s="77"/>
      <c r="K153" s="77"/>
      <c r="L153" s="77"/>
      <c r="M153" s="77"/>
      <c r="N153" s="77"/>
      <c r="O153" s="77"/>
      <c r="P153" s="77"/>
      <c r="Q153" s="77"/>
      <c r="R153" s="77"/>
      <c r="S153" s="77"/>
      <c r="T153" s="77"/>
      <c r="U153" s="77"/>
      <c r="V153" s="80"/>
      <c r="W153" s="77"/>
      <c r="X153" s="77"/>
      <c r="Y153" s="77"/>
      <c r="Z153" s="77"/>
      <c r="AA153" s="77"/>
    </row>
    <row r="154" spans="1:27"/>
    <row r="155" spans="1:27" hidden="1"/>
    <row r="156" spans="1:27" hidden="1"/>
    <row r="157" spans="1:27" hidden="1"/>
    <row r="158" spans="1:27" hidden="1"/>
    <row r="159" spans="1:27" hidden="1"/>
    <row r="160" spans="1:27" hidden="1"/>
    <row r="161" spans="3:22" hidden="1"/>
    <row r="162" spans="3:22" hidden="1"/>
    <row r="163" spans="3:22" hidden="1"/>
    <row r="164" spans="3:22" s="258" customFormat="1" hidden="1">
      <c r="C164" s="271"/>
      <c r="E164" s="272"/>
      <c r="V164" s="259"/>
    </row>
    <row r="165" spans="3:22" s="258" customFormat="1" hidden="1">
      <c r="C165" s="271"/>
      <c r="E165" s="272"/>
      <c r="V165" s="259"/>
    </row>
  </sheetData>
  <conditionalFormatting sqref="K12:K13">
    <cfRule type="cellIs" dxfId="19" priority="1" operator="equal">
      <formula>TRUE</formula>
    </cfRule>
  </conditionalFormatting>
  <dataValidations count="3">
    <dataValidation type="list" allowBlank="1" showInputMessage="1" showErrorMessage="1" sqref="H13" xr:uid="{00000000-0002-0000-0000-000000000000}">
      <formula1>"Yes,No"</formula1>
    </dataValidation>
    <dataValidation type="list" allowBlank="1" showInputMessage="1" showErrorMessage="1" sqref="H12" xr:uid="{00000000-0002-0000-0000-000001000000}">
      <formula1>"WoC,WaSC"</formula1>
    </dataValidation>
    <dataValidation type="decimal" operator="greaterThanOrEqual" allowBlank="1" showInputMessage="1" showErrorMessage="1" sqref="L80:P80" xr:uid="{00000000-0002-0000-0000-000002000000}">
      <formula1>0</formula1>
    </dataValidation>
  </dataValidations>
  <pageMargins left="0.75" right="0.75" top="1" bottom="1" header="0.5" footer="0.5"/>
  <pageSetup paperSize="8" scale="63" fitToHeight="0" orientation="landscape" r:id="rId1"/>
  <headerFooter alignWithMargins="0"/>
  <ignoredErrors>
    <ignoredError sqref="I5:U5 H96:H104 O140:P140 N135:P136 H116:H126 N138:P139 H127 H113:H114 H106:H112"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D82"/>
  <sheetViews>
    <sheetView workbookViewId="0">
      <selection activeCell="N8" sqref="N8"/>
    </sheetView>
  </sheetViews>
  <sheetFormatPr defaultColWidth="0" defaultRowHeight="14.25" zeroHeight="1"/>
  <cols>
    <col min="1" max="1" width="1.85546875" style="309" customWidth="1"/>
    <col min="2" max="2" width="7.5703125" style="309" customWidth="1"/>
    <col min="3" max="3" width="69.85546875" style="309" customWidth="1"/>
    <col min="4" max="4" width="13.28515625" style="309" customWidth="1"/>
    <col min="5" max="5" width="6.42578125" style="309" customWidth="1"/>
    <col min="6" max="6" width="6.42578125" style="500" customWidth="1"/>
    <col min="7" max="7" width="21.85546875" style="309" bestFit="1" customWidth="1"/>
    <col min="8" max="14" width="11" style="309" customWidth="1"/>
    <col min="15" max="15" width="3" style="309" customWidth="1"/>
    <col min="16" max="16" width="61.28515625" style="309" bestFit="1" customWidth="1"/>
    <col min="17" max="17" width="19.5703125" style="309" customWidth="1"/>
    <col min="18" max="18" width="3" style="309" customWidth="1"/>
    <col min="19" max="19" width="24.140625" style="309" customWidth="1"/>
    <col min="20" max="20" width="3" style="309" customWidth="1"/>
    <col min="21" max="21" width="3" style="310" hidden="1" customWidth="1"/>
    <col min="22" max="22" width="3" style="309" hidden="1" customWidth="1"/>
    <col min="23" max="29" width="4.140625" style="309" hidden="1" customWidth="1"/>
    <col min="30" max="30" width="3" style="310" hidden="1" customWidth="1"/>
    <col min="31" max="16384" width="11" style="309" hidden="1"/>
  </cols>
  <sheetData>
    <row r="1" spans="2:23" s="309" customFormat="1" ht="20.25">
      <c r="B1" s="303" t="s">
        <v>373</v>
      </c>
      <c r="C1" s="304"/>
      <c r="D1" s="304"/>
      <c r="E1" s="305"/>
      <c r="F1" s="305"/>
      <c r="G1" s="305"/>
      <c r="H1" s="304"/>
      <c r="I1" s="304"/>
      <c r="J1" s="304"/>
      <c r="K1" s="304"/>
      <c r="L1" s="304"/>
      <c r="M1" s="306"/>
      <c r="N1" s="307" t="s">
        <v>539</v>
      </c>
      <c r="O1" s="308"/>
      <c r="P1" s="777" t="s">
        <v>374</v>
      </c>
      <c r="Q1" s="777"/>
      <c r="R1" s="777"/>
      <c r="S1" s="777"/>
      <c r="U1" s="310"/>
    </row>
    <row r="2" spans="2:23" s="309" customFormat="1" ht="15.75" thickBot="1">
      <c r="B2" s="311"/>
      <c r="C2" s="311"/>
      <c r="D2" s="312"/>
      <c r="E2" s="313"/>
      <c r="F2" s="314"/>
      <c r="G2" s="314"/>
      <c r="H2" s="311"/>
      <c r="I2" s="311"/>
      <c r="J2" s="311"/>
      <c r="K2" s="315"/>
      <c r="L2" s="315"/>
      <c r="M2" s="316"/>
      <c r="N2" s="316"/>
      <c r="O2" s="317"/>
      <c r="P2" s="316"/>
      <c r="U2" s="310"/>
    </row>
    <row r="3" spans="2:23" s="309" customFormat="1" ht="27.75" thickBot="1">
      <c r="B3" s="778" t="s">
        <v>375</v>
      </c>
      <c r="C3" s="779"/>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S3" s="326" t="s">
        <v>383</v>
      </c>
      <c r="U3" s="310"/>
      <c r="W3" s="309" t="s">
        <v>384</v>
      </c>
    </row>
    <row r="4" spans="2:23" s="309" customFormat="1" ht="15" thickBot="1">
      <c r="B4" s="327"/>
      <c r="C4" s="328"/>
      <c r="D4" s="328"/>
      <c r="E4" s="329"/>
      <c r="F4" s="329"/>
      <c r="G4" s="329"/>
      <c r="H4" s="328"/>
      <c r="I4" s="330"/>
      <c r="J4" s="330"/>
      <c r="K4" s="330"/>
      <c r="L4" s="330"/>
      <c r="M4" s="330"/>
      <c r="N4" s="328"/>
      <c r="O4" s="331"/>
      <c r="P4" s="328"/>
      <c r="Q4" s="328"/>
      <c r="S4" s="328"/>
      <c r="U4" s="310"/>
      <c r="W4" s="309" t="s">
        <v>385</v>
      </c>
    </row>
    <row r="5" spans="2:23" s="309" customFormat="1" ht="15" thickBot="1">
      <c r="B5" s="332" t="s">
        <v>386</v>
      </c>
      <c r="C5" s="333" t="s">
        <v>387</v>
      </c>
      <c r="D5" s="334"/>
      <c r="E5" s="334"/>
      <c r="F5" s="335"/>
      <c r="G5" s="336"/>
      <c r="H5" s="337"/>
      <c r="I5" s="337"/>
      <c r="J5" s="337"/>
      <c r="K5" s="337"/>
      <c r="L5" s="337"/>
      <c r="M5" s="337"/>
      <c r="N5" s="337"/>
      <c r="O5" s="337"/>
      <c r="P5" s="337"/>
      <c r="Q5" s="337"/>
      <c r="S5" s="338"/>
      <c r="U5" s="310"/>
    </row>
    <row r="6" spans="2:23" s="309" customFormat="1">
      <c r="B6" s="339">
        <v>1</v>
      </c>
      <c r="C6" s="340" t="s">
        <v>7</v>
      </c>
      <c r="D6" s="341" t="s">
        <v>388</v>
      </c>
      <c r="E6" s="341" t="s">
        <v>58</v>
      </c>
      <c r="F6" s="342">
        <v>0</v>
      </c>
      <c r="G6" s="343"/>
      <c r="H6" s="344"/>
      <c r="I6" s="344"/>
      <c r="J6" s="344"/>
      <c r="K6" s="344"/>
      <c r="L6" s="344"/>
      <c r="M6" s="328"/>
      <c r="N6" s="345">
        <v>2</v>
      </c>
      <c r="O6" s="346"/>
      <c r="P6" s="347" t="s">
        <v>389</v>
      </c>
      <c r="Q6" s="348"/>
      <c r="S6" s="338"/>
      <c r="U6" s="310"/>
    </row>
    <row r="7" spans="2:23" s="309" customFormat="1">
      <c r="B7" s="349">
        <v>2</v>
      </c>
      <c r="C7" s="350" t="s">
        <v>10</v>
      </c>
      <c r="D7" s="351" t="s">
        <v>390</v>
      </c>
      <c r="E7" s="351" t="s">
        <v>391</v>
      </c>
      <c r="F7" s="352">
        <v>0</v>
      </c>
      <c r="G7" s="353"/>
      <c r="H7" s="354"/>
      <c r="I7" s="355"/>
      <c r="J7" s="356"/>
      <c r="K7" s="327"/>
      <c r="L7" s="327"/>
      <c r="M7" s="327"/>
      <c r="N7" s="357" t="s">
        <v>363</v>
      </c>
      <c r="O7" s="346"/>
      <c r="P7" s="358" t="s">
        <v>392</v>
      </c>
      <c r="Q7" s="359" t="s">
        <v>393</v>
      </c>
      <c r="S7" s="338"/>
      <c r="U7" s="310"/>
    </row>
    <row r="8" spans="2:23" s="309" customFormat="1" ht="15" thickBot="1">
      <c r="B8" s="360">
        <v>3</v>
      </c>
      <c r="C8" s="361" t="s">
        <v>193</v>
      </c>
      <c r="D8" s="362" t="s">
        <v>394</v>
      </c>
      <c r="E8" s="362" t="s">
        <v>259</v>
      </c>
      <c r="F8" s="363">
        <v>2</v>
      </c>
      <c r="G8" s="364"/>
      <c r="H8" s="327"/>
      <c r="I8" s="327"/>
      <c r="J8" s="327"/>
      <c r="K8" s="327"/>
      <c r="L8" s="327"/>
      <c r="M8" s="327"/>
      <c r="N8" s="365">
        <v>3.5999999999999997E-2</v>
      </c>
      <c r="O8" s="346"/>
      <c r="P8" s="366" t="s">
        <v>392</v>
      </c>
      <c r="Q8" s="367"/>
      <c r="S8" s="338"/>
      <c r="U8" s="310"/>
    </row>
    <row r="9" spans="2:23" s="309" customFormat="1" ht="15" thickBot="1">
      <c r="B9" s="368"/>
      <c r="C9" s="369"/>
      <c r="D9" s="370"/>
      <c r="E9" s="329"/>
      <c r="F9" s="329"/>
      <c r="G9" s="329"/>
      <c r="H9" s="328"/>
      <c r="I9" s="330"/>
      <c r="J9" s="330"/>
      <c r="K9" s="330"/>
      <c r="L9" s="330"/>
      <c r="M9" s="330"/>
      <c r="N9" s="328"/>
      <c r="O9" s="331"/>
      <c r="P9" s="371"/>
      <c r="Q9" s="371"/>
      <c r="S9" s="338"/>
      <c r="U9" s="310"/>
    </row>
    <row r="10" spans="2:23" s="309" customFormat="1" ht="15" thickBot="1">
      <c r="B10" s="332" t="s">
        <v>395</v>
      </c>
      <c r="C10" s="333" t="s">
        <v>396</v>
      </c>
      <c r="D10" s="335"/>
      <c r="E10" s="334"/>
      <c r="F10" s="335"/>
      <c r="G10" s="336"/>
      <c r="H10" s="337"/>
      <c r="I10" s="337"/>
      <c r="J10" s="337"/>
      <c r="K10" s="337"/>
      <c r="L10" s="337"/>
      <c r="M10" s="337"/>
      <c r="N10" s="337"/>
      <c r="O10" s="337"/>
      <c r="P10" s="372"/>
      <c r="Q10" s="372"/>
      <c r="S10" s="338"/>
      <c r="U10" s="310"/>
    </row>
    <row r="11" spans="2:23" s="309" customFormat="1" ht="15" thickBot="1">
      <c r="B11" s="339">
        <v>4</v>
      </c>
      <c r="C11" s="340" t="s">
        <v>352</v>
      </c>
      <c r="D11" s="341" t="s">
        <v>397</v>
      </c>
      <c r="E11" s="341" t="s">
        <v>58</v>
      </c>
      <c r="F11" s="342">
        <v>1</v>
      </c>
      <c r="G11" s="373">
        <v>0</v>
      </c>
      <c r="H11" s="328"/>
      <c r="I11" s="328"/>
      <c r="J11" s="328"/>
      <c r="K11" s="328"/>
      <c r="L11" s="328"/>
      <c r="M11" s="328"/>
      <c r="N11" s="374">
        <v>94.332281295570397</v>
      </c>
      <c r="O11" s="375"/>
      <c r="P11" s="376" t="s">
        <v>392</v>
      </c>
      <c r="Q11" s="377"/>
      <c r="S11" s="338"/>
      <c r="U11" s="310"/>
    </row>
    <row r="12" spans="2:23" s="309" customFormat="1" ht="15" thickBot="1">
      <c r="B12" s="349">
        <v>5</v>
      </c>
      <c r="C12" s="350" t="s">
        <v>325</v>
      </c>
      <c r="D12" s="351" t="s">
        <v>399</v>
      </c>
      <c r="E12" s="351" t="s">
        <v>400</v>
      </c>
      <c r="F12" s="352">
        <v>3</v>
      </c>
      <c r="G12" s="378" t="s">
        <v>401</v>
      </c>
      <c r="H12" s="328"/>
      <c r="I12" s="379">
        <v>4.5425319525929302</v>
      </c>
      <c r="J12" s="380">
        <v>4.5425319525929302</v>
      </c>
      <c r="K12" s="380">
        <v>4.5425319525929302</v>
      </c>
      <c r="L12" s="380">
        <v>4.5425319525929302</v>
      </c>
      <c r="M12" s="381">
        <v>4.5425319525929302</v>
      </c>
      <c r="N12" s="382"/>
      <c r="O12" s="382"/>
      <c r="P12" s="383" t="s">
        <v>402</v>
      </c>
      <c r="Q12" s="384"/>
      <c r="S12" s="338"/>
      <c r="U12" s="310"/>
    </row>
    <row r="13" spans="2:23" s="309" customFormat="1" ht="15" thickBot="1">
      <c r="B13" s="360">
        <v>6</v>
      </c>
      <c r="C13" s="361" t="s">
        <v>355</v>
      </c>
      <c r="D13" s="362" t="s">
        <v>403</v>
      </c>
      <c r="E13" s="362" t="s">
        <v>404</v>
      </c>
      <c r="F13" s="363">
        <v>1</v>
      </c>
      <c r="G13" s="364" t="s">
        <v>405</v>
      </c>
      <c r="H13" s="328"/>
      <c r="I13" s="328"/>
      <c r="J13" s="328"/>
      <c r="K13" s="328"/>
      <c r="L13" s="328"/>
      <c r="M13" s="328"/>
      <c r="N13" s="374">
        <v>94.332281295570397</v>
      </c>
      <c r="O13" s="375"/>
      <c r="P13" s="385" t="s">
        <v>392</v>
      </c>
      <c r="Q13" s="386"/>
      <c r="S13" s="338"/>
      <c r="U13" s="310"/>
    </row>
    <row r="14" spans="2:23" s="309" customFormat="1" ht="15" thickBot="1">
      <c r="B14" s="368"/>
      <c r="C14" s="369"/>
      <c r="D14" s="370"/>
      <c r="E14" s="387"/>
      <c r="F14" s="387"/>
      <c r="G14" s="387"/>
      <c r="H14" s="328"/>
      <c r="I14" s="330"/>
      <c r="J14" s="330"/>
      <c r="K14" s="330"/>
      <c r="L14" s="330"/>
      <c r="M14" s="330"/>
      <c r="N14" s="328"/>
      <c r="O14" s="331"/>
      <c r="P14" s="371"/>
      <c r="Q14" s="371"/>
      <c r="S14" s="338"/>
      <c r="U14" s="310"/>
    </row>
    <row r="15" spans="2:23" s="309" customFormat="1" ht="15" thickBot="1">
      <c r="B15" s="332" t="s">
        <v>406</v>
      </c>
      <c r="C15" s="333" t="s">
        <v>407</v>
      </c>
      <c r="D15" s="335"/>
      <c r="E15" s="334"/>
      <c r="F15" s="335"/>
      <c r="G15" s="336"/>
      <c r="H15" s="337"/>
      <c r="I15" s="337"/>
      <c r="J15" s="337"/>
      <c r="K15" s="337"/>
      <c r="L15" s="337"/>
      <c r="M15" s="337"/>
      <c r="N15" s="337"/>
      <c r="O15" s="337"/>
      <c r="P15" s="372"/>
      <c r="Q15" s="372"/>
      <c r="S15" s="338"/>
      <c r="U15" s="310"/>
    </row>
    <row r="16" spans="2:23" s="309" customFormat="1">
      <c r="B16" s="339">
        <v>7</v>
      </c>
      <c r="C16" s="340" t="s">
        <v>264</v>
      </c>
      <c r="D16" s="341" t="s">
        <v>408</v>
      </c>
      <c r="E16" s="341" t="s">
        <v>400</v>
      </c>
      <c r="F16" s="342">
        <v>3</v>
      </c>
      <c r="G16" s="373" t="s">
        <v>401</v>
      </c>
      <c r="H16" s="328"/>
      <c r="I16" s="388">
        <v>344.339237461952</v>
      </c>
      <c r="J16" s="389">
        <v>309.13944048344501</v>
      </c>
      <c r="K16" s="389">
        <v>281.35641455571698</v>
      </c>
      <c r="L16" s="389">
        <v>281.87475836925802</v>
      </c>
      <c r="M16" s="390">
        <v>288.286225891041</v>
      </c>
      <c r="N16" s="382"/>
      <c r="O16" s="382"/>
      <c r="P16" s="376" t="s">
        <v>402</v>
      </c>
      <c r="Q16" s="391"/>
      <c r="S16" s="338"/>
      <c r="U16" s="310"/>
    </row>
    <row r="17" spans="2:29" s="310" customFormat="1" ht="25.5">
      <c r="B17" s="349">
        <v>8</v>
      </c>
      <c r="C17" s="350" t="s">
        <v>347</v>
      </c>
      <c r="D17" s="351" t="s">
        <v>409</v>
      </c>
      <c r="E17" s="351" t="s">
        <v>400</v>
      </c>
      <c r="F17" s="352">
        <v>3</v>
      </c>
      <c r="G17" s="378" t="s">
        <v>401</v>
      </c>
      <c r="H17" s="328"/>
      <c r="I17" s="392">
        <v>346.174889850238</v>
      </c>
      <c r="J17" s="393">
        <v>311.26652548710899</v>
      </c>
      <c r="K17" s="393">
        <v>283.87716549867002</v>
      </c>
      <c r="L17" s="393">
        <v>284.388164744893</v>
      </c>
      <c r="M17" s="394">
        <v>290.70878628068601</v>
      </c>
      <c r="N17" s="382"/>
      <c r="O17" s="382"/>
      <c r="P17" s="395" t="s">
        <v>402</v>
      </c>
      <c r="Q17" s="396"/>
      <c r="R17" s="309"/>
      <c r="S17" s="338"/>
      <c r="T17" s="309"/>
      <c r="V17" s="309"/>
      <c r="W17" s="309"/>
      <c r="X17" s="309"/>
      <c r="Y17" s="309"/>
      <c r="Z17" s="309"/>
      <c r="AA17" s="309"/>
      <c r="AB17" s="309"/>
      <c r="AC17" s="309"/>
    </row>
    <row r="18" spans="2:29" s="310" customFormat="1" ht="15" thickBot="1">
      <c r="B18" s="360">
        <v>9</v>
      </c>
      <c r="C18" s="361" t="s">
        <v>207</v>
      </c>
      <c r="D18" s="362" t="s">
        <v>410</v>
      </c>
      <c r="E18" s="362" t="s">
        <v>400</v>
      </c>
      <c r="F18" s="363">
        <v>3</v>
      </c>
      <c r="G18" s="364" t="s">
        <v>411</v>
      </c>
      <c r="H18" s="397"/>
      <c r="I18" s="398">
        <v>279.79500000000002</v>
      </c>
      <c r="J18" s="399">
        <v>328.92353147038801</v>
      </c>
      <c r="K18" s="400">
        <f>+'WS15 - ofwat'!K18</f>
        <v>369.596</v>
      </c>
      <c r="L18" s="400">
        <f>+'WS15 - ofwat'!L18</f>
        <v>424.87</v>
      </c>
      <c r="M18" s="401">
        <f>+'WS15 - ofwat'!M18</f>
        <v>412.69099999999997</v>
      </c>
      <c r="N18" s="402"/>
      <c r="O18" s="402"/>
      <c r="P18" s="403" t="s">
        <v>412</v>
      </c>
      <c r="Q18" s="404"/>
      <c r="R18" s="309"/>
      <c r="S18" s="338">
        <f>IF(SUM(Z18:AB18)=0,0,$W$4)</f>
        <v>0</v>
      </c>
      <c r="T18" s="309"/>
      <c r="V18" s="309"/>
      <c r="W18" s="309"/>
      <c r="X18" s="309"/>
      <c r="Y18" s="309"/>
      <c r="Z18" s="405">
        <f>IF(ISNUMBER(K18),0,1)</f>
        <v>0</v>
      </c>
      <c r="AA18" s="405">
        <f>IF(ISNUMBER(L18),0,1)</f>
        <v>0</v>
      </c>
      <c r="AB18" s="405">
        <f>IF(ISNUMBER(M18),0,1)</f>
        <v>0</v>
      </c>
      <c r="AC18" s="309"/>
    </row>
    <row r="19" spans="2:29" s="310" customFormat="1" ht="15" thickBot="1">
      <c r="B19" s="368"/>
      <c r="C19" s="369"/>
      <c r="D19" s="370"/>
      <c r="E19" s="387"/>
      <c r="F19" s="387"/>
      <c r="G19" s="387"/>
      <c r="H19" s="328"/>
      <c r="I19" s="330"/>
      <c r="J19" s="330"/>
      <c r="K19" s="330"/>
      <c r="L19" s="330"/>
      <c r="M19" s="330"/>
      <c r="N19" s="328"/>
      <c r="O19" s="331"/>
      <c r="P19" s="371"/>
      <c r="Q19" s="371"/>
      <c r="R19" s="309"/>
      <c r="S19" s="338"/>
      <c r="T19" s="309"/>
      <c r="V19" s="309"/>
      <c r="W19" s="309"/>
      <c r="X19" s="309"/>
      <c r="Y19" s="309"/>
      <c r="Z19" s="309"/>
      <c r="AA19" s="309"/>
      <c r="AB19" s="309"/>
      <c r="AC19" s="309"/>
    </row>
    <row r="20" spans="2:29" s="310" customFormat="1" ht="15" thickBot="1">
      <c r="B20" s="332" t="s">
        <v>413</v>
      </c>
      <c r="C20" s="333" t="s">
        <v>414</v>
      </c>
      <c r="D20" s="335"/>
      <c r="E20" s="334"/>
      <c r="F20" s="335"/>
      <c r="G20" s="336"/>
      <c r="H20" s="337"/>
      <c r="I20" s="337"/>
      <c r="J20" s="337"/>
      <c r="K20" s="337"/>
      <c r="L20" s="337"/>
      <c r="M20" s="337"/>
      <c r="N20" s="337"/>
      <c r="O20" s="337"/>
      <c r="P20" s="372"/>
      <c r="Q20" s="372"/>
      <c r="R20" s="309"/>
      <c r="S20" s="338"/>
      <c r="T20" s="309"/>
      <c r="V20" s="309"/>
      <c r="W20" s="309"/>
      <c r="X20" s="309"/>
      <c r="Y20" s="309"/>
      <c r="Z20" s="309"/>
      <c r="AA20" s="309"/>
      <c r="AB20" s="309"/>
      <c r="AC20" s="309"/>
    </row>
    <row r="21" spans="2:29" s="310" customFormat="1">
      <c r="B21" s="339">
        <v>10</v>
      </c>
      <c r="C21" s="340" t="s">
        <v>211</v>
      </c>
      <c r="D21" s="341" t="s">
        <v>415</v>
      </c>
      <c r="E21" s="341" t="s">
        <v>400</v>
      </c>
      <c r="F21" s="342">
        <v>3</v>
      </c>
      <c r="G21" s="373" t="s">
        <v>411</v>
      </c>
      <c r="H21" s="397"/>
      <c r="I21" s="388">
        <v>1.6279999999999999</v>
      </c>
      <c r="J21" s="389">
        <v>1.7050000000000001</v>
      </c>
      <c r="K21" s="406">
        <f>+'WS15 - ofwat'!K21</f>
        <v>2.2509999999999999</v>
      </c>
      <c r="L21" s="406">
        <f>+'WS15 - ofwat'!L21</f>
        <v>2.5819999999999999</v>
      </c>
      <c r="M21" s="407">
        <f>+'WS15 - ofwat'!M21</f>
        <v>2.66</v>
      </c>
      <c r="N21" s="402"/>
      <c r="O21" s="402"/>
      <c r="P21" s="408" t="s">
        <v>412</v>
      </c>
      <c r="Q21" s="409"/>
      <c r="R21" s="309"/>
      <c r="S21" s="338">
        <f>IF(SUM(Z21:AB21)=0,0,$W$4)</f>
        <v>0</v>
      </c>
      <c r="T21" s="309"/>
      <c r="V21" s="309"/>
      <c r="W21" s="309"/>
      <c r="X21" s="309"/>
      <c r="Y21" s="309"/>
      <c r="Z21" s="405">
        <f t="shared" ref="Z21:AB25" si="0">IF(ISNUMBER(K21),0,1)</f>
        <v>0</v>
      </c>
      <c r="AA21" s="405">
        <f t="shared" si="0"/>
        <v>0</v>
      </c>
      <c r="AB21" s="405">
        <f t="shared" si="0"/>
        <v>0</v>
      </c>
      <c r="AC21" s="309"/>
    </row>
    <row r="22" spans="2:29" s="310" customFormat="1">
      <c r="B22" s="349">
        <v>11</v>
      </c>
      <c r="C22" s="350" t="s">
        <v>212</v>
      </c>
      <c r="D22" s="351" t="s">
        <v>416</v>
      </c>
      <c r="E22" s="351" t="s">
        <v>400</v>
      </c>
      <c r="F22" s="352">
        <v>3</v>
      </c>
      <c r="G22" s="378" t="s">
        <v>411</v>
      </c>
      <c r="H22" s="397"/>
      <c r="I22" s="392">
        <v>0</v>
      </c>
      <c r="J22" s="393">
        <v>0</v>
      </c>
      <c r="K22" s="410">
        <f>+'WS15 - ofwat'!K22</f>
        <v>0</v>
      </c>
      <c r="L22" s="410">
        <f>+'WS15 - ofwat'!L22</f>
        <v>0</v>
      </c>
      <c r="M22" s="411">
        <f>+'WS15 - ofwat'!M22</f>
        <v>0</v>
      </c>
      <c r="N22" s="402"/>
      <c r="O22" s="402"/>
      <c r="P22" s="412" t="s">
        <v>412</v>
      </c>
      <c r="Q22" s="413"/>
      <c r="R22" s="309"/>
      <c r="S22" s="338">
        <f>IF(SUM(Z22:AB22)=0,0,$W$4)</f>
        <v>0</v>
      </c>
      <c r="T22" s="309"/>
      <c r="V22" s="309"/>
      <c r="W22" s="309"/>
      <c r="X22" s="309"/>
      <c r="Y22" s="309"/>
      <c r="Z22" s="405">
        <f t="shared" si="0"/>
        <v>0</v>
      </c>
      <c r="AA22" s="405">
        <f t="shared" si="0"/>
        <v>0</v>
      </c>
      <c r="AB22" s="405">
        <f t="shared" si="0"/>
        <v>0</v>
      </c>
      <c r="AC22" s="309"/>
    </row>
    <row r="23" spans="2:29" s="310" customFormat="1">
      <c r="B23" s="349">
        <v>12</v>
      </c>
      <c r="C23" s="350" t="s">
        <v>323</v>
      </c>
      <c r="D23" s="351" t="s">
        <v>417</v>
      </c>
      <c r="E23" s="351" t="s">
        <v>400</v>
      </c>
      <c r="F23" s="352">
        <v>3</v>
      </c>
      <c r="G23" s="378" t="s">
        <v>411</v>
      </c>
      <c r="H23" s="397"/>
      <c r="I23" s="392">
        <v>7.5090000000000003</v>
      </c>
      <c r="J23" s="393">
        <v>5.1779999999999999</v>
      </c>
      <c r="K23" s="410">
        <f>+'WS15 - ofwat'!K23</f>
        <v>5.5620000000000003</v>
      </c>
      <c r="L23" s="410">
        <f>+'WS15 - ofwat'!L23</f>
        <v>5.7350000000000003</v>
      </c>
      <c r="M23" s="411">
        <f>+'WS15 - ofwat'!M23</f>
        <v>5.9089999999999998</v>
      </c>
      <c r="N23" s="402"/>
      <c r="O23" s="402"/>
      <c r="P23" s="412" t="s">
        <v>412</v>
      </c>
      <c r="Q23" s="413"/>
      <c r="R23" s="309"/>
      <c r="S23" s="338">
        <f>IF(SUM(Z23:AB23)=0,0,$W$4)</f>
        <v>0</v>
      </c>
      <c r="T23" s="309"/>
      <c r="V23" s="309"/>
      <c r="W23" s="309"/>
      <c r="X23" s="309"/>
      <c r="Y23" s="309"/>
      <c r="Z23" s="405">
        <f t="shared" si="0"/>
        <v>0</v>
      </c>
      <c r="AA23" s="405">
        <f t="shared" si="0"/>
        <v>0</v>
      </c>
      <c r="AB23" s="405">
        <f t="shared" si="0"/>
        <v>0</v>
      </c>
      <c r="AC23" s="309"/>
    </row>
    <row r="24" spans="2:29" s="310" customFormat="1">
      <c r="B24" s="349">
        <v>13</v>
      </c>
      <c r="C24" s="350" t="s">
        <v>213</v>
      </c>
      <c r="D24" s="351" t="s">
        <v>418</v>
      </c>
      <c r="E24" s="351" t="s">
        <v>400</v>
      </c>
      <c r="F24" s="352">
        <v>3</v>
      </c>
      <c r="G24" s="378" t="s">
        <v>411</v>
      </c>
      <c r="H24" s="397"/>
      <c r="I24" s="414">
        <f>+'WS15 - ofwat'!I24</f>
        <v>0.40100000000000002</v>
      </c>
      <c r="J24" s="415">
        <f>+'WS15 - ofwat'!J24</f>
        <v>0.65300000000000002</v>
      </c>
      <c r="K24" s="410">
        <f>+'WS15 - ofwat'!K24</f>
        <v>1.0143428730995967</v>
      </c>
      <c r="L24" s="410">
        <f>+'WS15 - ofwat'!L24</f>
        <v>1.0469999999999999</v>
      </c>
      <c r="M24" s="411">
        <f>+'WS15 - ofwat'!M24</f>
        <v>1.079</v>
      </c>
      <c r="N24" s="402"/>
      <c r="O24" s="402"/>
      <c r="P24" s="412"/>
      <c r="Q24" s="413"/>
      <c r="R24" s="309"/>
      <c r="S24" s="338">
        <f>IF(SUM(X24:AB24)=0,0,$W$4)</f>
        <v>0</v>
      </c>
      <c r="T24" s="309"/>
      <c r="V24" s="309"/>
      <c r="W24" s="309"/>
      <c r="X24" s="405">
        <f>IF(ISNUMBER(I24),0,1)</f>
        <v>0</v>
      </c>
      <c r="Y24" s="405">
        <f>IF(ISNUMBER(J24),0,1)</f>
        <v>0</v>
      </c>
      <c r="Z24" s="405">
        <f t="shared" si="0"/>
        <v>0</v>
      </c>
      <c r="AA24" s="405">
        <f t="shared" si="0"/>
        <v>0</v>
      </c>
      <c r="AB24" s="405">
        <f t="shared" si="0"/>
        <v>0</v>
      </c>
      <c r="AC24" s="309"/>
    </row>
    <row r="25" spans="2:29" s="310" customFormat="1" ht="15" thickBot="1">
      <c r="B25" s="349">
        <v>14</v>
      </c>
      <c r="C25" s="350" t="s">
        <v>249</v>
      </c>
      <c r="D25" s="351" t="s">
        <v>419</v>
      </c>
      <c r="E25" s="351" t="s">
        <v>400</v>
      </c>
      <c r="F25" s="352">
        <v>3</v>
      </c>
      <c r="G25" s="378" t="s">
        <v>411</v>
      </c>
      <c r="H25" s="397"/>
      <c r="I25" s="416">
        <f>+'WS15 - ofwat'!I25</f>
        <v>0</v>
      </c>
      <c r="J25" s="400">
        <f>+'WS15 - ofwat'!J25</f>
        <v>0</v>
      </c>
      <c r="K25" s="400">
        <f>+'WS15 - ofwat'!K25</f>
        <v>0</v>
      </c>
      <c r="L25" s="400">
        <f>+'WS15 - ofwat'!L25</f>
        <v>0</v>
      </c>
      <c r="M25" s="401">
        <f>+'WS15 - ofwat'!M25</f>
        <v>0</v>
      </c>
      <c r="N25" s="402"/>
      <c r="O25" s="402"/>
      <c r="P25" s="412"/>
      <c r="Q25" s="413"/>
      <c r="R25" s="309"/>
      <c r="S25" s="338">
        <f>IF(SUM(X25:AB25)=0,0,$W$4)</f>
        <v>0</v>
      </c>
      <c r="T25" s="309"/>
      <c r="V25" s="309"/>
      <c r="W25" s="309"/>
      <c r="X25" s="405">
        <f>IF(ISNUMBER(I25),0,1)</f>
        <v>0</v>
      </c>
      <c r="Y25" s="405">
        <f>IF(ISNUMBER(J25),0,1)</f>
        <v>0</v>
      </c>
      <c r="Z25" s="405">
        <f t="shared" si="0"/>
        <v>0</v>
      </c>
      <c r="AA25" s="405">
        <f t="shared" si="0"/>
        <v>0</v>
      </c>
      <c r="AB25" s="405">
        <f t="shared" si="0"/>
        <v>0</v>
      </c>
      <c r="AC25" s="309"/>
    </row>
    <row r="26" spans="2:29" s="310" customFormat="1" ht="15" thickBot="1">
      <c r="B26" s="360">
        <v>15</v>
      </c>
      <c r="C26" s="361" t="s">
        <v>218</v>
      </c>
      <c r="D26" s="362" t="s">
        <v>420</v>
      </c>
      <c r="E26" s="362" t="s">
        <v>400</v>
      </c>
      <c r="F26" s="363">
        <v>3</v>
      </c>
      <c r="G26" s="417" t="s">
        <v>401</v>
      </c>
      <c r="H26" s="751">
        <v>9.6880000000000006</v>
      </c>
      <c r="I26" s="331"/>
      <c r="J26" s="331"/>
      <c r="K26" s="331"/>
      <c r="L26" s="331"/>
      <c r="M26" s="331"/>
      <c r="N26" s="419"/>
      <c r="O26" s="331"/>
      <c r="P26" s="420" t="s">
        <v>421</v>
      </c>
      <c r="Q26" s="421"/>
      <c r="R26" s="309"/>
      <c r="S26" s="338"/>
      <c r="T26" s="309"/>
      <c r="V26" s="309"/>
      <c r="W26" s="309"/>
      <c r="X26" s="309"/>
      <c r="Y26" s="309"/>
      <c r="Z26" s="309"/>
      <c r="AA26" s="309"/>
      <c r="AB26" s="309"/>
      <c r="AC26" s="309"/>
    </row>
    <row r="27" spans="2:29" s="310" customFormat="1" ht="15" thickBot="1">
      <c r="B27" s="368"/>
      <c r="C27" s="369"/>
      <c r="D27" s="370"/>
      <c r="E27" s="387"/>
      <c r="F27" s="387"/>
      <c r="G27" s="387"/>
      <c r="H27" s="328"/>
      <c r="I27" s="330"/>
      <c r="J27" s="330"/>
      <c r="K27" s="330"/>
      <c r="L27" s="330"/>
      <c r="M27" s="330"/>
      <c r="N27" s="328"/>
      <c r="O27" s="331"/>
      <c r="P27" s="371"/>
      <c r="Q27" s="371"/>
      <c r="R27" s="309"/>
      <c r="S27" s="338"/>
      <c r="T27" s="309"/>
      <c r="V27" s="309"/>
      <c r="W27" s="309"/>
      <c r="X27" s="309"/>
      <c r="Y27" s="309"/>
      <c r="Z27" s="309"/>
      <c r="AA27" s="309"/>
      <c r="AB27" s="309"/>
      <c r="AC27" s="309"/>
    </row>
    <row r="28" spans="2:29" s="310" customFormat="1" ht="15" thickBot="1">
      <c r="B28" s="332" t="s">
        <v>422</v>
      </c>
      <c r="C28" s="333" t="s">
        <v>423</v>
      </c>
      <c r="D28" s="335"/>
      <c r="E28" s="334"/>
      <c r="F28" s="335"/>
      <c r="G28" s="336"/>
      <c r="H28" s="337"/>
      <c r="I28" s="337"/>
      <c r="J28" s="337"/>
      <c r="K28" s="337"/>
      <c r="L28" s="337"/>
      <c r="M28" s="337"/>
      <c r="N28" s="337"/>
      <c r="O28" s="337"/>
      <c r="P28" s="372"/>
      <c r="Q28" s="372"/>
      <c r="R28" s="309"/>
      <c r="S28" s="338"/>
      <c r="T28" s="309"/>
      <c r="V28" s="309"/>
      <c r="W28" s="309"/>
      <c r="X28" s="309"/>
      <c r="Y28" s="309"/>
      <c r="Z28" s="309"/>
      <c r="AA28" s="309"/>
      <c r="AB28" s="309"/>
      <c r="AC28" s="309"/>
    </row>
    <row r="29" spans="2:29" s="310" customFormat="1" ht="15" thickBot="1">
      <c r="B29" s="422">
        <v>16</v>
      </c>
      <c r="C29" s="423" t="s">
        <v>73</v>
      </c>
      <c r="D29" s="424" t="s">
        <v>424</v>
      </c>
      <c r="E29" s="424" t="s">
        <v>259</v>
      </c>
      <c r="F29" s="425">
        <v>2</v>
      </c>
      <c r="G29" s="426" t="s">
        <v>405</v>
      </c>
      <c r="H29" s="427"/>
      <c r="I29" s="428">
        <v>0.59762000000000004</v>
      </c>
      <c r="J29" s="429">
        <v>0.60158</v>
      </c>
      <c r="K29" s="429">
        <v>0.64469999999999805</v>
      </c>
      <c r="L29" s="429">
        <v>0.65680000000000005</v>
      </c>
      <c r="M29" s="430">
        <v>0.64770000000000005</v>
      </c>
      <c r="N29" s="328"/>
      <c r="O29" s="331"/>
      <c r="P29" s="431" t="s">
        <v>425</v>
      </c>
      <c r="Q29" s="432"/>
      <c r="R29" s="309"/>
      <c r="S29" s="338"/>
      <c r="T29" s="309"/>
      <c r="V29" s="309"/>
      <c r="W29" s="309"/>
      <c r="X29" s="309"/>
      <c r="Y29" s="309"/>
      <c r="Z29" s="309"/>
      <c r="AA29" s="309"/>
      <c r="AB29" s="309"/>
      <c r="AC29" s="309"/>
    </row>
    <row r="30" spans="2:29" s="310" customFormat="1" ht="15" thickBot="1">
      <c r="B30" s="368"/>
      <c r="C30" s="369"/>
      <c r="D30" s="370"/>
      <c r="E30" s="387"/>
      <c r="F30" s="387"/>
      <c r="G30" s="387"/>
      <c r="H30" s="328"/>
      <c r="I30" s="330"/>
      <c r="J30" s="330"/>
      <c r="K30" s="330"/>
      <c r="L30" s="330"/>
      <c r="M30" s="330"/>
      <c r="N30" s="328"/>
      <c r="O30" s="331"/>
      <c r="P30" s="371"/>
      <c r="Q30" s="371"/>
      <c r="R30" s="309"/>
      <c r="S30" s="338"/>
      <c r="T30" s="309"/>
      <c r="V30" s="309"/>
      <c r="W30" s="309"/>
      <c r="X30" s="309"/>
      <c r="Y30" s="309"/>
      <c r="Z30" s="309"/>
      <c r="AA30" s="309"/>
      <c r="AB30" s="309"/>
      <c r="AC30" s="309"/>
    </row>
    <row r="31" spans="2:29" s="310" customFormat="1" ht="15" thickBot="1">
      <c r="B31" s="332" t="s">
        <v>426</v>
      </c>
      <c r="C31" s="333" t="s">
        <v>314</v>
      </c>
      <c r="D31" s="335"/>
      <c r="E31" s="334"/>
      <c r="F31" s="335"/>
      <c r="G31" s="336"/>
      <c r="H31" s="337"/>
      <c r="I31" s="337"/>
      <c r="J31" s="337"/>
      <c r="K31" s="337"/>
      <c r="L31" s="337"/>
      <c r="M31" s="337"/>
      <c r="N31" s="337"/>
      <c r="O31" s="337"/>
      <c r="P31" s="372"/>
      <c r="Q31" s="372"/>
      <c r="R31" s="309"/>
      <c r="S31" s="338"/>
      <c r="T31" s="309"/>
      <c r="V31" s="309"/>
      <c r="W31" s="309"/>
      <c r="X31" s="309"/>
      <c r="Y31" s="309"/>
      <c r="Z31" s="309"/>
      <c r="AA31" s="309"/>
      <c r="AB31" s="309"/>
      <c r="AC31" s="309"/>
    </row>
    <row r="32" spans="2:29" s="310" customFormat="1">
      <c r="B32" s="339">
        <v>17</v>
      </c>
      <c r="C32" s="340" t="s">
        <v>257</v>
      </c>
      <c r="D32" s="341" t="s">
        <v>427</v>
      </c>
      <c r="E32" s="341" t="s">
        <v>259</v>
      </c>
      <c r="F32" s="433">
        <v>2</v>
      </c>
      <c r="G32" s="373" t="s">
        <v>405</v>
      </c>
      <c r="H32" s="328"/>
      <c r="I32" s="328"/>
      <c r="J32" s="328"/>
      <c r="K32" s="328"/>
      <c r="L32" s="328"/>
      <c r="M32" s="328"/>
      <c r="N32" s="434">
        <f>+'WS15 - ofwat'!N32</f>
        <v>0.75</v>
      </c>
      <c r="O32" s="435"/>
      <c r="P32" s="436"/>
      <c r="Q32" s="437"/>
      <c r="R32" s="309"/>
      <c r="S32" s="338">
        <f>IF(SUM(AC32:AC32)=0,0,$W$4)</f>
        <v>0</v>
      </c>
      <c r="T32" s="309"/>
      <c r="V32" s="309"/>
      <c r="W32" s="309"/>
      <c r="X32" s="309"/>
      <c r="Y32" s="309"/>
      <c r="Z32" s="309"/>
      <c r="AA32" s="309"/>
      <c r="AB32" s="309"/>
      <c r="AC32" s="405">
        <f>IF(ISNUMBER(N32),0,1)</f>
        <v>0</v>
      </c>
    </row>
    <row r="33" spans="2:29" s="310" customFormat="1">
      <c r="B33" s="349">
        <v>18</v>
      </c>
      <c r="C33" s="350" t="s">
        <v>231</v>
      </c>
      <c r="D33" s="351" t="s">
        <v>428</v>
      </c>
      <c r="E33" s="351" t="s">
        <v>404</v>
      </c>
      <c r="F33" s="352">
        <v>2</v>
      </c>
      <c r="G33" s="353" t="s">
        <v>405</v>
      </c>
      <c r="H33" s="328"/>
      <c r="I33" s="328"/>
      <c r="J33" s="328"/>
      <c r="K33" s="328"/>
      <c r="L33" s="328"/>
      <c r="M33" s="328"/>
      <c r="N33" s="438">
        <v>0.5</v>
      </c>
      <c r="O33" s="346"/>
      <c r="P33" s="439" t="s">
        <v>429</v>
      </c>
      <c r="Q33" s="440"/>
      <c r="R33" s="309"/>
      <c r="S33" s="338"/>
      <c r="T33" s="309"/>
      <c r="V33" s="309"/>
      <c r="W33" s="309"/>
      <c r="X33" s="309"/>
      <c r="Y33" s="309"/>
      <c r="Z33" s="309"/>
      <c r="AA33" s="309"/>
      <c r="AB33" s="309"/>
      <c r="AC33" s="309"/>
    </row>
    <row r="34" spans="2:29" s="310" customFormat="1" ht="15" thickBot="1">
      <c r="B34" s="349">
        <v>19</v>
      </c>
      <c r="C34" s="350" t="s">
        <v>232</v>
      </c>
      <c r="D34" s="351" t="s">
        <v>430</v>
      </c>
      <c r="E34" s="351" t="s">
        <v>259</v>
      </c>
      <c r="F34" s="352">
        <v>2</v>
      </c>
      <c r="G34" s="353" t="s">
        <v>405</v>
      </c>
      <c r="H34" s="328"/>
      <c r="I34" s="328"/>
      <c r="J34" s="328"/>
      <c r="K34" s="328"/>
      <c r="L34" s="328"/>
      <c r="M34" s="328"/>
      <c r="N34" s="441">
        <v>1</v>
      </c>
      <c r="O34" s="442"/>
      <c r="P34" s="443" t="s">
        <v>429</v>
      </c>
      <c r="Q34" s="444"/>
      <c r="R34" s="309"/>
      <c r="S34" s="338"/>
      <c r="T34" s="309"/>
      <c r="V34" s="309"/>
      <c r="W34" s="309"/>
      <c r="X34" s="309"/>
      <c r="Y34" s="309"/>
      <c r="Z34" s="309"/>
      <c r="AA34" s="309"/>
      <c r="AB34" s="309"/>
      <c r="AC34" s="309"/>
    </row>
    <row r="35" spans="2:29" s="310" customFormat="1">
      <c r="B35" s="349">
        <v>20</v>
      </c>
      <c r="C35" s="350" t="s">
        <v>233</v>
      </c>
      <c r="D35" s="351" t="s">
        <v>431</v>
      </c>
      <c r="E35" s="351" t="s">
        <v>404</v>
      </c>
      <c r="F35" s="352">
        <v>3</v>
      </c>
      <c r="G35" s="378" t="s">
        <v>401</v>
      </c>
      <c r="H35" s="328"/>
      <c r="I35" s="328"/>
      <c r="J35" s="328"/>
      <c r="K35" s="445">
        <f>+'WS15 - ofwat'!K35</f>
        <v>0</v>
      </c>
      <c r="L35" s="446">
        <f>+'WS15 - ofwat'!L35</f>
        <v>0</v>
      </c>
      <c r="M35" s="447">
        <f>+'WS15 - ofwat'!M35</f>
        <v>0</v>
      </c>
      <c r="N35" s="328"/>
      <c r="O35" s="331"/>
      <c r="P35" s="448"/>
      <c r="Q35" s="449"/>
      <c r="R35" s="309"/>
      <c r="S35" s="338">
        <f>IF(SUM(Z35:AB35)=0,0,$W$4)</f>
        <v>0</v>
      </c>
      <c r="T35" s="309"/>
      <c r="V35" s="309"/>
      <c r="W35" s="309"/>
      <c r="X35" s="309"/>
      <c r="Y35" s="309"/>
      <c r="Z35" s="405">
        <f>IF(ISNUMBER(K35),0,1)</f>
        <v>0</v>
      </c>
      <c r="AA35" s="405">
        <f>IF(ISNUMBER(L35),0,1)</f>
        <v>0</v>
      </c>
      <c r="AB35" s="405">
        <f>IF(ISNUMBER(M35),0,1)</f>
        <v>0</v>
      </c>
      <c r="AC35" s="309"/>
    </row>
    <row r="36" spans="2:29" s="310" customFormat="1">
      <c r="B36" s="349">
        <v>21</v>
      </c>
      <c r="C36" s="350" t="s">
        <v>233</v>
      </c>
      <c r="D36" s="351" t="s">
        <v>432</v>
      </c>
      <c r="E36" s="351" t="s">
        <v>404</v>
      </c>
      <c r="F36" s="352">
        <v>3</v>
      </c>
      <c r="G36" s="378" t="s">
        <v>234</v>
      </c>
      <c r="H36" s="328"/>
      <c r="I36" s="328"/>
      <c r="J36" s="328"/>
      <c r="K36" s="450">
        <v>0</v>
      </c>
      <c r="L36" s="451">
        <v>0</v>
      </c>
      <c r="M36" s="452">
        <v>0</v>
      </c>
      <c r="N36" s="328"/>
      <c r="O36" s="331"/>
      <c r="P36" s="448" t="s">
        <v>433</v>
      </c>
      <c r="Q36" s="449"/>
      <c r="R36" s="309"/>
      <c r="S36" s="338"/>
      <c r="T36" s="309"/>
      <c r="V36" s="309"/>
      <c r="W36" s="309"/>
      <c r="X36" s="309"/>
      <c r="Y36" s="309"/>
      <c r="Z36" s="309"/>
      <c r="AA36" s="309"/>
      <c r="AB36" s="309"/>
      <c r="AC36" s="309"/>
    </row>
    <row r="37" spans="2:29" s="310" customFormat="1">
      <c r="B37" s="349">
        <v>22</v>
      </c>
      <c r="C37" s="350" t="s">
        <v>235</v>
      </c>
      <c r="D37" s="351" t="s">
        <v>434</v>
      </c>
      <c r="E37" s="351" t="s">
        <v>404</v>
      </c>
      <c r="F37" s="352">
        <v>3</v>
      </c>
      <c r="G37" s="378" t="s">
        <v>234</v>
      </c>
      <c r="H37" s="328"/>
      <c r="I37" s="328"/>
      <c r="J37" s="328"/>
      <c r="K37" s="414">
        <f>+'WS15 - ofwat'!K37</f>
        <v>0</v>
      </c>
      <c r="L37" s="415">
        <f>+'WS15 - ofwat'!L37</f>
        <v>0</v>
      </c>
      <c r="M37" s="453">
        <f>+'WS15 - ofwat'!M37</f>
        <v>0</v>
      </c>
      <c r="N37" s="328"/>
      <c r="O37" s="331"/>
      <c r="P37" s="448"/>
      <c r="Q37" s="449"/>
      <c r="R37" s="309"/>
      <c r="S37" s="338">
        <f>IF(SUM(Z37:AB37)=0,0,$W$4)</f>
        <v>0</v>
      </c>
      <c r="T37" s="309"/>
      <c r="V37" s="309"/>
      <c r="W37" s="309"/>
      <c r="X37" s="309"/>
      <c r="Y37" s="309"/>
      <c r="Z37" s="405">
        <f t="shared" ref="Z37:AB38" si="1">IF(ISNUMBER(K37),0,1)</f>
        <v>0</v>
      </c>
      <c r="AA37" s="405">
        <f t="shared" si="1"/>
        <v>0</v>
      </c>
      <c r="AB37" s="405">
        <f t="shared" si="1"/>
        <v>0</v>
      </c>
      <c r="AC37" s="309"/>
    </row>
    <row r="38" spans="2:29" s="310" customFormat="1" ht="15" thickBot="1">
      <c r="B38" s="360">
        <v>23</v>
      </c>
      <c r="C38" s="361" t="s">
        <v>258</v>
      </c>
      <c r="D38" s="362" t="s">
        <v>435</v>
      </c>
      <c r="E38" s="362" t="s">
        <v>404</v>
      </c>
      <c r="F38" s="363">
        <v>3</v>
      </c>
      <c r="G38" s="454" t="s">
        <v>234</v>
      </c>
      <c r="H38" s="328"/>
      <c r="I38" s="328"/>
      <c r="J38" s="328"/>
      <c r="K38" s="416">
        <f>+'WS15 - ofwat'!K38</f>
        <v>0</v>
      </c>
      <c r="L38" s="400">
        <f>+'WS15 - ofwat'!L38</f>
        <v>0</v>
      </c>
      <c r="M38" s="401">
        <f>+'WS15 - ofwat'!M38</f>
        <v>0</v>
      </c>
      <c r="N38" s="328"/>
      <c r="O38" s="331"/>
      <c r="P38" s="420"/>
      <c r="Q38" s="421"/>
      <c r="R38" s="309"/>
      <c r="S38" s="338">
        <f>IF(SUM(Z38:AB38)=0,0,$W$4)</f>
        <v>0</v>
      </c>
      <c r="T38" s="309"/>
      <c r="V38" s="309"/>
      <c r="W38" s="309"/>
      <c r="X38" s="309"/>
      <c r="Y38" s="309"/>
      <c r="Z38" s="405">
        <f t="shared" si="1"/>
        <v>0</v>
      </c>
      <c r="AA38" s="405">
        <f t="shared" si="1"/>
        <v>0</v>
      </c>
      <c r="AB38" s="405">
        <f t="shared" si="1"/>
        <v>0</v>
      </c>
      <c r="AC38" s="309"/>
    </row>
    <row r="39" spans="2:29" s="310" customFormat="1" ht="15" thickBot="1">
      <c r="B39" s="455"/>
      <c r="C39" s="456"/>
      <c r="D39" s="457"/>
      <c r="E39" s="457"/>
      <c r="F39" s="458"/>
      <c r="G39" s="459"/>
      <c r="H39" s="328"/>
      <c r="I39" s="328"/>
      <c r="J39" s="328"/>
      <c r="K39" s="460"/>
      <c r="L39" s="460"/>
      <c r="M39" s="460"/>
      <c r="N39" s="328"/>
      <c r="O39" s="331"/>
      <c r="P39" s="461"/>
      <c r="Q39" s="461"/>
      <c r="R39" s="309"/>
      <c r="S39" s="338"/>
      <c r="T39" s="309"/>
      <c r="V39" s="309"/>
      <c r="W39" s="309"/>
      <c r="X39" s="309"/>
      <c r="Y39" s="309"/>
      <c r="Z39" s="309"/>
      <c r="AA39" s="309"/>
      <c r="AB39" s="309"/>
      <c r="AC39" s="309"/>
    </row>
    <row r="40" spans="2:29" s="310" customFormat="1" ht="15" thickBot="1">
      <c r="B40" s="462" t="s">
        <v>436</v>
      </c>
      <c r="C40" s="463" t="s">
        <v>185</v>
      </c>
      <c r="D40" s="457"/>
      <c r="E40" s="457"/>
      <c r="F40" s="458"/>
      <c r="G40" s="459"/>
      <c r="H40" s="328"/>
      <c r="I40" s="328"/>
      <c r="J40" s="328"/>
      <c r="K40" s="460"/>
      <c r="L40" s="460"/>
      <c r="M40" s="460"/>
      <c r="N40" s="328"/>
      <c r="O40" s="331"/>
      <c r="P40" s="461"/>
      <c r="Q40" s="461"/>
      <c r="R40" s="309"/>
      <c r="S40" s="338"/>
      <c r="T40" s="309"/>
      <c r="V40" s="309"/>
      <c r="W40" s="309"/>
      <c r="X40" s="309"/>
      <c r="Y40" s="309"/>
      <c r="Z40" s="309"/>
      <c r="AA40" s="309"/>
      <c r="AB40" s="309"/>
      <c r="AC40" s="309"/>
    </row>
    <row r="41" spans="2:29" s="310" customFormat="1">
      <c r="B41" s="339">
        <v>24</v>
      </c>
      <c r="C41" s="340" t="s">
        <v>437</v>
      </c>
      <c r="D41" s="341" t="s">
        <v>438</v>
      </c>
      <c r="E41" s="341" t="s">
        <v>400</v>
      </c>
      <c r="F41" s="342">
        <v>3</v>
      </c>
      <c r="G41" s="464" t="s">
        <v>401</v>
      </c>
      <c r="H41" s="328"/>
      <c r="I41" s="328"/>
      <c r="J41" s="328"/>
      <c r="K41" s="460"/>
      <c r="L41" s="460"/>
      <c r="M41" s="465">
        <f>+'Totex menu adjustments'!P11</f>
        <v>3.3383552447687919</v>
      </c>
      <c r="N41" s="328"/>
      <c r="O41" s="331"/>
      <c r="P41" s="436" t="s">
        <v>439</v>
      </c>
      <c r="Q41" s="437"/>
      <c r="R41" s="309"/>
      <c r="S41" s="338">
        <f>IF(SUM(AB41)=0,0,$W$4)</f>
        <v>0</v>
      </c>
      <c r="T41" s="309"/>
      <c r="V41" s="309"/>
      <c r="W41" s="309"/>
      <c r="X41" s="309"/>
      <c r="Y41" s="309"/>
      <c r="Z41" s="309"/>
      <c r="AA41" s="309"/>
      <c r="AB41" s="405">
        <f>IF(ISNUMBER(M41),0,1)</f>
        <v>0</v>
      </c>
      <c r="AC41" s="309"/>
    </row>
    <row r="42" spans="2:29" s="310" customFormat="1">
      <c r="B42" s="349">
        <v>25</v>
      </c>
      <c r="C42" s="350" t="s">
        <v>440</v>
      </c>
      <c r="D42" s="351" t="s">
        <v>441</v>
      </c>
      <c r="E42" s="351" t="s">
        <v>400</v>
      </c>
      <c r="F42" s="352">
        <v>3</v>
      </c>
      <c r="G42" s="378" t="s">
        <v>401</v>
      </c>
      <c r="H42" s="328"/>
      <c r="I42" s="328"/>
      <c r="J42" s="328"/>
      <c r="K42" s="460"/>
      <c r="L42" s="460"/>
      <c r="M42" s="466">
        <f>+'Totex menu adjustments'!P18</f>
        <v>32.771154877867481</v>
      </c>
      <c r="N42" s="328"/>
      <c r="O42" s="331"/>
      <c r="P42" s="439" t="s">
        <v>439</v>
      </c>
      <c r="Q42" s="440"/>
      <c r="R42" s="309"/>
      <c r="S42" s="338">
        <f>IF(SUM(AB42)=0,0,$W$4)</f>
        <v>0</v>
      </c>
      <c r="T42" s="309"/>
      <c r="V42" s="309"/>
      <c r="W42" s="309"/>
      <c r="X42" s="309"/>
      <c r="Y42" s="309"/>
      <c r="Z42" s="309"/>
      <c r="AA42" s="309"/>
      <c r="AB42" s="405">
        <f>IF(ISNUMBER(M42),0,1)</f>
        <v>0</v>
      </c>
      <c r="AC42" s="309"/>
    </row>
    <row r="43" spans="2:29" s="310" customFormat="1" ht="25.5">
      <c r="B43" s="349">
        <v>26</v>
      </c>
      <c r="C43" s="350" t="s">
        <v>442</v>
      </c>
      <c r="D43" s="351" t="s">
        <v>443</v>
      </c>
      <c r="E43" s="351" t="s">
        <v>400</v>
      </c>
      <c r="F43" s="352">
        <v>3</v>
      </c>
      <c r="G43" s="378" t="s">
        <v>444</v>
      </c>
      <c r="H43" s="328"/>
      <c r="I43" s="328"/>
      <c r="J43" s="328"/>
      <c r="K43" s="460"/>
      <c r="L43" s="460"/>
      <c r="M43" s="466">
        <f>+[14]Summary_Output!$F$32</f>
        <v>3.8220615160404954</v>
      </c>
      <c r="N43" s="328"/>
      <c r="O43" s="331"/>
      <c r="P43" s="467" t="s">
        <v>445</v>
      </c>
      <c r="Q43" s="449"/>
      <c r="R43" s="309"/>
      <c r="S43" s="338">
        <f>IF(SUM(AB43)=0,0,$W$4)</f>
        <v>0</v>
      </c>
      <c r="T43" s="309"/>
      <c r="V43" s="309"/>
      <c r="W43" s="309"/>
      <c r="X43" s="309"/>
      <c r="Y43" s="309"/>
      <c r="Z43" s="309"/>
      <c r="AA43" s="309"/>
      <c r="AB43" s="405">
        <f>IF(ISNUMBER(M43),0,1)</f>
        <v>0</v>
      </c>
      <c r="AC43" s="309"/>
    </row>
    <row r="44" spans="2:29" s="310" customFormat="1" ht="15" thickBot="1">
      <c r="B44" s="360">
        <v>27</v>
      </c>
      <c r="C44" s="361" t="s">
        <v>446</v>
      </c>
      <c r="D44" s="362" t="s">
        <v>447</v>
      </c>
      <c r="E44" s="362" t="s">
        <v>400</v>
      </c>
      <c r="F44" s="363">
        <v>3</v>
      </c>
      <c r="G44" s="454" t="s">
        <v>444</v>
      </c>
      <c r="H44" s="328"/>
      <c r="I44" s="328"/>
      <c r="J44" s="328"/>
      <c r="K44" s="460"/>
      <c r="L44" s="460"/>
      <c r="M44" s="468">
        <f>+[15]Summary_Output!$F$40</f>
        <v>37.519485109073486</v>
      </c>
      <c r="N44" s="328"/>
      <c r="O44" s="331"/>
      <c r="P44" s="469" t="s">
        <v>448</v>
      </c>
      <c r="Q44" s="421"/>
      <c r="R44" s="309"/>
      <c r="S44" s="338">
        <f>IF(SUM(AB44)=0,0,$W$4)</f>
        <v>0</v>
      </c>
      <c r="T44" s="309"/>
      <c r="V44" s="309"/>
      <c r="W44" s="309"/>
      <c r="X44" s="309"/>
      <c r="Y44" s="309"/>
      <c r="Z44" s="309"/>
      <c r="AA44" s="309"/>
      <c r="AB44" s="405">
        <f>IF(ISNUMBER(M44),0,1)</f>
        <v>0</v>
      </c>
      <c r="AC44" s="309"/>
    </row>
    <row r="45" spans="2:29" s="310" customFormat="1">
      <c r="B45" s="368"/>
      <c r="C45" s="470"/>
      <c r="D45" s="331"/>
      <c r="E45" s="329"/>
      <c r="F45" s="329"/>
      <c r="G45" s="329"/>
      <c r="H45" s="331"/>
      <c r="I45" s="460"/>
      <c r="J45" s="460"/>
      <c r="K45" s="460"/>
      <c r="L45" s="460"/>
      <c r="M45" s="460"/>
      <c r="N45" s="331"/>
      <c r="O45" s="331"/>
      <c r="P45" s="331"/>
      <c r="Q45" s="309"/>
      <c r="R45" s="309"/>
      <c r="S45" s="338"/>
      <c r="T45" s="309"/>
      <c r="V45" s="309"/>
      <c r="W45" s="309"/>
      <c r="X45" s="309"/>
      <c r="Y45" s="309"/>
      <c r="Z45" s="309"/>
      <c r="AA45" s="309"/>
      <c r="AB45" s="309"/>
      <c r="AC45" s="471">
        <f>SUM(X18:AC44)</f>
        <v>0</v>
      </c>
    </row>
    <row r="46" spans="2:29" s="310" customFormat="1" ht="15.75">
      <c r="B46" s="472" t="s">
        <v>449</v>
      </c>
      <c r="C46" s="473"/>
      <c r="D46" s="474"/>
      <c r="E46" s="474"/>
      <c r="F46" s="475"/>
      <c r="G46" s="474"/>
      <c r="H46" s="474"/>
      <c r="I46" s="474"/>
      <c r="J46" s="476"/>
      <c r="K46" s="476"/>
      <c r="L46" s="476"/>
      <c r="M46" s="477"/>
      <c r="N46" s="427"/>
      <c r="O46" s="331"/>
      <c r="P46" s="371"/>
      <c r="Q46" s="309"/>
      <c r="R46" s="309"/>
      <c r="S46" s="309"/>
      <c r="T46" s="309"/>
      <c r="V46" s="309"/>
      <c r="W46" s="309"/>
      <c r="X46" s="309"/>
      <c r="Y46" s="309"/>
      <c r="Z46" s="309"/>
      <c r="AA46" s="309"/>
      <c r="AB46" s="309"/>
      <c r="AC46" s="309"/>
    </row>
    <row r="47" spans="2:29" s="310" customFormat="1" ht="15.75">
      <c r="B47" s="478"/>
      <c r="C47" s="479" t="s">
        <v>450</v>
      </c>
      <c r="D47" s="474"/>
      <c r="E47" s="474"/>
      <c r="F47" s="475"/>
      <c r="G47" s="474"/>
      <c r="H47" s="474"/>
      <c r="I47" s="474"/>
      <c r="J47" s="476"/>
      <c r="K47" s="476"/>
      <c r="L47" s="476"/>
      <c r="M47" s="477"/>
      <c r="N47" s="427"/>
      <c r="O47" s="331"/>
      <c r="P47" s="371"/>
      <c r="Q47" s="309"/>
      <c r="R47" s="309"/>
      <c r="S47" s="309"/>
      <c r="T47" s="309"/>
      <c r="V47" s="309"/>
      <c r="W47" s="309"/>
      <c r="X47" s="309"/>
      <c r="Y47" s="309"/>
      <c r="Z47" s="309"/>
      <c r="AA47" s="309"/>
      <c r="AB47" s="309"/>
      <c r="AC47" s="309"/>
    </row>
    <row r="48" spans="2:29" s="310" customFormat="1" ht="15.75">
      <c r="B48" s="480"/>
      <c r="C48" s="479" t="s">
        <v>451</v>
      </c>
      <c r="D48" s="474"/>
      <c r="E48" s="474"/>
      <c r="F48" s="475"/>
      <c r="G48" s="474"/>
      <c r="H48" s="474"/>
      <c r="I48" s="474"/>
      <c r="J48" s="476"/>
      <c r="K48" s="476"/>
      <c r="L48" s="476"/>
      <c r="M48" s="477"/>
      <c r="N48" s="427"/>
      <c r="O48" s="331"/>
      <c r="P48" s="371"/>
      <c r="Q48" s="309"/>
      <c r="R48" s="309"/>
      <c r="S48" s="309"/>
      <c r="T48" s="309"/>
      <c r="V48" s="309"/>
      <c r="W48" s="309"/>
      <c r="X48" s="309"/>
      <c r="Y48" s="309"/>
      <c r="Z48" s="309"/>
      <c r="AA48" s="309"/>
      <c r="AB48" s="309"/>
      <c r="AC48" s="309"/>
    </row>
    <row r="49" spans="2:16" s="309" customFormat="1" ht="15.75">
      <c r="B49" s="481"/>
      <c r="C49" s="479" t="s">
        <v>452</v>
      </c>
      <c r="D49" s="474"/>
      <c r="E49" s="474"/>
      <c r="F49" s="475"/>
      <c r="G49" s="474"/>
      <c r="H49" s="474"/>
      <c r="I49" s="474"/>
      <c r="J49" s="476"/>
      <c r="K49" s="476"/>
      <c r="L49" s="476"/>
      <c r="M49" s="477"/>
      <c r="N49" s="427"/>
      <c r="O49" s="331"/>
      <c r="P49" s="371"/>
    </row>
    <row r="50" spans="2:16" s="309" customFormat="1" ht="15.75">
      <c r="B50" s="482"/>
      <c r="C50" s="479" t="s">
        <v>453</v>
      </c>
      <c r="D50" s="474"/>
      <c r="E50" s="474"/>
      <c r="F50" s="475"/>
      <c r="G50" s="474"/>
      <c r="H50" s="474"/>
      <c r="I50" s="474"/>
      <c r="J50" s="476"/>
      <c r="K50" s="476"/>
      <c r="L50" s="476"/>
      <c r="M50" s="477"/>
      <c r="N50" s="427"/>
      <c r="O50" s="331"/>
      <c r="P50" s="371"/>
    </row>
    <row r="51" spans="2:16" s="309" customFormat="1" ht="16.5" thickBot="1">
      <c r="B51" s="483"/>
      <c r="C51" s="484"/>
      <c r="D51" s="474"/>
      <c r="E51" s="474"/>
      <c r="F51" s="475"/>
      <c r="G51" s="474"/>
      <c r="H51" s="474"/>
      <c r="I51" s="474"/>
      <c r="J51" s="476"/>
      <c r="K51" s="476"/>
      <c r="L51" s="476"/>
      <c r="M51" s="477"/>
      <c r="N51" s="427"/>
      <c r="O51" s="331"/>
      <c r="P51" s="328"/>
    </row>
    <row r="52" spans="2:16" s="309" customFormat="1" ht="16.5" thickBot="1">
      <c r="B52" s="759" t="s">
        <v>454</v>
      </c>
      <c r="C52" s="760"/>
      <c r="D52" s="760"/>
      <c r="E52" s="760"/>
      <c r="F52" s="760"/>
      <c r="G52" s="760"/>
      <c r="H52" s="760"/>
      <c r="I52" s="760"/>
      <c r="J52" s="760"/>
      <c r="K52" s="760"/>
      <c r="L52" s="760"/>
      <c r="M52" s="760"/>
      <c r="N52" s="761"/>
      <c r="O52" s="331"/>
      <c r="P52" s="328"/>
    </row>
    <row r="53" spans="2:16" s="309" customFormat="1" ht="16.5" thickBot="1">
      <c r="B53" s="485"/>
      <c r="C53" s="486"/>
      <c r="D53" s="487"/>
      <c r="E53" s="487"/>
      <c r="F53" s="488"/>
      <c r="G53" s="487"/>
      <c r="H53" s="487"/>
      <c r="I53" s="487"/>
      <c r="J53" s="476"/>
      <c r="K53" s="476"/>
      <c r="L53" s="476"/>
      <c r="M53" s="477"/>
      <c r="N53" s="477"/>
      <c r="O53" s="331"/>
      <c r="P53" s="328"/>
    </row>
    <row r="54" spans="2:16" s="309" customFormat="1" ht="15" thickBot="1">
      <c r="B54" s="780" t="s">
        <v>455</v>
      </c>
      <c r="C54" s="781"/>
      <c r="D54" s="781"/>
      <c r="E54" s="781"/>
      <c r="F54" s="781"/>
      <c r="G54" s="781"/>
      <c r="H54" s="781"/>
      <c r="I54" s="781"/>
      <c r="J54" s="781"/>
      <c r="K54" s="781"/>
      <c r="L54" s="781"/>
      <c r="M54" s="781"/>
      <c r="N54" s="782"/>
      <c r="O54" s="331"/>
      <c r="P54" s="328"/>
    </row>
    <row r="55" spans="2:16" s="309" customFormat="1" ht="15" thickBot="1">
      <c r="B55" s="489"/>
      <c r="C55" s="490"/>
      <c r="D55" s="489"/>
      <c r="E55" s="489"/>
      <c r="F55" s="491"/>
      <c r="G55" s="492"/>
      <c r="H55" s="492"/>
      <c r="I55" s="492"/>
      <c r="J55" s="476"/>
      <c r="K55" s="476"/>
      <c r="L55" s="476"/>
      <c r="M55" s="477"/>
      <c r="N55" s="477"/>
      <c r="O55" s="331"/>
      <c r="P55" s="328"/>
    </row>
    <row r="56" spans="2:16" s="309" customFormat="1">
      <c r="B56" s="493" t="s">
        <v>456</v>
      </c>
      <c r="C56" s="783" t="s">
        <v>457</v>
      </c>
      <c r="D56" s="784"/>
      <c r="E56" s="784"/>
      <c r="F56" s="784"/>
      <c r="G56" s="784"/>
      <c r="H56" s="784"/>
      <c r="I56" s="784"/>
      <c r="J56" s="784"/>
      <c r="K56" s="784"/>
      <c r="L56" s="784"/>
      <c r="M56" s="784"/>
      <c r="N56" s="785"/>
      <c r="O56" s="331"/>
      <c r="P56" s="328"/>
    </row>
    <row r="57" spans="2:16" s="309" customFormat="1">
      <c r="B57" s="494" t="s">
        <v>458</v>
      </c>
      <c r="C57" s="495" t="str">
        <f>$C$5</f>
        <v>Company details</v>
      </c>
      <c r="D57" s="495"/>
      <c r="E57" s="495"/>
      <c r="F57" s="495"/>
      <c r="G57" s="495"/>
      <c r="H57" s="495"/>
      <c r="I57" s="495"/>
      <c r="J57" s="495"/>
      <c r="K57" s="495"/>
      <c r="L57" s="495"/>
      <c r="M57" s="495"/>
      <c r="N57" s="496"/>
      <c r="O57" s="331"/>
      <c r="P57" s="328"/>
    </row>
    <row r="58" spans="2:16" s="309" customFormat="1">
      <c r="B58" s="497">
        <v>1</v>
      </c>
      <c r="C58" s="774" t="s">
        <v>459</v>
      </c>
      <c r="D58" s="775"/>
      <c r="E58" s="775"/>
      <c r="F58" s="775"/>
      <c r="G58" s="775"/>
      <c r="H58" s="775"/>
      <c r="I58" s="775"/>
      <c r="J58" s="775"/>
      <c r="K58" s="775"/>
      <c r="L58" s="775"/>
      <c r="M58" s="775"/>
      <c r="N58" s="776"/>
      <c r="O58" s="331"/>
      <c r="P58" s="328"/>
    </row>
    <row r="59" spans="2:16" s="309" customFormat="1">
      <c r="B59" s="498">
        <v>2</v>
      </c>
      <c r="C59" s="774" t="s">
        <v>460</v>
      </c>
      <c r="D59" s="775"/>
      <c r="E59" s="775"/>
      <c r="F59" s="775"/>
      <c r="G59" s="775"/>
      <c r="H59" s="775"/>
      <c r="I59" s="775"/>
      <c r="J59" s="775"/>
      <c r="K59" s="775"/>
      <c r="L59" s="775"/>
      <c r="M59" s="775"/>
      <c r="N59" s="776"/>
      <c r="O59" s="331"/>
      <c r="P59" s="328"/>
    </row>
    <row r="60" spans="2:16" s="309" customFormat="1">
      <c r="B60" s="498">
        <v>3</v>
      </c>
      <c r="C60" s="774" t="s">
        <v>461</v>
      </c>
      <c r="D60" s="775"/>
      <c r="E60" s="775"/>
      <c r="F60" s="775"/>
      <c r="G60" s="775"/>
      <c r="H60" s="775"/>
      <c r="I60" s="775"/>
      <c r="J60" s="775"/>
      <c r="K60" s="775"/>
      <c r="L60" s="775"/>
      <c r="M60" s="775"/>
      <c r="N60" s="776"/>
      <c r="O60" s="331"/>
      <c r="P60" s="328"/>
    </row>
    <row r="61" spans="2:16" s="309" customFormat="1">
      <c r="B61" s="494" t="s">
        <v>462</v>
      </c>
      <c r="C61" s="495" t="str">
        <f>$C$10</f>
        <v>Menu choices</v>
      </c>
      <c r="D61" s="495"/>
      <c r="E61" s="495"/>
      <c r="F61" s="495"/>
      <c r="G61" s="495"/>
      <c r="H61" s="495"/>
      <c r="I61" s="495"/>
      <c r="J61" s="495"/>
      <c r="K61" s="495"/>
      <c r="L61" s="495"/>
      <c r="M61" s="495"/>
      <c r="N61" s="496"/>
      <c r="O61" s="331"/>
      <c r="P61" s="328"/>
    </row>
    <row r="62" spans="2:16" s="309" customFormat="1">
      <c r="B62" s="498">
        <v>4</v>
      </c>
      <c r="C62" s="774" t="s">
        <v>463</v>
      </c>
      <c r="D62" s="775"/>
      <c r="E62" s="775"/>
      <c r="F62" s="775"/>
      <c r="G62" s="775"/>
      <c r="H62" s="775"/>
      <c r="I62" s="775"/>
      <c r="J62" s="775"/>
      <c r="K62" s="775"/>
      <c r="L62" s="775"/>
      <c r="M62" s="775"/>
      <c r="N62" s="776"/>
      <c r="O62" s="331"/>
      <c r="P62" s="328"/>
    </row>
    <row r="63" spans="2:16" s="309" customFormat="1">
      <c r="B63" s="498">
        <v>5</v>
      </c>
      <c r="C63" s="774" t="s">
        <v>464</v>
      </c>
      <c r="D63" s="775"/>
      <c r="E63" s="775"/>
      <c r="F63" s="775"/>
      <c r="G63" s="775"/>
      <c r="H63" s="775"/>
      <c r="I63" s="775"/>
      <c r="J63" s="775"/>
      <c r="K63" s="775"/>
      <c r="L63" s="775"/>
      <c r="M63" s="775"/>
      <c r="N63" s="776"/>
      <c r="O63" s="331"/>
      <c r="P63" s="328"/>
    </row>
    <row r="64" spans="2:16" s="309" customFormat="1">
      <c r="B64" s="498">
        <v>6</v>
      </c>
      <c r="C64" s="774" t="s">
        <v>465</v>
      </c>
      <c r="D64" s="775"/>
      <c r="E64" s="775"/>
      <c r="F64" s="775"/>
      <c r="G64" s="775"/>
      <c r="H64" s="775"/>
      <c r="I64" s="775"/>
      <c r="J64" s="775"/>
      <c r="K64" s="775"/>
      <c r="L64" s="775"/>
      <c r="M64" s="775"/>
      <c r="N64" s="776"/>
      <c r="O64" s="331"/>
      <c r="P64" s="328"/>
    </row>
    <row r="65" spans="2:16" s="309" customFormat="1">
      <c r="B65" s="494" t="s">
        <v>466</v>
      </c>
      <c r="C65" s="495" t="str">
        <f>$C$15</f>
        <v>TOTEX</v>
      </c>
      <c r="D65" s="495"/>
      <c r="E65" s="495"/>
      <c r="F65" s="495"/>
      <c r="G65" s="495"/>
      <c r="H65" s="495"/>
      <c r="I65" s="495"/>
      <c r="J65" s="495"/>
      <c r="K65" s="495"/>
      <c r="L65" s="495"/>
      <c r="M65" s="495"/>
      <c r="N65" s="496"/>
      <c r="O65" s="331"/>
      <c r="P65" s="328"/>
    </row>
    <row r="66" spans="2:16" s="309" customFormat="1">
      <c r="B66" s="498">
        <v>7</v>
      </c>
      <c r="C66" s="774" t="s">
        <v>467</v>
      </c>
      <c r="D66" s="775"/>
      <c r="E66" s="775"/>
      <c r="F66" s="775"/>
      <c r="G66" s="775"/>
      <c r="H66" s="775"/>
      <c r="I66" s="775"/>
      <c r="J66" s="775"/>
      <c r="K66" s="775"/>
      <c r="L66" s="775"/>
      <c r="M66" s="775"/>
      <c r="N66" s="776"/>
      <c r="O66" s="331"/>
      <c r="P66" s="328"/>
    </row>
    <row r="67" spans="2:16" s="309" customFormat="1">
      <c r="B67" s="498">
        <v>8</v>
      </c>
      <c r="C67" s="774" t="s">
        <v>468</v>
      </c>
      <c r="D67" s="775"/>
      <c r="E67" s="775"/>
      <c r="F67" s="775"/>
      <c r="G67" s="775"/>
      <c r="H67" s="775"/>
      <c r="I67" s="775"/>
      <c r="J67" s="775"/>
      <c r="K67" s="775"/>
      <c r="L67" s="775"/>
      <c r="M67" s="775"/>
      <c r="N67" s="776"/>
      <c r="O67" s="331"/>
      <c r="P67" s="328"/>
    </row>
    <row r="68" spans="2:16" s="309" customFormat="1">
      <c r="B68" s="498">
        <v>9</v>
      </c>
      <c r="C68" s="774" t="s">
        <v>469</v>
      </c>
      <c r="D68" s="775"/>
      <c r="E68" s="775"/>
      <c r="F68" s="775"/>
      <c r="G68" s="775"/>
      <c r="H68" s="775"/>
      <c r="I68" s="775"/>
      <c r="J68" s="775"/>
      <c r="K68" s="775"/>
      <c r="L68" s="775"/>
      <c r="M68" s="775"/>
      <c r="N68" s="776"/>
      <c r="O68" s="331"/>
      <c r="P68" s="328"/>
    </row>
    <row r="69" spans="2:16" s="309" customFormat="1">
      <c r="B69" s="494" t="s">
        <v>470</v>
      </c>
      <c r="C69" s="495" t="str">
        <f>$C$20</f>
        <v>Adjustments to TOTEX</v>
      </c>
      <c r="D69" s="495"/>
      <c r="E69" s="495"/>
      <c r="F69" s="495"/>
      <c r="G69" s="495"/>
      <c r="H69" s="495"/>
      <c r="I69" s="495"/>
      <c r="J69" s="495"/>
      <c r="K69" s="495"/>
      <c r="L69" s="495"/>
      <c r="M69" s="495"/>
      <c r="N69" s="496"/>
      <c r="O69" s="331"/>
      <c r="P69" s="328"/>
    </row>
    <row r="70" spans="2:16" s="309" customFormat="1">
      <c r="B70" s="498" t="s">
        <v>471</v>
      </c>
      <c r="C70" s="774" t="s">
        <v>472</v>
      </c>
      <c r="D70" s="775"/>
      <c r="E70" s="775"/>
      <c r="F70" s="775"/>
      <c r="G70" s="775"/>
      <c r="H70" s="775"/>
      <c r="I70" s="775"/>
      <c r="J70" s="775"/>
      <c r="K70" s="775"/>
      <c r="L70" s="775"/>
      <c r="M70" s="775"/>
      <c r="N70" s="776"/>
      <c r="O70" s="331"/>
      <c r="P70" s="328"/>
    </row>
    <row r="71" spans="2:16" s="309" customFormat="1">
      <c r="B71" s="498" t="s">
        <v>473</v>
      </c>
      <c r="C71" s="774" t="s">
        <v>474</v>
      </c>
      <c r="D71" s="775"/>
      <c r="E71" s="775"/>
      <c r="F71" s="775"/>
      <c r="G71" s="775"/>
      <c r="H71" s="775"/>
      <c r="I71" s="775"/>
      <c r="J71" s="775"/>
      <c r="K71" s="775"/>
      <c r="L71" s="775"/>
      <c r="M71" s="775"/>
      <c r="N71" s="776"/>
      <c r="O71" s="331"/>
      <c r="P71" s="328"/>
    </row>
    <row r="72" spans="2:16" s="309" customFormat="1">
      <c r="B72" s="494" t="s">
        <v>475</v>
      </c>
      <c r="C72" s="495" t="str">
        <f>$C$28</f>
        <v>PAYG</v>
      </c>
      <c r="D72" s="495"/>
      <c r="E72" s="495"/>
      <c r="F72" s="495"/>
      <c r="G72" s="495"/>
      <c r="H72" s="495"/>
      <c r="I72" s="495"/>
      <c r="J72" s="495"/>
      <c r="K72" s="495"/>
      <c r="L72" s="495"/>
      <c r="M72" s="495"/>
      <c r="N72" s="496"/>
      <c r="O72" s="331"/>
      <c r="P72" s="328"/>
    </row>
    <row r="73" spans="2:16" s="309" customFormat="1">
      <c r="B73" s="498" t="s">
        <v>476</v>
      </c>
      <c r="C73" s="774" t="s">
        <v>477</v>
      </c>
      <c r="D73" s="775"/>
      <c r="E73" s="775"/>
      <c r="F73" s="775"/>
      <c r="G73" s="775"/>
      <c r="H73" s="775"/>
      <c r="I73" s="775"/>
      <c r="J73" s="775"/>
      <c r="K73" s="775"/>
      <c r="L73" s="775"/>
      <c r="M73" s="775"/>
      <c r="N73" s="776"/>
      <c r="O73" s="331"/>
      <c r="P73" s="328"/>
    </row>
    <row r="74" spans="2:16" s="309" customFormat="1">
      <c r="B74" s="494" t="s">
        <v>478</v>
      </c>
      <c r="C74" s="495" t="str">
        <f>$C$31</f>
        <v>Business rates IDoK</v>
      </c>
      <c r="D74" s="495"/>
      <c r="E74" s="495"/>
      <c r="F74" s="495"/>
      <c r="G74" s="495"/>
      <c r="H74" s="495"/>
      <c r="I74" s="495"/>
      <c r="J74" s="495"/>
      <c r="K74" s="495"/>
      <c r="L74" s="495"/>
      <c r="M74" s="495"/>
      <c r="N74" s="496"/>
      <c r="O74" s="331"/>
      <c r="P74" s="328"/>
    </row>
    <row r="75" spans="2:16" s="309" customFormat="1">
      <c r="B75" s="498" t="s">
        <v>479</v>
      </c>
      <c r="C75" s="774" t="s">
        <v>480</v>
      </c>
      <c r="D75" s="775"/>
      <c r="E75" s="775"/>
      <c r="F75" s="775"/>
      <c r="G75" s="775"/>
      <c r="H75" s="775"/>
      <c r="I75" s="775"/>
      <c r="J75" s="775"/>
      <c r="K75" s="775"/>
      <c r="L75" s="775"/>
      <c r="M75" s="775"/>
      <c r="N75" s="776"/>
      <c r="O75" s="331"/>
      <c r="P75" s="328"/>
    </row>
    <row r="76" spans="2:16" s="309" customFormat="1">
      <c r="B76" s="494" t="s">
        <v>481</v>
      </c>
      <c r="C76" s="495" t="str">
        <f>$C$40</f>
        <v>Totex menu adjustments</v>
      </c>
      <c r="D76" s="495"/>
      <c r="E76" s="495"/>
      <c r="F76" s="495"/>
      <c r="G76" s="495"/>
      <c r="H76" s="495"/>
      <c r="I76" s="495"/>
      <c r="J76" s="495"/>
      <c r="K76" s="495"/>
      <c r="L76" s="495"/>
      <c r="M76" s="495"/>
      <c r="N76" s="496"/>
      <c r="O76" s="331"/>
      <c r="P76" s="328"/>
    </row>
    <row r="77" spans="2:16" s="309" customFormat="1">
      <c r="B77" s="498" t="s">
        <v>482</v>
      </c>
      <c r="C77" s="774" t="s">
        <v>483</v>
      </c>
      <c r="D77" s="775"/>
      <c r="E77" s="775"/>
      <c r="F77" s="775"/>
      <c r="G77" s="775"/>
      <c r="H77" s="775"/>
      <c r="I77" s="775"/>
      <c r="J77" s="775"/>
      <c r="K77" s="775"/>
      <c r="L77" s="775"/>
      <c r="M77" s="775"/>
      <c r="N77" s="776"/>
      <c r="O77" s="331"/>
      <c r="P77" s="328"/>
    </row>
    <row r="78" spans="2:16" s="309" customFormat="1">
      <c r="B78" s="498" t="s">
        <v>484</v>
      </c>
      <c r="C78" s="774" t="s">
        <v>483</v>
      </c>
      <c r="D78" s="775"/>
      <c r="E78" s="775"/>
      <c r="F78" s="775"/>
      <c r="G78" s="775"/>
      <c r="H78" s="775"/>
      <c r="I78" s="775"/>
      <c r="J78" s="775"/>
      <c r="K78" s="775"/>
      <c r="L78" s="775"/>
      <c r="M78" s="775"/>
      <c r="N78" s="776"/>
      <c r="O78" s="331"/>
      <c r="P78" s="328"/>
    </row>
    <row r="79" spans="2:16" s="309" customFormat="1">
      <c r="B79" s="498" t="s">
        <v>485</v>
      </c>
      <c r="C79" s="774" t="s">
        <v>486</v>
      </c>
      <c r="D79" s="775"/>
      <c r="E79" s="775"/>
      <c r="F79" s="775"/>
      <c r="G79" s="775"/>
      <c r="H79" s="775"/>
      <c r="I79" s="775"/>
      <c r="J79" s="775"/>
      <c r="K79" s="775"/>
      <c r="L79" s="775"/>
      <c r="M79" s="775"/>
      <c r="N79" s="776"/>
      <c r="O79" s="331"/>
      <c r="P79" s="328"/>
    </row>
    <row r="80" spans="2:16" s="309" customFormat="1" ht="15" thickBot="1">
      <c r="B80" s="499" t="s">
        <v>487</v>
      </c>
      <c r="C80" s="786" t="s">
        <v>488</v>
      </c>
      <c r="D80" s="787"/>
      <c r="E80" s="787"/>
      <c r="F80" s="787"/>
      <c r="G80" s="787"/>
      <c r="H80" s="787"/>
      <c r="I80" s="787"/>
      <c r="J80" s="787"/>
      <c r="K80" s="787"/>
      <c r="L80" s="787"/>
      <c r="M80" s="787"/>
      <c r="N80" s="788"/>
      <c r="O80" s="331"/>
      <c r="P80" s="328"/>
    </row>
    <row r="81" s="309" customFormat="1"/>
    <row r="82" s="309" customFormat="1"/>
  </sheetData>
  <mergeCells count="22">
    <mergeCell ref="C77:N77"/>
    <mergeCell ref="C78:N78"/>
    <mergeCell ref="C79:N79"/>
    <mergeCell ref="C80:N80"/>
    <mergeCell ref="C67:N67"/>
    <mergeCell ref="C68:N68"/>
    <mergeCell ref="C70:N70"/>
    <mergeCell ref="C71:N71"/>
    <mergeCell ref="C73:N73"/>
    <mergeCell ref="C75:N75"/>
    <mergeCell ref="C66:N66"/>
    <mergeCell ref="P1:S1"/>
    <mergeCell ref="B3:C3"/>
    <mergeCell ref="B52:N52"/>
    <mergeCell ref="B54:N54"/>
    <mergeCell ref="C56:N56"/>
    <mergeCell ref="C58:N58"/>
    <mergeCell ref="C59:N59"/>
    <mergeCell ref="C60:N60"/>
    <mergeCell ref="C62:N62"/>
    <mergeCell ref="C63:N63"/>
    <mergeCell ref="C64:N64"/>
  </mergeCells>
  <conditionalFormatting sqref="S5:S45">
    <cfRule type="cellIs" dxfId="7" priority="1" operator="equal">
      <formula>0</formula>
    </cfRule>
  </conditionalFormatting>
  <dataValidations count="1">
    <dataValidation type="list" allowBlank="1" showInputMessage="1" showErrorMessage="1" sqref="N7" xr:uid="{00000000-0002-0000-0900-000000000000}">
      <formula1>"Yes, 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A84"/>
  <sheetViews>
    <sheetView workbookViewId="0">
      <selection activeCell="J35" sqref="J35"/>
    </sheetView>
  </sheetViews>
  <sheetFormatPr defaultColWidth="0" defaultRowHeight="14.25" zeroHeight="1"/>
  <cols>
    <col min="1" max="1" width="1.85546875" style="504" customWidth="1"/>
    <col min="2" max="2" width="7.5703125" style="504" customWidth="1"/>
    <col min="3" max="3" width="82.42578125" style="504" bestFit="1" customWidth="1"/>
    <col min="4" max="4" width="13.85546875" style="504" bestFit="1" customWidth="1"/>
    <col min="5" max="5" width="6.42578125" style="504" customWidth="1"/>
    <col min="6" max="6" width="6.42578125" style="605" customWidth="1"/>
    <col min="7" max="7" width="22.42578125" style="504" bestFit="1" customWidth="1"/>
    <col min="8" max="14" width="11" style="504" customWidth="1"/>
    <col min="15" max="15" width="3" style="504" customWidth="1"/>
    <col min="16" max="16" width="61.85546875" style="504" bestFit="1" customWidth="1"/>
    <col min="17" max="17" width="21.7109375" style="504" customWidth="1"/>
    <col min="18" max="18" width="3" style="504" customWidth="1"/>
    <col min="19" max="19" width="24.7109375" style="334" customWidth="1"/>
    <col min="20" max="20" width="3.42578125" style="334" customWidth="1"/>
    <col min="21" max="21" width="3" style="502" hidden="1" customWidth="1"/>
    <col min="22" max="26" width="9.28515625" style="560" hidden="1" customWidth="1"/>
    <col min="27" max="27" width="1.85546875" style="502" hidden="1" customWidth="1"/>
    <col min="28" max="16384" width="11" style="504" hidden="1"/>
  </cols>
  <sheetData>
    <row r="1" spans="1:26" s="502" customFormat="1" ht="20.25">
      <c r="A1" s="309"/>
      <c r="B1" s="303" t="s">
        <v>490</v>
      </c>
      <c r="C1" s="304"/>
      <c r="D1" s="304"/>
      <c r="E1" s="305"/>
      <c r="F1" s="305"/>
      <c r="G1" s="305"/>
      <c r="H1" s="304"/>
      <c r="I1" s="304"/>
      <c r="J1" s="304"/>
      <c r="K1" s="304"/>
      <c r="L1" s="304"/>
      <c r="M1" s="306"/>
      <c r="N1" s="307" t="s">
        <v>539</v>
      </c>
      <c r="O1" s="308"/>
      <c r="P1" s="777" t="s">
        <v>374</v>
      </c>
      <c r="Q1" s="777"/>
      <c r="R1" s="777"/>
      <c r="S1" s="777"/>
      <c r="T1" s="334"/>
      <c r="V1" s="503"/>
      <c r="W1" s="503"/>
      <c r="X1" s="503"/>
      <c r="Y1" s="503"/>
      <c r="Z1" s="503"/>
    </row>
    <row r="2" spans="1:26" s="502" customFormat="1" ht="15.75" thickBot="1">
      <c r="A2" s="309"/>
      <c r="B2" s="311"/>
      <c r="C2" s="311"/>
      <c r="D2" s="312"/>
      <c r="E2" s="313"/>
      <c r="F2" s="314"/>
      <c r="G2" s="314"/>
      <c r="H2" s="311"/>
      <c r="I2" s="311"/>
      <c r="J2" s="311"/>
      <c r="K2" s="315"/>
      <c r="L2" s="315"/>
      <c r="M2" s="316"/>
      <c r="N2" s="316"/>
      <c r="O2" s="317"/>
      <c r="P2" s="316"/>
      <c r="Q2" s="309"/>
      <c r="R2" s="309"/>
      <c r="S2" s="334"/>
      <c r="T2" s="334"/>
      <c r="V2" s="758" t="s">
        <v>384</v>
      </c>
      <c r="W2" s="758"/>
      <c r="X2" s="758"/>
      <c r="Y2" s="758"/>
      <c r="Z2" s="758"/>
    </row>
    <row r="3" spans="1:26" s="502" customFormat="1" ht="15" thickBot="1">
      <c r="A3" s="309"/>
      <c r="B3" s="778" t="s">
        <v>375</v>
      </c>
      <c r="C3" s="779"/>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R3" s="309"/>
      <c r="S3" s="508" t="s">
        <v>383</v>
      </c>
      <c r="T3" s="334"/>
      <c r="V3" s="509" t="s">
        <v>385</v>
      </c>
      <c r="W3" s="510"/>
      <c r="X3" s="510"/>
      <c r="Y3" s="510"/>
      <c r="Z3" s="510"/>
    </row>
    <row r="4" spans="1:26" s="502" customFormat="1" ht="15" thickBot="1">
      <c r="A4" s="309"/>
      <c r="B4" s="327"/>
      <c r="C4" s="328"/>
      <c r="D4" s="328"/>
      <c r="E4" s="329"/>
      <c r="F4" s="329"/>
      <c r="G4" s="329"/>
      <c r="H4" s="328"/>
      <c r="I4" s="330"/>
      <c r="J4" s="330"/>
      <c r="K4" s="330"/>
      <c r="L4" s="330"/>
      <c r="M4" s="330"/>
      <c r="N4" s="328"/>
      <c r="O4" s="331"/>
      <c r="P4" s="328"/>
      <c r="Q4" s="328"/>
      <c r="R4" s="309"/>
      <c r="S4" s="565"/>
      <c r="T4" s="334"/>
      <c r="V4" s="511"/>
      <c r="W4" s="511"/>
      <c r="X4" s="511"/>
      <c r="Y4" s="511"/>
      <c r="Z4" s="511"/>
    </row>
    <row r="5" spans="1:26" s="502" customFormat="1" ht="15" thickBot="1">
      <c r="A5" s="309"/>
      <c r="B5" s="332" t="s">
        <v>386</v>
      </c>
      <c r="C5" s="333" t="s">
        <v>387</v>
      </c>
      <c r="D5" s="334"/>
      <c r="E5" s="334"/>
      <c r="F5" s="335"/>
      <c r="G5" s="336"/>
      <c r="H5" s="337"/>
      <c r="I5" s="337"/>
      <c r="J5" s="337"/>
      <c r="K5" s="337"/>
      <c r="L5" s="337"/>
      <c r="M5" s="337"/>
      <c r="N5" s="337"/>
      <c r="O5" s="337"/>
      <c r="P5" s="337"/>
      <c r="Q5" s="337"/>
      <c r="R5" s="309"/>
      <c r="S5" s="566"/>
      <c r="T5" s="334"/>
      <c r="V5" s="510"/>
      <c r="W5" s="510"/>
      <c r="X5" s="510"/>
      <c r="Y5" s="510"/>
      <c r="Z5" s="510"/>
    </row>
    <row r="6" spans="1:26" s="502" customFormat="1">
      <c r="A6" s="309"/>
      <c r="B6" s="339">
        <v>1</v>
      </c>
      <c r="C6" s="340" t="s">
        <v>7</v>
      </c>
      <c r="D6" s="341" t="s">
        <v>388</v>
      </c>
      <c r="E6" s="567" t="s">
        <v>58</v>
      </c>
      <c r="F6" s="568">
        <v>0</v>
      </c>
      <c r="G6" s="373" t="s">
        <v>405</v>
      </c>
      <c r="H6" s="344"/>
      <c r="I6" s="344"/>
      <c r="J6" s="344"/>
      <c r="K6" s="344"/>
      <c r="L6" s="344"/>
      <c r="M6" s="328"/>
      <c r="N6" s="345">
        <v>2</v>
      </c>
      <c r="O6" s="346"/>
      <c r="P6" s="347" t="s">
        <v>389</v>
      </c>
      <c r="Q6" s="348"/>
      <c r="R6" s="309"/>
      <c r="S6" s="338"/>
      <c r="T6" s="334"/>
      <c r="V6" s="510"/>
      <c r="W6" s="510"/>
      <c r="X6" s="510"/>
      <c r="Y6" s="510"/>
      <c r="Z6" s="510"/>
    </row>
    <row r="7" spans="1:26" s="502" customFormat="1">
      <c r="A7" s="309"/>
      <c r="B7" s="349">
        <v>2</v>
      </c>
      <c r="C7" s="350" t="s">
        <v>10</v>
      </c>
      <c r="D7" s="351" t="s">
        <v>491</v>
      </c>
      <c r="E7" s="569" t="s">
        <v>391</v>
      </c>
      <c r="F7" s="570">
        <v>0</v>
      </c>
      <c r="G7" s="353" t="s">
        <v>405</v>
      </c>
      <c r="H7" s="354"/>
      <c r="I7" s="355"/>
      <c r="J7" s="356"/>
      <c r="K7" s="327"/>
      <c r="L7" s="327"/>
      <c r="M7" s="327"/>
      <c r="N7" s="525" t="s">
        <v>363</v>
      </c>
      <c r="O7" s="346"/>
      <c r="P7" s="358" t="s">
        <v>392</v>
      </c>
      <c r="Q7" s="359" t="s">
        <v>393</v>
      </c>
      <c r="R7" s="309"/>
      <c r="S7" s="338"/>
      <c r="T7" s="334"/>
      <c r="V7" s="510"/>
      <c r="W7" s="510"/>
      <c r="X7" s="510"/>
      <c r="Y7" s="510"/>
      <c r="Z7" s="510"/>
    </row>
    <row r="8" spans="1:26" s="502" customFormat="1" ht="15" thickBot="1">
      <c r="A8" s="309"/>
      <c r="B8" s="360">
        <v>3</v>
      </c>
      <c r="C8" s="361" t="s">
        <v>193</v>
      </c>
      <c r="D8" s="362" t="s">
        <v>492</v>
      </c>
      <c r="E8" s="571" t="s">
        <v>259</v>
      </c>
      <c r="F8" s="363">
        <v>2</v>
      </c>
      <c r="G8" s="364" t="s">
        <v>405</v>
      </c>
      <c r="H8" s="327"/>
      <c r="I8" s="327"/>
      <c r="J8" s="327"/>
      <c r="K8" s="327"/>
      <c r="L8" s="327"/>
      <c r="M8" s="327"/>
      <c r="N8" s="572">
        <v>3.5999999999999997E-2</v>
      </c>
      <c r="O8" s="346"/>
      <c r="P8" s="366" t="s">
        <v>392</v>
      </c>
      <c r="Q8" s="367"/>
      <c r="R8" s="309"/>
      <c r="S8" s="338"/>
      <c r="T8" s="334"/>
      <c r="V8" s="510"/>
      <c r="W8" s="510"/>
      <c r="X8" s="510"/>
      <c r="Y8" s="510"/>
      <c r="Z8" s="510"/>
    </row>
    <row r="9" spans="1:26" s="502" customFormat="1" ht="15" thickBot="1">
      <c r="A9" s="309"/>
      <c r="B9" s="368"/>
      <c r="C9" s="369"/>
      <c r="D9" s="370"/>
      <c r="E9" s="329"/>
      <c r="F9" s="329"/>
      <c r="G9" s="329"/>
      <c r="H9" s="328"/>
      <c r="I9" s="330"/>
      <c r="J9" s="330"/>
      <c r="K9" s="330"/>
      <c r="L9" s="330"/>
      <c r="M9" s="330"/>
      <c r="N9" s="328"/>
      <c r="O9" s="331"/>
      <c r="P9" s="371"/>
      <c r="Q9" s="371"/>
      <c r="R9" s="309"/>
      <c r="S9" s="338"/>
      <c r="T9" s="334"/>
      <c r="V9" s="510"/>
      <c r="W9" s="510"/>
      <c r="X9" s="510"/>
      <c r="Y9" s="510"/>
      <c r="Z9" s="510"/>
    </row>
    <row r="10" spans="1:26" s="502" customFormat="1" ht="15" thickBot="1">
      <c r="A10" s="309"/>
      <c r="B10" s="332" t="s">
        <v>395</v>
      </c>
      <c r="C10" s="333" t="s">
        <v>396</v>
      </c>
      <c r="D10" s="335"/>
      <c r="E10" s="334"/>
      <c r="F10" s="335"/>
      <c r="G10" s="336"/>
      <c r="H10" s="337"/>
      <c r="I10" s="337"/>
      <c r="J10" s="337"/>
      <c r="K10" s="337"/>
      <c r="L10" s="337"/>
      <c r="M10" s="337"/>
      <c r="N10" s="337"/>
      <c r="O10" s="337"/>
      <c r="P10" s="372"/>
      <c r="Q10" s="372"/>
      <c r="R10" s="309"/>
      <c r="S10" s="338"/>
      <c r="T10" s="334"/>
      <c r="V10" s="510"/>
      <c r="W10" s="510"/>
      <c r="X10" s="510"/>
      <c r="Y10" s="510"/>
      <c r="Z10" s="510"/>
    </row>
    <row r="11" spans="1:26" s="502" customFormat="1" ht="15" thickBot="1">
      <c r="A11" s="309"/>
      <c r="B11" s="339">
        <v>4</v>
      </c>
      <c r="C11" s="340" t="s">
        <v>353</v>
      </c>
      <c r="D11" s="341" t="s">
        <v>493</v>
      </c>
      <c r="E11" s="567" t="s">
        <v>58</v>
      </c>
      <c r="F11" s="342">
        <v>1</v>
      </c>
      <c r="G11" s="373" t="s">
        <v>405</v>
      </c>
      <c r="H11" s="328"/>
      <c r="I11" s="328"/>
      <c r="J11" s="328"/>
      <c r="K11" s="328"/>
      <c r="L11" s="328"/>
      <c r="M11" s="328"/>
      <c r="N11" s="374">
        <v>99.504869880768695</v>
      </c>
      <c r="O11" s="375"/>
      <c r="P11" s="376" t="s">
        <v>392</v>
      </c>
      <c r="Q11" s="377"/>
      <c r="R11" s="309"/>
      <c r="S11" s="338"/>
      <c r="T11" s="334"/>
      <c r="V11" s="510"/>
      <c r="W11" s="510"/>
      <c r="X11" s="510"/>
      <c r="Y11" s="510"/>
      <c r="Z11" s="510"/>
    </row>
    <row r="12" spans="1:26" s="502" customFormat="1" ht="15" thickBot="1">
      <c r="A12" s="309"/>
      <c r="B12" s="573">
        <v>5</v>
      </c>
      <c r="C12" s="574" t="s">
        <v>326</v>
      </c>
      <c r="D12" s="575" t="s">
        <v>494</v>
      </c>
      <c r="E12" s="576" t="s">
        <v>400</v>
      </c>
      <c r="F12" s="577">
        <v>3</v>
      </c>
      <c r="G12" s="378" t="s">
        <v>401</v>
      </c>
      <c r="H12" s="328"/>
      <c r="I12" s="379">
        <v>5.9340959397839903</v>
      </c>
      <c r="J12" s="380">
        <v>5.9340959397839903</v>
      </c>
      <c r="K12" s="380">
        <v>5.9340959397839903</v>
      </c>
      <c r="L12" s="380">
        <v>5.9340959397839903</v>
      </c>
      <c r="M12" s="381">
        <v>5.9340959397839903</v>
      </c>
      <c r="N12" s="382"/>
      <c r="O12" s="382"/>
      <c r="P12" s="578" t="s">
        <v>402</v>
      </c>
      <c r="Q12" s="384"/>
      <c r="R12" s="309"/>
      <c r="S12" s="338"/>
      <c r="T12" s="334"/>
      <c r="V12" s="510"/>
      <c r="W12" s="510"/>
      <c r="X12" s="510"/>
      <c r="Y12" s="510"/>
      <c r="Z12" s="510"/>
    </row>
    <row r="13" spans="1:26" s="502" customFormat="1" ht="15" thickBot="1">
      <c r="A13" s="309"/>
      <c r="B13" s="360">
        <v>6</v>
      </c>
      <c r="C13" s="361" t="s">
        <v>354</v>
      </c>
      <c r="D13" s="362" t="s">
        <v>495</v>
      </c>
      <c r="E13" s="571" t="s">
        <v>404</v>
      </c>
      <c r="F13" s="363">
        <v>1</v>
      </c>
      <c r="G13" s="364" t="s">
        <v>405</v>
      </c>
      <c r="H13" s="328"/>
      <c r="I13" s="328"/>
      <c r="J13" s="328"/>
      <c r="K13" s="328"/>
      <c r="L13" s="328"/>
      <c r="M13" s="328"/>
      <c r="N13" s="374">
        <v>99.5</v>
      </c>
      <c r="O13" s="375"/>
      <c r="P13" s="579" t="s">
        <v>392</v>
      </c>
      <c r="Q13" s="386"/>
      <c r="R13" s="309"/>
      <c r="S13" s="338"/>
      <c r="T13" s="334"/>
      <c r="V13" s="510"/>
      <c r="W13" s="510"/>
      <c r="X13" s="510"/>
      <c r="Y13" s="510"/>
      <c r="Z13" s="510"/>
    </row>
    <row r="14" spans="1:26" s="502" customFormat="1" ht="15" thickBot="1">
      <c r="A14" s="309"/>
      <c r="B14" s="368"/>
      <c r="C14" s="369"/>
      <c r="D14" s="370"/>
      <c r="E14" s="329"/>
      <c r="F14" s="329"/>
      <c r="G14" s="329"/>
      <c r="H14" s="328"/>
      <c r="I14" s="330"/>
      <c r="J14" s="330"/>
      <c r="K14" s="330"/>
      <c r="L14" s="330"/>
      <c r="M14" s="330"/>
      <c r="N14" s="328"/>
      <c r="O14" s="331"/>
      <c r="P14" s="371"/>
      <c r="Q14" s="371"/>
      <c r="R14" s="309"/>
      <c r="S14" s="338"/>
      <c r="T14" s="334"/>
      <c r="V14" s="510"/>
      <c r="W14" s="510"/>
      <c r="X14" s="510"/>
      <c r="Y14" s="510"/>
      <c r="Z14" s="510"/>
    </row>
    <row r="15" spans="1:26" s="502" customFormat="1" ht="15" thickBot="1">
      <c r="A15" s="309"/>
      <c r="B15" s="332" t="s">
        <v>406</v>
      </c>
      <c r="C15" s="333" t="s">
        <v>407</v>
      </c>
      <c r="D15" s="335"/>
      <c r="E15" s="334"/>
      <c r="F15" s="335"/>
      <c r="G15" s="336"/>
      <c r="H15" s="337"/>
      <c r="I15" s="337"/>
      <c r="J15" s="337"/>
      <c r="K15" s="337"/>
      <c r="L15" s="337"/>
      <c r="M15" s="337"/>
      <c r="N15" s="337"/>
      <c r="O15" s="337"/>
      <c r="P15" s="372"/>
      <c r="Q15" s="372"/>
      <c r="R15" s="309"/>
      <c r="S15" s="338"/>
      <c r="T15" s="334"/>
      <c r="V15" s="510"/>
      <c r="W15" s="510"/>
      <c r="X15" s="510"/>
      <c r="Y15" s="510"/>
      <c r="Z15" s="510"/>
    </row>
    <row r="16" spans="1:26" s="502" customFormat="1">
      <c r="A16" s="309"/>
      <c r="B16" s="339">
        <v>7</v>
      </c>
      <c r="C16" s="340" t="s">
        <v>265</v>
      </c>
      <c r="D16" s="341" t="s">
        <v>496</v>
      </c>
      <c r="E16" s="341" t="s">
        <v>400</v>
      </c>
      <c r="F16" s="580">
        <v>3</v>
      </c>
      <c r="G16" s="373" t="s">
        <v>401</v>
      </c>
      <c r="H16" s="328"/>
      <c r="I16" s="388">
        <v>388.12764331233097</v>
      </c>
      <c r="J16" s="389">
        <v>388.12764331233097</v>
      </c>
      <c r="K16" s="389">
        <v>388.12764331233097</v>
      </c>
      <c r="L16" s="389">
        <v>388.12764331233097</v>
      </c>
      <c r="M16" s="390">
        <v>388.12764331233097</v>
      </c>
      <c r="N16" s="382"/>
      <c r="O16" s="382"/>
      <c r="P16" s="376" t="s">
        <v>402</v>
      </c>
      <c r="Q16" s="391"/>
      <c r="R16" s="309"/>
      <c r="S16" s="338"/>
      <c r="T16" s="334"/>
      <c r="V16" s="510"/>
      <c r="W16" s="510"/>
      <c r="X16" s="510"/>
      <c r="Y16" s="510"/>
      <c r="Z16" s="510"/>
    </row>
    <row r="17" spans="1:27">
      <c r="A17" s="309"/>
      <c r="B17" s="349">
        <v>8</v>
      </c>
      <c r="C17" s="350" t="s">
        <v>348</v>
      </c>
      <c r="D17" s="351" t="s">
        <v>497</v>
      </c>
      <c r="E17" s="351" t="s">
        <v>400</v>
      </c>
      <c r="F17" s="581">
        <v>3</v>
      </c>
      <c r="G17" s="378" t="s">
        <v>401</v>
      </c>
      <c r="H17" s="328"/>
      <c r="I17" s="392">
        <v>387.88780320255398</v>
      </c>
      <c r="J17" s="393">
        <v>387.65270264732601</v>
      </c>
      <c r="K17" s="393">
        <v>387.65270264732601</v>
      </c>
      <c r="L17" s="393">
        <v>387.65270264732601</v>
      </c>
      <c r="M17" s="394">
        <v>387.65270264732601</v>
      </c>
      <c r="N17" s="382"/>
      <c r="O17" s="382"/>
      <c r="P17" s="395" t="s">
        <v>402</v>
      </c>
      <c r="Q17" s="396"/>
      <c r="R17" s="309"/>
      <c r="S17" s="338"/>
      <c r="V17" s="510"/>
      <c r="W17" s="510"/>
      <c r="X17" s="510"/>
      <c r="Y17" s="510"/>
      <c r="Z17" s="510"/>
    </row>
    <row r="18" spans="1:27" ht="15" thickBot="1">
      <c r="A18" s="309"/>
      <c r="B18" s="360">
        <v>9</v>
      </c>
      <c r="C18" s="361" t="s">
        <v>208</v>
      </c>
      <c r="D18" s="362" t="s">
        <v>498</v>
      </c>
      <c r="E18" s="362" t="s">
        <v>400</v>
      </c>
      <c r="F18" s="582">
        <v>3</v>
      </c>
      <c r="G18" s="454" t="s">
        <v>411</v>
      </c>
      <c r="H18" s="583"/>
      <c r="I18" s="398">
        <v>320.91750000000002</v>
      </c>
      <c r="J18" s="399">
        <v>417.545672484345</v>
      </c>
      <c r="K18" s="548">
        <f>+'WWS15 - ofwat'!K18</f>
        <v>423.85951916000005</v>
      </c>
      <c r="L18" s="548">
        <f>+'WWS15 - ofwat'!L18</f>
        <v>534.68700000000001</v>
      </c>
      <c r="M18" s="584">
        <f>+'WWS15 - ofwat'!M18</f>
        <v>479.65100000000001</v>
      </c>
      <c r="N18" s="402"/>
      <c r="O18" s="402"/>
      <c r="P18" s="403" t="s">
        <v>412</v>
      </c>
      <c r="Q18" s="404"/>
      <c r="R18" s="309"/>
      <c r="S18" s="338">
        <f xml:space="preserve"> IF( SUM( V18:Z18 ) = 0, 0, $V$3 )</f>
        <v>0</v>
      </c>
      <c r="V18" s="510"/>
      <c r="W18" s="510"/>
      <c r="X18" s="517">
        <f>IF('[16]Validation flags'!$H$3=1,0, IF( ISNUMBER(K18), 0, 1 ))</f>
        <v>0</v>
      </c>
      <c r="Y18" s="517">
        <f>IF('[16]Validation flags'!$H$3=1,0, IF( ISNUMBER(L18), 0, 1 ))</f>
        <v>0</v>
      </c>
      <c r="Z18" s="517">
        <f>IF('[16]Validation flags'!$H$3=1,0, IF( ISNUMBER(M18), 0, 1 ))</f>
        <v>0</v>
      </c>
    </row>
    <row r="19" spans="1:27" ht="15" thickBot="1">
      <c r="A19" s="309"/>
      <c r="B19" s="368"/>
      <c r="C19" s="369"/>
      <c r="D19" s="370"/>
      <c r="E19" s="329"/>
      <c r="F19" s="329"/>
      <c r="G19" s="329"/>
      <c r="H19" s="328"/>
      <c r="I19" s="330"/>
      <c r="J19" s="330"/>
      <c r="K19" s="585"/>
      <c r="L19" s="585"/>
      <c r="M19" s="585"/>
      <c r="N19" s="328"/>
      <c r="O19" s="331"/>
      <c r="P19" s="371"/>
      <c r="Q19" s="371"/>
      <c r="R19" s="309"/>
      <c r="S19" s="338"/>
      <c r="V19" s="510"/>
      <c r="W19" s="510"/>
      <c r="X19" s="510"/>
      <c r="Y19" s="510"/>
      <c r="Z19" s="510"/>
    </row>
    <row r="20" spans="1:27" ht="15" thickBot="1">
      <c r="A20" s="309"/>
      <c r="B20" s="332" t="s">
        <v>413</v>
      </c>
      <c r="C20" s="333" t="s">
        <v>499</v>
      </c>
      <c r="D20" s="335"/>
      <c r="E20" s="334"/>
      <c r="F20" s="335"/>
      <c r="G20" s="336"/>
      <c r="H20" s="337"/>
      <c r="I20" s="337"/>
      <c r="J20" s="337"/>
      <c r="K20" s="586"/>
      <c r="L20" s="586"/>
      <c r="M20" s="586"/>
      <c r="N20" s="337"/>
      <c r="O20" s="337"/>
      <c r="P20" s="372"/>
      <c r="Q20" s="372"/>
      <c r="R20" s="309"/>
      <c r="S20" s="338"/>
      <c r="V20" s="510"/>
      <c r="W20" s="510"/>
      <c r="X20" s="510"/>
      <c r="Y20" s="510"/>
      <c r="Z20" s="510"/>
    </row>
    <row r="21" spans="1:27" ht="14.25" customHeight="1">
      <c r="A21" s="309"/>
      <c r="B21" s="339">
        <v>10</v>
      </c>
      <c r="C21" s="587" t="s">
        <v>214</v>
      </c>
      <c r="D21" s="588" t="s">
        <v>500</v>
      </c>
      <c r="E21" s="341" t="s">
        <v>400</v>
      </c>
      <c r="F21" s="341">
        <v>3</v>
      </c>
      <c r="G21" s="589" t="s">
        <v>411</v>
      </c>
      <c r="H21" s="583"/>
      <c r="I21" s="388">
        <v>2E-3</v>
      </c>
      <c r="J21" s="389">
        <v>0</v>
      </c>
      <c r="K21" s="536">
        <f>+'WWS15 - ofwat'!K21</f>
        <v>0</v>
      </c>
      <c r="L21" s="536">
        <f>+'WWS15 - ofwat'!L21</f>
        <v>0</v>
      </c>
      <c r="M21" s="537">
        <f>+'WWS15 - ofwat'!M21</f>
        <v>0</v>
      </c>
      <c r="N21" s="402"/>
      <c r="O21" s="402"/>
      <c r="P21" s="408" t="s">
        <v>412</v>
      </c>
      <c r="Q21" s="409"/>
      <c r="R21" s="309"/>
      <c r="S21" s="338">
        <f xml:space="preserve"> IF( SUM( V21:Z21 ) = 0, 0, $V$3 )</f>
        <v>0</v>
      </c>
      <c r="V21" s="510"/>
      <c r="W21" s="510"/>
      <c r="X21" s="517">
        <f>IF('[16]Validation flags'!$H$3=1,0, IF( ISNUMBER(K21), 0, 1 ))</f>
        <v>0</v>
      </c>
      <c r="Y21" s="517">
        <f>IF('[16]Validation flags'!$H$3=1,0, IF( ISNUMBER(L21), 0, 1 ))</f>
        <v>0</v>
      </c>
      <c r="Z21" s="517">
        <f>IF('[16]Validation flags'!$H$3=1,0, IF( ISNUMBER(M21), 0, 1 ))</f>
        <v>0</v>
      </c>
    </row>
    <row r="22" spans="1:27" ht="14.25" customHeight="1">
      <c r="A22" s="309"/>
      <c r="B22" s="349">
        <v>11</v>
      </c>
      <c r="C22" s="350" t="s">
        <v>215</v>
      </c>
      <c r="D22" s="351" t="s">
        <v>501</v>
      </c>
      <c r="E22" s="351" t="s">
        <v>400</v>
      </c>
      <c r="F22" s="581">
        <v>3</v>
      </c>
      <c r="G22" s="378" t="s">
        <v>411</v>
      </c>
      <c r="H22" s="583"/>
      <c r="I22" s="392">
        <v>0</v>
      </c>
      <c r="J22" s="393">
        <v>0</v>
      </c>
      <c r="K22" s="538">
        <f>+'WWS15 - ofwat'!K22</f>
        <v>0</v>
      </c>
      <c r="L22" s="538">
        <f>+'WWS15 - ofwat'!L22</f>
        <v>0</v>
      </c>
      <c r="M22" s="539">
        <f>+'WWS15 - ofwat'!M22</f>
        <v>0</v>
      </c>
      <c r="N22" s="402"/>
      <c r="O22" s="402"/>
      <c r="P22" s="412" t="s">
        <v>412</v>
      </c>
      <c r="Q22" s="413"/>
      <c r="R22" s="309"/>
      <c r="S22" s="338">
        <f t="shared" ref="S22:S27" si="0" xml:space="preserve"> IF( SUM( V22:Z22 ) = 0, 0, $V$3 )</f>
        <v>0</v>
      </c>
      <c r="V22" s="510"/>
      <c r="W22" s="510"/>
      <c r="X22" s="517">
        <f>IF('[16]Validation flags'!$H$3=1,0, IF( ISNUMBER(K22), 0, 1 ))</f>
        <v>0</v>
      </c>
      <c r="Y22" s="517">
        <f>IF('[16]Validation flags'!$H$3=1,0, IF( ISNUMBER(L22), 0, 1 ))</f>
        <v>0</v>
      </c>
      <c r="Z22" s="517">
        <f>IF('[16]Validation flags'!$H$3=1,0, IF( ISNUMBER(M22), 0, 1 ))</f>
        <v>0</v>
      </c>
    </row>
    <row r="23" spans="1:27" ht="14.25" customHeight="1">
      <c r="A23" s="309"/>
      <c r="B23" s="349">
        <v>12</v>
      </c>
      <c r="C23" s="350" t="s">
        <v>324</v>
      </c>
      <c r="D23" s="351" t="s">
        <v>502</v>
      </c>
      <c r="E23" s="351" t="s">
        <v>400</v>
      </c>
      <c r="F23" s="581">
        <v>3</v>
      </c>
      <c r="G23" s="378" t="s">
        <v>411</v>
      </c>
      <c r="H23" s="583"/>
      <c r="I23" s="392">
        <v>9.7859999999999996</v>
      </c>
      <c r="J23" s="393">
        <v>6.4820000000000002</v>
      </c>
      <c r="K23" s="538">
        <f>+'WWS15 - ofwat'!K23</f>
        <v>6.0860000000000003</v>
      </c>
      <c r="L23" s="538">
        <f>+'WWS15 - ofwat'!L23</f>
        <v>6.2759999999999998</v>
      </c>
      <c r="M23" s="539">
        <f>+'WWS15 - ofwat'!M23</f>
        <v>6.4654030141509971</v>
      </c>
      <c r="N23" s="402"/>
      <c r="O23" s="402"/>
      <c r="P23" s="412" t="s">
        <v>412</v>
      </c>
      <c r="Q23" s="413"/>
      <c r="R23" s="309"/>
      <c r="S23" s="338">
        <f t="shared" si="0"/>
        <v>0</v>
      </c>
      <c r="V23" s="510"/>
      <c r="W23" s="510"/>
      <c r="X23" s="517">
        <f>IF('[16]Validation flags'!$H$3=1,0, IF( ISNUMBER(K23), 0, 1 ))</f>
        <v>0</v>
      </c>
      <c r="Y23" s="517">
        <f>IF('[16]Validation flags'!$H$3=1,0, IF( ISNUMBER(L23), 0, 1 ))</f>
        <v>0</v>
      </c>
      <c r="Z23" s="517">
        <f>IF('[16]Validation flags'!$H$3=1,0, IF( ISNUMBER(M23), 0, 1 ))</f>
        <v>0</v>
      </c>
    </row>
    <row r="24" spans="1:27" ht="14.25" customHeight="1">
      <c r="A24" s="309"/>
      <c r="B24" s="349">
        <v>13</v>
      </c>
      <c r="C24" s="350" t="s">
        <v>216</v>
      </c>
      <c r="D24" s="351" t="s">
        <v>503</v>
      </c>
      <c r="E24" s="351" t="s">
        <v>400</v>
      </c>
      <c r="F24" s="581">
        <v>3</v>
      </c>
      <c r="G24" s="378" t="s">
        <v>411</v>
      </c>
      <c r="H24" s="583"/>
      <c r="I24" s="546">
        <f>+'WWS15 - ofwat'!I24</f>
        <v>0.54400000000000004</v>
      </c>
      <c r="J24" s="538">
        <f>+'WWS15 - ofwat'!J24</f>
        <v>0.88300000000000001</v>
      </c>
      <c r="K24" s="538">
        <f>+'WWS15 - ofwat'!K24</f>
        <v>1.3886171269004035</v>
      </c>
      <c r="L24" s="538">
        <f>+'WWS15 - ofwat'!L24</f>
        <v>1.4330000000000001</v>
      </c>
      <c r="M24" s="539">
        <f>+'WWS15 - ofwat'!M24</f>
        <v>1.4770000000000001</v>
      </c>
      <c r="N24" s="402"/>
      <c r="O24" s="402"/>
      <c r="P24" s="412"/>
      <c r="Q24" s="413"/>
      <c r="R24" s="309"/>
      <c r="S24" s="338">
        <f t="shared" si="0"/>
        <v>0</v>
      </c>
      <c r="V24" s="517">
        <f>IF('[16]Validation flags'!$H$3=1,0, IF( ISNUMBER(I24), 0, 1 ))</f>
        <v>0</v>
      </c>
      <c r="W24" s="517">
        <f>IF('[16]Validation flags'!$H$3=1,0, IF( ISNUMBER(J24), 0, 1 ))</f>
        <v>0</v>
      </c>
      <c r="X24" s="517">
        <f>IF('[16]Validation flags'!$H$3=1,0, IF( ISNUMBER(K24), 0, 1 ))</f>
        <v>0</v>
      </c>
      <c r="Y24" s="517">
        <f>IF('[16]Validation flags'!$H$3=1,0, IF( ISNUMBER(L24), 0, 1 ))</f>
        <v>0</v>
      </c>
      <c r="Z24" s="517">
        <f>IF('[16]Validation flags'!$H$3=1,0, IF( ISNUMBER(M24), 0, 1 ))</f>
        <v>0</v>
      </c>
      <c r="AA24" s="533"/>
    </row>
    <row r="25" spans="1:27" ht="14.25" customHeight="1">
      <c r="A25" s="309"/>
      <c r="B25" s="349">
        <v>14</v>
      </c>
      <c r="C25" s="350" t="s">
        <v>250</v>
      </c>
      <c r="D25" s="351" t="s">
        <v>504</v>
      </c>
      <c r="E25" s="351" t="s">
        <v>400</v>
      </c>
      <c r="F25" s="581">
        <v>3</v>
      </c>
      <c r="G25" s="378" t="s">
        <v>411</v>
      </c>
      <c r="H25" s="583"/>
      <c r="I25" s="546">
        <v>10</v>
      </c>
      <c r="J25" s="538">
        <v>46</v>
      </c>
      <c r="K25" s="538">
        <f>+'WWS15 - ofwat'!K25</f>
        <v>0</v>
      </c>
      <c r="L25" s="538">
        <f>+'WWS15 - ofwat'!L25</f>
        <v>0</v>
      </c>
      <c r="M25" s="539">
        <f>+'WWS15 - ofwat'!M25</f>
        <v>0</v>
      </c>
      <c r="N25" s="402"/>
      <c r="O25" s="402"/>
      <c r="P25" s="412"/>
      <c r="Q25" s="413"/>
      <c r="R25" s="309"/>
      <c r="S25" s="338">
        <f t="shared" si="0"/>
        <v>0</v>
      </c>
      <c r="V25" s="517">
        <f>IF('[16]Validation flags'!$H$3=1,0, IF( ISNUMBER(I25), 0, 1 ))</f>
        <v>0</v>
      </c>
      <c r="W25" s="517">
        <f>IF('[16]Validation flags'!$H$3=1,0, IF( ISNUMBER(J25), 0, 1 ))</f>
        <v>0</v>
      </c>
      <c r="X25" s="517">
        <f>IF('[16]Validation flags'!$H$3=1,0, IF( ISNUMBER(K25), 0, 1 ))</f>
        <v>0</v>
      </c>
      <c r="Y25" s="517">
        <f>IF('[16]Validation flags'!$H$3=1,0, IF( ISNUMBER(L25), 0, 1 ))</f>
        <v>0</v>
      </c>
      <c r="Z25" s="517">
        <f>IF('[16]Validation flags'!$H$3=1,0, IF( ISNUMBER(M25), 0, 1 ))</f>
        <v>0</v>
      </c>
      <c r="AA25" s="533"/>
    </row>
    <row r="26" spans="1:27" ht="14.25" customHeight="1">
      <c r="A26" s="309"/>
      <c r="B26" s="349">
        <v>15</v>
      </c>
      <c r="C26" s="350" t="s">
        <v>281</v>
      </c>
      <c r="D26" s="351" t="s">
        <v>505</v>
      </c>
      <c r="E26" s="351" t="s">
        <v>400</v>
      </c>
      <c r="F26" s="581">
        <v>3</v>
      </c>
      <c r="G26" s="378" t="s">
        <v>411</v>
      </c>
      <c r="H26" s="583"/>
      <c r="I26" s="546">
        <f>+'WWS15 - ofwat'!I26</f>
        <v>0</v>
      </c>
      <c r="J26" s="538">
        <f>+'WWS15 - ofwat'!J26</f>
        <v>0</v>
      </c>
      <c r="K26" s="538">
        <f>+'WWS15 - ofwat'!K26</f>
        <v>0</v>
      </c>
      <c r="L26" s="538">
        <f>+'WWS15 - ofwat'!L26</f>
        <v>0</v>
      </c>
      <c r="M26" s="539">
        <f>+'WWS15 - ofwat'!M26</f>
        <v>0</v>
      </c>
      <c r="N26" s="402"/>
      <c r="O26" s="402"/>
      <c r="P26" s="412"/>
      <c r="Q26" s="413"/>
      <c r="R26" s="309"/>
      <c r="S26" s="338">
        <f t="shared" si="0"/>
        <v>0</v>
      </c>
      <c r="V26" s="517">
        <f>IF('[16]Validation flags'!$H$3=1,0, IF( ISNUMBER(I26), 0, 1 ))</f>
        <v>0</v>
      </c>
      <c r="W26" s="517">
        <f>IF('[16]Validation flags'!$H$3=1,0, IF( ISNUMBER(J26), 0, 1 ))</f>
        <v>0</v>
      </c>
      <c r="X26" s="517">
        <f>IF('[16]Validation flags'!$H$3=1,0, IF( ISNUMBER(K26), 0, 1 ))</f>
        <v>0</v>
      </c>
      <c r="Y26" s="517">
        <f>IF('[16]Validation flags'!$H$3=1,0, IF( ISNUMBER(L26), 0, 1 ))</f>
        <v>0</v>
      </c>
      <c r="Z26" s="517">
        <f>IF('[16]Validation flags'!$H$3=1,0, IF( ISNUMBER(M26), 0, 1 ))</f>
        <v>0</v>
      </c>
      <c r="AA26" s="533"/>
    </row>
    <row r="27" spans="1:27" ht="14.25" customHeight="1" thickBot="1">
      <c r="A27" s="309"/>
      <c r="B27" s="349">
        <v>16</v>
      </c>
      <c r="C27" s="350" t="s">
        <v>506</v>
      </c>
      <c r="D27" s="351" t="s">
        <v>507</v>
      </c>
      <c r="E27" s="351" t="s">
        <v>400</v>
      </c>
      <c r="F27" s="581">
        <v>3</v>
      </c>
      <c r="G27" s="378" t="s">
        <v>411</v>
      </c>
      <c r="H27" s="583"/>
      <c r="I27" s="547">
        <f>+'WWS15 - ofwat'!I27</f>
        <v>0</v>
      </c>
      <c r="J27" s="548">
        <f>+'WWS15 - ofwat'!J27</f>
        <v>0</v>
      </c>
      <c r="K27" s="548">
        <f>+'WWS15 - ofwat'!K27</f>
        <v>0</v>
      </c>
      <c r="L27" s="548">
        <f>+'WWS15 - ofwat'!L27</f>
        <v>0</v>
      </c>
      <c r="M27" s="584">
        <f>+'WWS15 - ofwat'!M27</f>
        <v>0</v>
      </c>
      <c r="N27" s="402"/>
      <c r="O27" s="402"/>
      <c r="P27" s="412"/>
      <c r="Q27" s="413"/>
      <c r="R27" s="309"/>
      <c r="S27" s="338">
        <f t="shared" si="0"/>
        <v>0</v>
      </c>
      <c r="V27" s="517">
        <f>IF('[16]Validation flags'!$H$3=1,0, IF( ISNUMBER(I27), 0, 1 ))</f>
        <v>0</v>
      </c>
      <c r="W27" s="517">
        <f>IF('[16]Validation flags'!$H$3=1,0, IF( ISNUMBER(J27), 0, 1 ))</f>
        <v>0</v>
      </c>
      <c r="X27" s="517">
        <f>IF('[16]Validation flags'!$H$3=1,0, IF( ISNUMBER(K27), 0, 1 ))</f>
        <v>0</v>
      </c>
      <c r="Y27" s="517">
        <f>IF('[16]Validation flags'!$H$3=1,0, IF( ISNUMBER(L27), 0, 1 ))</f>
        <v>0</v>
      </c>
      <c r="Z27" s="517">
        <f>IF('[16]Validation flags'!$H$3=1,0, IF( ISNUMBER(M27), 0, 1 ))</f>
        <v>0</v>
      </c>
    </row>
    <row r="28" spans="1:27" ht="14.25" customHeight="1" thickBot="1">
      <c r="A28" s="309"/>
      <c r="B28" s="360">
        <v>17</v>
      </c>
      <c r="C28" s="361" t="s">
        <v>219</v>
      </c>
      <c r="D28" s="362" t="s">
        <v>508</v>
      </c>
      <c r="E28" s="362" t="s">
        <v>400</v>
      </c>
      <c r="F28" s="582">
        <v>3</v>
      </c>
      <c r="G28" s="590" t="s">
        <v>401</v>
      </c>
      <c r="H28" s="751">
        <v>4.79</v>
      </c>
      <c r="I28" s="331"/>
      <c r="J28" s="331"/>
      <c r="K28" s="331"/>
      <c r="L28" s="331"/>
      <c r="M28" s="331"/>
      <c r="N28" s="331"/>
      <c r="O28" s="331"/>
      <c r="P28" s="420"/>
      <c r="Q28" s="421"/>
      <c r="R28" s="309"/>
      <c r="S28" s="338"/>
      <c r="V28" s="510"/>
      <c r="W28" s="510"/>
      <c r="X28" s="510"/>
      <c r="Y28" s="510"/>
      <c r="Z28" s="510"/>
    </row>
    <row r="29" spans="1:27" ht="15" customHeight="1" thickBot="1">
      <c r="A29" s="309"/>
      <c r="B29" s="368"/>
      <c r="C29" s="369"/>
      <c r="D29" s="370"/>
      <c r="E29" s="329"/>
      <c r="F29" s="329"/>
      <c r="G29" s="329"/>
      <c r="H29" s="328"/>
      <c r="I29" s="330"/>
      <c r="J29" s="330"/>
      <c r="K29" s="330"/>
      <c r="L29" s="330"/>
      <c r="M29" s="330"/>
      <c r="N29" s="328"/>
      <c r="O29" s="331"/>
      <c r="P29" s="371"/>
      <c r="Q29" s="371"/>
      <c r="R29" s="309"/>
      <c r="S29" s="338"/>
      <c r="V29" s="510"/>
      <c r="W29" s="510"/>
      <c r="X29" s="510"/>
      <c r="Y29" s="510"/>
      <c r="Z29" s="510"/>
    </row>
    <row r="30" spans="1:27" ht="15" customHeight="1" thickBot="1">
      <c r="A30" s="309"/>
      <c r="B30" s="462" t="s">
        <v>422</v>
      </c>
      <c r="C30" s="463" t="s">
        <v>423</v>
      </c>
      <c r="D30" s="335"/>
      <c r="E30" s="334"/>
      <c r="F30" s="335"/>
      <c r="G30" s="336"/>
      <c r="H30" s="337"/>
      <c r="I30" s="337"/>
      <c r="J30" s="337"/>
      <c r="K30" s="337"/>
      <c r="L30" s="337"/>
      <c r="M30" s="337"/>
      <c r="N30" s="337"/>
      <c r="O30" s="337"/>
      <c r="P30" s="372"/>
      <c r="Q30" s="372"/>
      <c r="R30" s="309"/>
      <c r="S30" s="338"/>
      <c r="V30" s="510"/>
      <c r="W30" s="510"/>
      <c r="X30" s="510"/>
      <c r="Y30" s="510"/>
      <c r="Z30" s="510"/>
    </row>
    <row r="31" spans="1:27" ht="15" customHeight="1" thickBot="1">
      <c r="A31" s="309"/>
      <c r="B31" s="422">
        <v>18</v>
      </c>
      <c r="C31" s="423" t="s">
        <v>75</v>
      </c>
      <c r="D31" s="424" t="s">
        <v>509</v>
      </c>
      <c r="E31" s="424" t="s">
        <v>259</v>
      </c>
      <c r="F31" s="425">
        <v>2</v>
      </c>
      <c r="G31" s="426" t="s">
        <v>405</v>
      </c>
      <c r="H31" s="328"/>
      <c r="I31" s="591">
        <v>0.46616999999999997</v>
      </c>
      <c r="J31" s="592">
        <v>0.43584000000000001</v>
      </c>
      <c r="K31" s="592">
        <v>0.45222000000000001</v>
      </c>
      <c r="L31" s="592">
        <v>0.50477000000000005</v>
      </c>
      <c r="M31" s="593">
        <v>0.61278999999999995</v>
      </c>
      <c r="N31" s="328"/>
      <c r="O31" s="331"/>
      <c r="P31" s="431" t="s">
        <v>425</v>
      </c>
      <c r="Q31" s="432"/>
      <c r="R31" s="309"/>
      <c r="S31" s="338"/>
      <c r="V31" s="510"/>
      <c r="W31" s="510"/>
      <c r="X31" s="510"/>
      <c r="Y31" s="510"/>
      <c r="Z31" s="510"/>
      <c r="AA31" s="533"/>
    </row>
    <row r="32" spans="1:27" ht="15" customHeight="1" thickBot="1">
      <c r="A32" s="309"/>
      <c r="B32" s="368"/>
      <c r="C32" s="369"/>
      <c r="D32" s="370"/>
      <c r="E32" s="329"/>
      <c r="F32" s="329"/>
      <c r="G32" s="329"/>
      <c r="H32" s="328"/>
      <c r="I32" s="330"/>
      <c r="J32" s="330"/>
      <c r="K32" s="330"/>
      <c r="L32" s="330"/>
      <c r="M32" s="330"/>
      <c r="N32" s="328"/>
      <c r="O32" s="331"/>
      <c r="P32" s="371"/>
      <c r="Q32" s="371"/>
      <c r="R32" s="309"/>
      <c r="S32" s="338"/>
      <c r="V32" s="510"/>
      <c r="W32" s="510"/>
      <c r="X32" s="510"/>
      <c r="Y32" s="510"/>
      <c r="Z32" s="510"/>
    </row>
    <row r="33" spans="1:27" ht="15" customHeight="1" thickBot="1">
      <c r="A33" s="309"/>
      <c r="B33" s="332" t="s">
        <v>426</v>
      </c>
      <c r="C33" s="333" t="s">
        <v>510</v>
      </c>
      <c r="D33" s="335"/>
      <c r="E33" s="334"/>
      <c r="F33" s="335"/>
      <c r="G33" s="336"/>
      <c r="H33" s="337"/>
      <c r="I33" s="337"/>
      <c r="J33" s="337"/>
      <c r="K33" s="337"/>
      <c r="L33" s="337"/>
      <c r="M33" s="337"/>
      <c r="N33" s="337"/>
      <c r="O33" s="337"/>
      <c r="P33" s="372"/>
      <c r="Q33" s="372"/>
      <c r="R33" s="309"/>
      <c r="S33" s="338"/>
      <c r="V33" s="510"/>
      <c r="W33" s="510"/>
      <c r="X33" s="510"/>
      <c r="Y33" s="510"/>
      <c r="Z33" s="510"/>
    </row>
    <row r="34" spans="1:27" ht="15" customHeight="1" thickBot="1">
      <c r="A34" s="309"/>
      <c r="B34" s="455"/>
      <c r="C34" s="470"/>
      <c r="D34" s="594"/>
      <c r="E34" s="329"/>
      <c r="F34" s="329"/>
      <c r="G34" s="329"/>
      <c r="H34" s="331"/>
      <c r="I34" s="460"/>
      <c r="J34" s="460"/>
      <c r="K34" s="460"/>
      <c r="L34" s="460"/>
      <c r="M34" s="460"/>
      <c r="N34" s="331"/>
      <c r="O34" s="331"/>
      <c r="P34" s="595"/>
      <c r="Q34" s="596"/>
      <c r="R34" s="309"/>
      <c r="S34" s="338"/>
      <c r="V34" s="510"/>
      <c r="W34" s="510"/>
      <c r="X34" s="510"/>
      <c r="Y34" s="510"/>
      <c r="Z34" s="510"/>
    </row>
    <row r="35" spans="1:27" ht="15" customHeight="1" thickBot="1">
      <c r="A35" s="309"/>
      <c r="B35" s="462" t="s">
        <v>436</v>
      </c>
      <c r="C35" s="463" t="s">
        <v>185</v>
      </c>
      <c r="D35" s="458"/>
      <c r="E35" s="458"/>
      <c r="F35" s="458"/>
      <c r="G35" s="459"/>
      <c r="H35" s="328"/>
      <c r="I35" s="328"/>
      <c r="J35" s="328"/>
      <c r="K35" s="460"/>
      <c r="L35" s="460"/>
      <c r="M35" s="460"/>
      <c r="N35" s="328"/>
      <c r="O35" s="331"/>
      <c r="P35" s="461"/>
      <c r="Q35" s="461"/>
      <c r="R35" s="309"/>
      <c r="S35" s="338"/>
      <c r="V35" s="510"/>
      <c r="W35" s="510"/>
      <c r="X35" s="510"/>
      <c r="Y35" s="510"/>
      <c r="Z35" s="510"/>
    </row>
    <row r="36" spans="1:27" ht="14.25" customHeight="1">
      <c r="A36" s="309"/>
      <c r="B36" s="339">
        <v>19</v>
      </c>
      <c r="C36" s="340" t="s">
        <v>511</v>
      </c>
      <c r="D36" s="341" t="s">
        <v>512</v>
      </c>
      <c r="E36" s="341" t="s">
        <v>400</v>
      </c>
      <c r="F36" s="580">
        <v>3</v>
      </c>
      <c r="G36" s="464" t="s">
        <v>401</v>
      </c>
      <c r="H36" s="328"/>
      <c r="I36" s="328"/>
      <c r="J36" s="328"/>
      <c r="K36" s="460"/>
      <c r="L36" s="460"/>
      <c r="M36" s="597">
        <f>+'Totex menu adjustments'!P12</f>
        <v>-5.5991956332275237</v>
      </c>
      <c r="N36" s="328"/>
      <c r="O36" s="331"/>
      <c r="P36" s="436" t="s">
        <v>439</v>
      </c>
      <c r="Q36" s="437"/>
      <c r="R36" s="309"/>
      <c r="S36" s="338">
        <f xml:space="preserve"> IF( SUM( V36:Z36 ) = 0, 0, $V$3 )</f>
        <v>0</v>
      </c>
      <c r="V36" s="510"/>
      <c r="W36" s="510"/>
      <c r="X36" s="510"/>
      <c r="Y36" s="510"/>
      <c r="Z36" s="517">
        <f>IF('[16]Validation flags'!$H$3=1,0, IF( ISNUMBER(M36), 0, 1 ))</f>
        <v>0</v>
      </c>
    </row>
    <row r="37" spans="1:27" ht="14.25" customHeight="1">
      <c r="A37" s="309"/>
      <c r="B37" s="349">
        <v>20</v>
      </c>
      <c r="C37" s="350" t="s">
        <v>513</v>
      </c>
      <c r="D37" s="351" t="s">
        <v>514</v>
      </c>
      <c r="E37" s="351" t="s">
        <v>400</v>
      </c>
      <c r="F37" s="581">
        <v>3</v>
      </c>
      <c r="G37" s="378" t="s">
        <v>401</v>
      </c>
      <c r="H37" s="328"/>
      <c r="I37" s="328"/>
      <c r="J37" s="328"/>
      <c r="K37" s="460"/>
      <c r="L37" s="460"/>
      <c r="M37" s="549">
        <f>+'Totex menu adjustments'!P19</f>
        <v>-57.504675324155713</v>
      </c>
      <c r="N37" s="328"/>
      <c r="O37" s="331"/>
      <c r="P37" s="439" t="s">
        <v>439</v>
      </c>
      <c r="Q37" s="440"/>
      <c r="R37" s="309"/>
      <c r="S37" s="338">
        <f xml:space="preserve"> IF( SUM( V37:Z37 ) = 0, 0, $V$3 )</f>
        <v>0</v>
      </c>
      <c r="U37" s="542"/>
      <c r="V37" s="510"/>
      <c r="W37" s="510"/>
      <c r="X37" s="510"/>
      <c r="Y37" s="510"/>
      <c r="Z37" s="517">
        <f>IF('[16]Validation flags'!$H$3=1,0, IF( ISNUMBER(M37), 0, 1 ))</f>
        <v>0</v>
      </c>
      <c r="AA37" s="542"/>
    </row>
    <row r="38" spans="1:27" ht="14.25" customHeight="1">
      <c r="A38" s="309"/>
      <c r="B38" s="349">
        <v>21</v>
      </c>
      <c r="C38" s="350" t="s">
        <v>515</v>
      </c>
      <c r="D38" s="351" t="s">
        <v>516</v>
      </c>
      <c r="E38" s="351" t="s">
        <v>400</v>
      </c>
      <c r="F38" s="581">
        <v>3</v>
      </c>
      <c r="G38" s="378" t="s">
        <v>444</v>
      </c>
      <c r="H38" s="328"/>
      <c r="I38" s="328"/>
      <c r="J38" s="328"/>
      <c r="K38" s="460"/>
      <c r="L38" s="460"/>
      <c r="M38" s="549">
        <f>+[14]Summary_Output!$F$44</f>
        <v>-6.4104831815234409</v>
      </c>
      <c r="N38" s="328"/>
      <c r="O38" s="331"/>
      <c r="P38" s="467" t="s">
        <v>445</v>
      </c>
      <c r="Q38" s="449"/>
      <c r="R38" s="309"/>
      <c r="S38" s="338">
        <f xml:space="preserve"> IF( SUM( V38:Z38 ) = 0, 0, $V$3 )</f>
        <v>0</v>
      </c>
      <c r="U38" s="542"/>
      <c r="V38" s="510"/>
      <c r="W38" s="510"/>
      <c r="X38" s="510"/>
      <c r="Y38" s="510"/>
      <c r="Z38" s="517">
        <f>IF('[16]Validation flags'!$H$3=1,0, IF( ISNUMBER(M38), 0, 1 ))</f>
        <v>0</v>
      </c>
      <c r="AA38" s="542"/>
    </row>
    <row r="39" spans="1:27" ht="14.25" customHeight="1" thickBot="1">
      <c r="A39" s="309"/>
      <c r="B39" s="360">
        <v>22</v>
      </c>
      <c r="C39" s="361" t="s">
        <v>517</v>
      </c>
      <c r="D39" s="362" t="s">
        <v>518</v>
      </c>
      <c r="E39" s="362" t="s">
        <v>400</v>
      </c>
      <c r="F39" s="582">
        <v>3</v>
      </c>
      <c r="G39" s="454" t="s">
        <v>444</v>
      </c>
      <c r="H39" s="328"/>
      <c r="I39" s="328"/>
      <c r="J39" s="328"/>
      <c r="K39" s="460"/>
      <c r="L39" s="460"/>
      <c r="M39" s="550">
        <f>+[15]Summary_Output!$F$77</f>
        <v>-65.836734090317293</v>
      </c>
      <c r="N39" s="328"/>
      <c r="O39" s="331"/>
      <c r="P39" s="469" t="s">
        <v>448</v>
      </c>
      <c r="Q39" s="421"/>
      <c r="R39" s="309"/>
      <c r="S39" s="338">
        <f xml:space="preserve"> IF( SUM( V39:Z39 ) = 0, 0, $V$3 )</f>
        <v>0</v>
      </c>
      <c r="U39" s="542"/>
      <c r="V39" s="510"/>
      <c r="W39" s="510"/>
      <c r="X39" s="510"/>
      <c r="Y39" s="510"/>
      <c r="Z39" s="517">
        <f>IF('[16]Validation flags'!$H$3=1,0, IF( ISNUMBER(M39), 0, 1 ))</f>
        <v>0</v>
      </c>
      <c r="AA39" s="542"/>
    </row>
    <row r="40" spans="1:27" ht="15" customHeight="1">
      <c r="A40" s="309"/>
      <c r="B40" s="598"/>
      <c r="C40" s="599"/>
      <c r="D40" s="600"/>
      <c r="E40" s="458"/>
      <c r="F40" s="458"/>
      <c r="G40" s="459"/>
      <c r="H40" s="328"/>
      <c r="I40" s="328"/>
      <c r="J40" s="328"/>
      <c r="K40" s="460"/>
      <c r="L40" s="460"/>
      <c r="M40" s="477"/>
      <c r="N40" s="328"/>
      <c r="O40" s="331"/>
      <c r="P40" s="601"/>
      <c r="Q40" s="461"/>
      <c r="R40" s="309"/>
      <c r="S40" s="338"/>
      <c r="U40" s="542"/>
      <c r="V40" s="510"/>
      <c r="W40" s="510"/>
      <c r="X40" s="510"/>
      <c r="Y40" s="510"/>
      <c r="Z40" s="510"/>
      <c r="AA40" s="542"/>
    </row>
    <row r="41" spans="1:27" ht="15.75">
      <c r="A41" s="309"/>
      <c r="B41" s="472" t="s">
        <v>449</v>
      </c>
      <c r="C41" s="473"/>
      <c r="D41" s="474"/>
      <c r="E41" s="474"/>
      <c r="F41" s="475"/>
      <c r="G41" s="474"/>
      <c r="H41" s="474"/>
      <c r="I41" s="474"/>
      <c r="J41" s="476"/>
      <c r="K41" s="476"/>
      <c r="L41" s="476"/>
      <c r="M41" s="477"/>
      <c r="N41" s="328"/>
      <c r="O41" s="331"/>
      <c r="P41" s="371"/>
      <c r="Q41" s="596"/>
      <c r="R41" s="309"/>
      <c r="S41" s="338"/>
      <c r="U41" s="542"/>
      <c r="V41" s="510"/>
      <c r="W41" s="510"/>
      <c r="X41" s="510"/>
      <c r="Y41" s="510"/>
      <c r="Z41" s="510"/>
      <c r="AA41" s="542"/>
    </row>
    <row r="42" spans="1:27" ht="15.75">
      <c r="A42" s="309"/>
      <c r="B42" s="478"/>
      <c r="C42" s="479" t="s">
        <v>450</v>
      </c>
      <c r="D42" s="474"/>
      <c r="E42" s="474"/>
      <c r="F42" s="475"/>
      <c r="G42" s="474"/>
      <c r="H42" s="474"/>
      <c r="I42" s="474"/>
      <c r="J42" s="476"/>
      <c r="K42" s="476"/>
      <c r="L42" s="476"/>
      <c r="M42" s="477"/>
      <c r="N42" s="328"/>
      <c r="O42" s="331"/>
      <c r="P42" s="371"/>
      <c r="Q42" s="596"/>
      <c r="R42" s="309"/>
      <c r="S42" s="338"/>
      <c r="U42" s="542"/>
      <c r="V42" s="510"/>
      <c r="W42" s="510"/>
      <c r="X42" s="510"/>
      <c r="Y42" s="510"/>
      <c r="Z42" s="510"/>
      <c r="AA42" s="542"/>
    </row>
    <row r="43" spans="1:27" ht="15.75">
      <c r="A43" s="309"/>
      <c r="B43" s="480"/>
      <c r="C43" s="479" t="s">
        <v>451</v>
      </c>
      <c r="D43" s="474"/>
      <c r="E43" s="474"/>
      <c r="F43" s="475"/>
      <c r="G43" s="474"/>
      <c r="H43" s="474"/>
      <c r="I43" s="474"/>
      <c r="J43" s="476"/>
      <c r="K43" s="476"/>
      <c r="L43" s="476"/>
      <c r="M43" s="477"/>
      <c r="N43" s="328"/>
      <c r="O43" s="331"/>
      <c r="P43" s="371"/>
      <c r="Q43" s="596"/>
      <c r="R43" s="309"/>
      <c r="S43" s="338"/>
      <c r="U43" s="542"/>
      <c r="V43" s="510"/>
      <c r="W43" s="510"/>
      <c r="X43" s="510"/>
      <c r="Y43" s="510"/>
      <c r="Z43" s="510"/>
      <c r="AA43" s="542"/>
    </row>
    <row r="44" spans="1:27" ht="15.75">
      <c r="A44" s="309"/>
      <c r="B44" s="481"/>
      <c r="C44" s="479" t="s">
        <v>452</v>
      </c>
      <c r="D44" s="474"/>
      <c r="E44" s="474"/>
      <c r="F44" s="475"/>
      <c r="G44" s="474"/>
      <c r="H44" s="474"/>
      <c r="I44" s="474"/>
      <c r="J44" s="476"/>
      <c r="K44" s="476"/>
      <c r="L44" s="476"/>
      <c r="M44" s="477"/>
      <c r="N44" s="328"/>
      <c r="O44" s="331"/>
      <c r="P44" s="371"/>
      <c r="Q44" s="596"/>
      <c r="R44" s="309"/>
      <c r="S44" s="338"/>
      <c r="U44" s="542"/>
      <c r="V44" s="510"/>
      <c r="W44" s="510"/>
      <c r="X44" s="510"/>
      <c r="Y44" s="510"/>
      <c r="Z44" s="510"/>
      <c r="AA44" s="542"/>
    </row>
    <row r="45" spans="1:27" ht="15.75">
      <c r="A45" s="309"/>
      <c r="B45" s="482"/>
      <c r="C45" s="479" t="s">
        <v>453</v>
      </c>
      <c r="D45" s="474"/>
      <c r="E45" s="474"/>
      <c r="F45" s="475"/>
      <c r="G45" s="474"/>
      <c r="H45" s="474"/>
      <c r="I45" s="474"/>
      <c r="J45" s="476"/>
      <c r="K45" s="476"/>
      <c r="L45" s="476"/>
      <c r="M45" s="477"/>
      <c r="N45" s="328"/>
      <c r="O45" s="331"/>
      <c r="P45" s="371"/>
      <c r="Q45" s="596"/>
      <c r="R45" s="309"/>
      <c r="S45" s="338"/>
      <c r="U45" s="533"/>
      <c r="V45" s="510"/>
      <c r="W45" s="510"/>
      <c r="X45" s="510"/>
      <c r="Y45" s="510"/>
      <c r="Z45" s="510"/>
      <c r="AA45" s="533"/>
    </row>
    <row r="46" spans="1:27" ht="16.5" thickBot="1">
      <c r="A46" s="309"/>
      <c r="B46" s="483"/>
      <c r="C46" s="484"/>
      <c r="D46" s="474"/>
      <c r="E46" s="474"/>
      <c r="F46" s="475"/>
      <c r="G46" s="474"/>
      <c r="H46" s="474"/>
      <c r="I46" s="474"/>
      <c r="J46" s="476"/>
      <c r="K46" s="476"/>
      <c r="L46" s="476"/>
      <c r="M46" s="477"/>
      <c r="N46" s="328"/>
      <c r="O46" s="331"/>
      <c r="P46" s="371"/>
      <c r="Q46" s="596"/>
      <c r="R46" s="309"/>
      <c r="S46" s="338"/>
      <c r="U46" s="533"/>
      <c r="V46" s="510"/>
      <c r="W46" s="510"/>
      <c r="X46" s="510"/>
      <c r="Y46" s="510"/>
      <c r="Z46" s="510"/>
      <c r="AA46" s="533"/>
    </row>
    <row r="47" spans="1:27" ht="16.5" thickBot="1">
      <c r="A47" s="309"/>
      <c r="B47" s="759" t="s">
        <v>519</v>
      </c>
      <c r="C47" s="760"/>
      <c r="D47" s="760"/>
      <c r="E47" s="760"/>
      <c r="F47" s="760"/>
      <c r="G47" s="760"/>
      <c r="H47" s="760"/>
      <c r="I47" s="760"/>
      <c r="J47" s="760"/>
      <c r="K47" s="760"/>
      <c r="L47" s="760"/>
      <c r="M47" s="760"/>
      <c r="N47" s="761"/>
      <c r="O47" s="331"/>
      <c r="P47" s="371"/>
      <c r="Q47" s="596"/>
      <c r="R47" s="309"/>
      <c r="S47" s="338"/>
      <c r="U47" s="533"/>
      <c r="V47" s="510"/>
      <c r="W47" s="510"/>
      <c r="X47" s="510"/>
      <c r="Y47" s="510"/>
      <c r="Z47" s="510"/>
      <c r="AA47" s="533"/>
    </row>
    <row r="48" spans="1:27" ht="16.5" thickBot="1">
      <c r="A48" s="309"/>
      <c r="B48" s="485"/>
      <c r="C48" s="486"/>
      <c r="D48" s="487"/>
      <c r="E48" s="487"/>
      <c r="F48" s="488"/>
      <c r="G48" s="487"/>
      <c r="H48" s="487"/>
      <c r="I48" s="487"/>
      <c r="J48" s="476"/>
      <c r="K48" s="476"/>
      <c r="L48" s="476"/>
      <c r="M48" s="477"/>
      <c r="N48" s="477"/>
      <c r="O48" s="331"/>
      <c r="P48" s="371"/>
      <c r="Q48" s="596"/>
      <c r="R48" s="309"/>
      <c r="S48" s="338"/>
      <c r="U48" s="551"/>
      <c r="V48" s="510"/>
      <c r="W48" s="510"/>
      <c r="X48" s="510"/>
      <c r="Y48" s="510"/>
      <c r="Z48" s="510"/>
      <c r="AA48" s="551"/>
    </row>
    <row r="49" spans="1:27" ht="45" customHeight="1" thickBot="1">
      <c r="A49" s="309"/>
      <c r="B49" s="780" t="s">
        <v>520</v>
      </c>
      <c r="C49" s="781"/>
      <c r="D49" s="781"/>
      <c r="E49" s="781"/>
      <c r="F49" s="781"/>
      <c r="G49" s="781"/>
      <c r="H49" s="781"/>
      <c r="I49" s="781"/>
      <c r="J49" s="781"/>
      <c r="K49" s="781"/>
      <c r="L49" s="781"/>
      <c r="M49" s="781"/>
      <c r="N49" s="782"/>
      <c r="O49" s="331"/>
      <c r="P49" s="371"/>
      <c r="Q49" s="596"/>
      <c r="R49" s="309"/>
      <c r="S49" s="338"/>
      <c r="U49" s="551"/>
      <c r="V49" s="510"/>
      <c r="W49" s="510"/>
      <c r="X49" s="510"/>
      <c r="Y49" s="510"/>
      <c r="Z49" s="510"/>
      <c r="AA49" s="551"/>
    </row>
    <row r="50" spans="1:27" ht="15" thickBot="1">
      <c r="A50" s="309"/>
      <c r="B50" s="489"/>
      <c r="C50" s="490"/>
      <c r="D50" s="489"/>
      <c r="E50" s="489"/>
      <c r="F50" s="491"/>
      <c r="G50" s="492"/>
      <c r="H50" s="492"/>
      <c r="I50" s="492"/>
      <c r="J50" s="476"/>
      <c r="K50" s="476"/>
      <c r="L50" s="476"/>
      <c r="M50" s="477"/>
      <c r="N50" s="477"/>
      <c r="O50" s="331"/>
      <c r="P50" s="371"/>
      <c r="Q50" s="596"/>
      <c r="R50" s="309"/>
      <c r="S50" s="338"/>
      <c r="U50" s="551"/>
      <c r="V50" s="510"/>
      <c r="W50" s="510"/>
      <c r="X50" s="510"/>
      <c r="Y50" s="510"/>
      <c r="Z50" s="510"/>
      <c r="AA50" s="551"/>
    </row>
    <row r="51" spans="1:27" ht="15" customHeight="1">
      <c r="A51" s="309"/>
      <c r="B51" s="493" t="s">
        <v>456</v>
      </c>
      <c r="C51" s="792" t="s">
        <v>457</v>
      </c>
      <c r="D51" s="793"/>
      <c r="E51" s="793"/>
      <c r="F51" s="793"/>
      <c r="G51" s="793"/>
      <c r="H51" s="793"/>
      <c r="I51" s="793"/>
      <c r="J51" s="793"/>
      <c r="K51" s="793"/>
      <c r="L51" s="793"/>
      <c r="M51" s="793"/>
      <c r="N51" s="794"/>
      <c r="O51" s="331"/>
      <c r="P51" s="371"/>
      <c r="Q51" s="596"/>
      <c r="R51" s="309"/>
      <c r="S51" s="557"/>
      <c r="U51" s="551"/>
      <c r="V51" s="510"/>
      <c r="W51" s="510"/>
      <c r="X51" s="510"/>
      <c r="Y51" s="510"/>
      <c r="Z51" s="510"/>
      <c r="AA51" s="551"/>
    </row>
    <row r="52" spans="1:27" ht="15" customHeight="1">
      <c r="A52" s="309"/>
      <c r="B52" s="494" t="s">
        <v>458</v>
      </c>
      <c r="C52" s="562" t="str">
        <f>$C$5</f>
        <v>Company details</v>
      </c>
      <c r="D52" s="562"/>
      <c r="E52" s="562"/>
      <c r="F52" s="562"/>
      <c r="G52" s="562"/>
      <c r="H52" s="562"/>
      <c r="I52" s="562"/>
      <c r="J52" s="562"/>
      <c r="K52" s="562"/>
      <c r="L52" s="562"/>
      <c r="M52" s="562"/>
      <c r="N52" s="563"/>
      <c r="O52" s="331"/>
      <c r="P52" s="371"/>
      <c r="Q52" s="596"/>
      <c r="R52" s="309"/>
      <c r="S52" s="557"/>
      <c r="U52" s="551"/>
      <c r="V52" s="510"/>
      <c r="W52" s="510"/>
      <c r="X52" s="510"/>
      <c r="Y52" s="510"/>
      <c r="Z52" s="510"/>
      <c r="AA52" s="551"/>
    </row>
    <row r="53" spans="1:27" ht="15" customHeight="1">
      <c r="A53" s="309"/>
      <c r="B53" s="602" t="s">
        <v>521</v>
      </c>
      <c r="C53" s="789" t="s">
        <v>459</v>
      </c>
      <c r="D53" s="790"/>
      <c r="E53" s="790"/>
      <c r="F53" s="790"/>
      <c r="G53" s="790"/>
      <c r="H53" s="790"/>
      <c r="I53" s="790"/>
      <c r="J53" s="790"/>
      <c r="K53" s="790"/>
      <c r="L53" s="790"/>
      <c r="M53" s="790"/>
      <c r="N53" s="791"/>
      <c r="O53" s="331"/>
      <c r="P53" s="371"/>
      <c r="Q53" s="596"/>
      <c r="R53" s="309"/>
      <c r="S53" s="557"/>
      <c r="U53" s="551"/>
      <c r="V53" s="510"/>
      <c r="W53" s="510"/>
      <c r="X53" s="510"/>
      <c r="Y53" s="510"/>
      <c r="Z53" s="510"/>
      <c r="AA53" s="551"/>
    </row>
    <row r="54" spans="1:27" ht="15" customHeight="1">
      <c r="A54" s="309"/>
      <c r="B54" s="603" t="s">
        <v>522</v>
      </c>
      <c r="C54" s="789" t="s">
        <v>460</v>
      </c>
      <c r="D54" s="790"/>
      <c r="E54" s="790"/>
      <c r="F54" s="790"/>
      <c r="G54" s="790"/>
      <c r="H54" s="790"/>
      <c r="I54" s="790"/>
      <c r="J54" s="790"/>
      <c r="K54" s="790"/>
      <c r="L54" s="790"/>
      <c r="M54" s="790"/>
      <c r="N54" s="791"/>
      <c r="O54" s="331"/>
      <c r="P54" s="371"/>
      <c r="Q54" s="596"/>
      <c r="R54" s="309"/>
      <c r="S54" s="557"/>
      <c r="U54" s="558"/>
      <c r="V54" s="510"/>
      <c r="W54" s="510"/>
      <c r="X54" s="510"/>
      <c r="Y54" s="510"/>
      <c r="Z54" s="510"/>
      <c r="AA54" s="558"/>
    </row>
    <row r="55" spans="1:27" ht="15" customHeight="1">
      <c r="A55" s="309"/>
      <c r="B55" s="603" t="s">
        <v>523</v>
      </c>
      <c r="C55" s="789" t="s">
        <v>461</v>
      </c>
      <c r="D55" s="790"/>
      <c r="E55" s="790"/>
      <c r="F55" s="790"/>
      <c r="G55" s="790"/>
      <c r="H55" s="790"/>
      <c r="I55" s="790"/>
      <c r="J55" s="790"/>
      <c r="K55" s="790"/>
      <c r="L55" s="790"/>
      <c r="M55" s="790"/>
      <c r="N55" s="791"/>
      <c r="O55" s="331"/>
      <c r="P55" s="371"/>
      <c r="Q55" s="596"/>
      <c r="R55" s="309"/>
      <c r="S55" s="557"/>
      <c r="U55" s="558"/>
      <c r="V55" s="510"/>
      <c r="W55" s="510"/>
      <c r="X55" s="510"/>
      <c r="Y55" s="510"/>
      <c r="Z55" s="510"/>
      <c r="AA55" s="558"/>
    </row>
    <row r="56" spans="1:27" ht="15" customHeight="1">
      <c r="A56" s="309"/>
      <c r="B56" s="494" t="s">
        <v>462</v>
      </c>
      <c r="C56" s="562" t="str">
        <f>$C$10</f>
        <v>Menu choices</v>
      </c>
      <c r="D56" s="562"/>
      <c r="E56" s="562"/>
      <c r="F56" s="562"/>
      <c r="G56" s="562"/>
      <c r="H56" s="562"/>
      <c r="I56" s="562"/>
      <c r="J56" s="562"/>
      <c r="K56" s="562"/>
      <c r="L56" s="562"/>
      <c r="M56" s="562"/>
      <c r="N56" s="563"/>
      <c r="O56" s="331"/>
      <c r="P56" s="371"/>
      <c r="Q56" s="596"/>
      <c r="R56" s="309"/>
      <c r="S56" s="557"/>
      <c r="U56" s="558"/>
      <c r="V56" s="510"/>
      <c r="W56" s="510"/>
      <c r="X56" s="510"/>
      <c r="Y56" s="510"/>
      <c r="Z56" s="510"/>
      <c r="AA56" s="558"/>
    </row>
    <row r="57" spans="1:27" ht="15" customHeight="1">
      <c r="A57" s="309"/>
      <c r="B57" s="603" t="s">
        <v>524</v>
      </c>
      <c r="C57" s="789" t="s">
        <v>463</v>
      </c>
      <c r="D57" s="790"/>
      <c r="E57" s="790"/>
      <c r="F57" s="790"/>
      <c r="G57" s="790"/>
      <c r="H57" s="790"/>
      <c r="I57" s="790"/>
      <c r="J57" s="790"/>
      <c r="K57" s="790"/>
      <c r="L57" s="790"/>
      <c r="M57" s="790"/>
      <c r="N57" s="791"/>
      <c r="O57" s="331"/>
      <c r="P57" s="371"/>
      <c r="Q57" s="596"/>
      <c r="R57" s="309"/>
      <c r="S57" s="557"/>
      <c r="U57" s="558"/>
      <c r="V57" s="510"/>
      <c r="W57" s="510"/>
      <c r="X57" s="510"/>
      <c r="Y57" s="510"/>
      <c r="Z57" s="510"/>
      <c r="AA57" s="558"/>
    </row>
    <row r="58" spans="1:27" ht="15" customHeight="1">
      <c r="A58" s="309"/>
      <c r="B58" s="603" t="s">
        <v>525</v>
      </c>
      <c r="C58" s="789" t="s">
        <v>464</v>
      </c>
      <c r="D58" s="790"/>
      <c r="E58" s="790"/>
      <c r="F58" s="790"/>
      <c r="G58" s="790"/>
      <c r="H58" s="790"/>
      <c r="I58" s="790"/>
      <c r="J58" s="790"/>
      <c r="K58" s="790"/>
      <c r="L58" s="790"/>
      <c r="M58" s="790"/>
      <c r="N58" s="791"/>
      <c r="O58" s="331"/>
      <c r="P58" s="371"/>
      <c r="Q58" s="596"/>
      <c r="R58" s="309"/>
      <c r="S58" s="557"/>
      <c r="U58" s="558"/>
      <c r="V58" s="510"/>
      <c r="W58" s="510"/>
      <c r="X58" s="510"/>
      <c r="Y58" s="510"/>
      <c r="Z58" s="510"/>
      <c r="AA58" s="558"/>
    </row>
    <row r="59" spans="1:27" ht="15" customHeight="1">
      <c r="A59" s="309"/>
      <c r="B59" s="603" t="s">
        <v>526</v>
      </c>
      <c r="C59" s="789" t="s">
        <v>465</v>
      </c>
      <c r="D59" s="790"/>
      <c r="E59" s="790"/>
      <c r="F59" s="790"/>
      <c r="G59" s="790"/>
      <c r="H59" s="790"/>
      <c r="I59" s="790"/>
      <c r="J59" s="790"/>
      <c r="K59" s="790"/>
      <c r="L59" s="790"/>
      <c r="M59" s="790"/>
      <c r="N59" s="791"/>
      <c r="O59" s="331"/>
      <c r="P59" s="371"/>
      <c r="Q59" s="596"/>
      <c r="R59" s="309"/>
      <c r="U59" s="558"/>
      <c r="V59" s="559"/>
      <c r="AA59" s="558"/>
    </row>
    <row r="60" spans="1:27" ht="15" customHeight="1">
      <c r="A60" s="309"/>
      <c r="B60" s="494" t="s">
        <v>466</v>
      </c>
      <c r="C60" s="562" t="str">
        <f>$C$15</f>
        <v>TOTEX</v>
      </c>
      <c r="D60" s="562"/>
      <c r="E60" s="562"/>
      <c r="F60" s="562"/>
      <c r="G60" s="562"/>
      <c r="H60" s="562"/>
      <c r="I60" s="562"/>
      <c r="J60" s="562"/>
      <c r="K60" s="562"/>
      <c r="L60" s="562"/>
      <c r="M60" s="562"/>
      <c r="N60" s="563"/>
      <c r="O60" s="331"/>
      <c r="P60" s="371"/>
      <c r="Q60" s="596"/>
      <c r="R60" s="309"/>
      <c r="U60" s="558"/>
      <c r="V60" s="561"/>
      <c r="AA60" s="558"/>
    </row>
    <row r="61" spans="1:27" ht="15" customHeight="1">
      <c r="A61" s="309"/>
      <c r="B61" s="603" t="s">
        <v>527</v>
      </c>
      <c r="C61" s="789" t="s">
        <v>467</v>
      </c>
      <c r="D61" s="790"/>
      <c r="E61" s="790"/>
      <c r="F61" s="790"/>
      <c r="G61" s="790"/>
      <c r="H61" s="790"/>
      <c r="I61" s="790"/>
      <c r="J61" s="790"/>
      <c r="K61" s="790"/>
      <c r="L61" s="790"/>
      <c r="M61" s="790"/>
      <c r="N61" s="791"/>
      <c r="O61" s="331"/>
      <c r="P61" s="371"/>
      <c r="Q61" s="596"/>
      <c r="R61" s="309"/>
      <c r="U61" s="558"/>
      <c r="V61" s="561"/>
      <c r="AA61" s="558"/>
    </row>
    <row r="62" spans="1:27" ht="15" customHeight="1">
      <c r="A62" s="309"/>
      <c r="B62" s="603" t="s">
        <v>528</v>
      </c>
      <c r="C62" s="789" t="s">
        <v>468</v>
      </c>
      <c r="D62" s="790"/>
      <c r="E62" s="790"/>
      <c r="F62" s="790"/>
      <c r="G62" s="790"/>
      <c r="H62" s="790"/>
      <c r="I62" s="790"/>
      <c r="J62" s="790"/>
      <c r="K62" s="790"/>
      <c r="L62" s="790"/>
      <c r="M62" s="790"/>
      <c r="N62" s="791"/>
      <c r="O62" s="331"/>
      <c r="P62" s="371"/>
      <c r="Q62" s="596"/>
      <c r="R62" s="309"/>
      <c r="U62" s="558"/>
      <c r="V62" s="561"/>
      <c r="AA62" s="558"/>
    </row>
    <row r="63" spans="1:27" ht="15" customHeight="1">
      <c r="A63" s="309"/>
      <c r="B63" s="603" t="s">
        <v>489</v>
      </c>
      <c r="C63" s="789" t="s">
        <v>469</v>
      </c>
      <c r="D63" s="790"/>
      <c r="E63" s="790"/>
      <c r="F63" s="790"/>
      <c r="G63" s="790"/>
      <c r="H63" s="790"/>
      <c r="I63" s="790"/>
      <c r="J63" s="790"/>
      <c r="K63" s="790"/>
      <c r="L63" s="790"/>
      <c r="M63" s="790"/>
      <c r="N63" s="791"/>
      <c r="O63" s="331"/>
      <c r="P63" s="371"/>
      <c r="Q63" s="596"/>
      <c r="R63" s="309"/>
      <c r="U63" s="558"/>
      <c r="V63" s="559"/>
      <c r="AA63" s="558"/>
    </row>
    <row r="64" spans="1:27" ht="15" customHeight="1">
      <c r="A64" s="309"/>
      <c r="B64" s="494" t="s">
        <v>470</v>
      </c>
      <c r="C64" s="562" t="str">
        <f>$C$20</f>
        <v>ADJUSTMENTS TO TOTEX</v>
      </c>
      <c r="D64" s="562"/>
      <c r="E64" s="562"/>
      <c r="F64" s="562"/>
      <c r="G64" s="562"/>
      <c r="H64" s="562"/>
      <c r="I64" s="562"/>
      <c r="J64" s="562"/>
      <c r="K64" s="562"/>
      <c r="L64" s="562"/>
      <c r="M64" s="562"/>
      <c r="N64" s="563"/>
      <c r="O64" s="331"/>
      <c r="P64" s="371"/>
      <c r="Q64" s="596"/>
      <c r="R64" s="309"/>
      <c r="U64" s="558"/>
      <c r="V64" s="561"/>
      <c r="AA64" s="558"/>
    </row>
    <row r="65" spans="1:22" s="560" customFormat="1">
      <c r="A65" s="309"/>
      <c r="B65" s="603" t="s">
        <v>471</v>
      </c>
      <c r="C65" s="798" t="s">
        <v>472</v>
      </c>
      <c r="D65" s="799"/>
      <c r="E65" s="799"/>
      <c r="F65" s="799"/>
      <c r="G65" s="799"/>
      <c r="H65" s="799"/>
      <c r="I65" s="799"/>
      <c r="J65" s="799"/>
      <c r="K65" s="799"/>
      <c r="L65" s="799"/>
      <c r="M65" s="799"/>
      <c r="N65" s="800"/>
      <c r="O65" s="331"/>
      <c r="P65" s="371"/>
      <c r="Q65" s="596"/>
      <c r="R65" s="309"/>
      <c r="S65" s="334"/>
      <c r="T65" s="334"/>
      <c r="U65" s="502"/>
      <c r="V65" s="561"/>
    </row>
    <row r="66" spans="1:22" s="560" customFormat="1">
      <c r="A66" s="309"/>
      <c r="B66" s="603" t="s">
        <v>473</v>
      </c>
      <c r="C66" s="789" t="s">
        <v>529</v>
      </c>
      <c r="D66" s="790"/>
      <c r="E66" s="790"/>
      <c r="F66" s="790"/>
      <c r="G66" s="790"/>
      <c r="H66" s="790"/>
      <c r="I66" s="790"/>
      <c r="J66" s="790"/>
      <c r="K66" s="790"/>
      <c r="L66" s="790"/>
      <c r="M66" s="790"/>
      <c r="N66" s="791"/>
      <c r="O66" s="331"/>
      <c r="P66" s="371"/>
      <c r="Q66" s="596"/>
      <c r="R66" s="309"/>
      <c r="S66" s="334"/>
      <c r="T66" s="334"/>
      <c r="U66" s="502"/>
      <c r="V66" s="561"/>
    </row>
    <row r="67" spans="1:22" s="560" customFormat="1">
      <c r="A67" s="309"/>
      <c r="B67" s="603" t="s">
        <v>476</v>
      </c>
      <c r="C67" s="789" t="s">
        <v>530</v>
      </c>
      <c r="D67" s="790"/>
      <c r="E67" s="790"/>
      <c r="F67" s="790"/>
      <c r="G67" s="790"/>
      <c r="H67" s="790"/>
      <c r="I67" s="790"/>
      <c r="J67" s="790"/>
      <c r="K67" s="790"/>
      <c r="L67" s="790"/>
      <c r="M67" s="790"/>
      <c r="N67" s="791"/>
      <c r="O67" s="331"/>
      <c r="P67" s="371"/>
      <c r="Q67" s="596"/>
      <c r="R67" s="309"/>
      <c r="S67" s="334"/>
      <c r="T67" s="334"/>
      <c r="U67" s="502"/>
      <c r="V67" s="561"/>
    </row>
    <row r="68" spans="1:22" s="560" customFormat="1">
      <c r="A68" s="309"/>
      <c r="B68" s="603" t="s">
        <v>531</v>
      </c>
      <c r="C68" s="789" t="s">
        <v>474</v>
      </c>
      <c r="D68" s="790"/>
      <c r="E68" s="790"/>
      <c r="F68" s="790"/>
      <c r="G68" s="790"/>
      <c r="H68" s="790"/>
      <c r="I68" s="790"/>
      <c r="J68" s="790"/>
      <c r="K68" s="790"/>
      <c r="L68" s="790"/>
      <c r="M68" s="790"/>
      <c r="N68" s="791"/>
      <c r="O68" s="331"/>
      <c r="P68" s="371"/>
      <c r="Q68" s="596"/>
      <c r="R68" s="309"/>
      <c r="S68" s="334"/>
      <c r="T68" s="334"/>
      <c r="U68" s="502"/>
      <c r="V68" s="561"/>
    </row>
    <row r="69" spans="1:22" s="560" customFormat="1">
      <c r="A69" s="309"/>
      <c r="B69" s="494" t="s">
        <v>475</v>
      </c>
      <c r="C69" s="562" t="str">
        <f>$C$30</f>
        <v>PAYG</v>
      </c>
      <c r="D69" s="562"/>
      <c r="E69" s="562"/>
      <c r="F69" s="562"/>
      <c r="G69" s="562"/>
      <c r="H69" s="562"/>
      <c r="I69" s="562"/>
      <c r="J69" s="562"/>
      <c r="K69" s="562"/>
      <c r="L69" s="562"/>
      <c r="M69" s="562"/>
      <c r="N69" s="563"/>
      <c r="O69" s="331"/>
      <c r="P69" s="371"/>
      <c r="Q69" s="596"/>
      <c r="R69" s="309"/>
      <c r="S69" s="334"/>
      <c r="T69" s="334"/>
      <c r="U69" s="502"/>
      <c r="V69" s="561"/>
    </row>
    <row r="70" spans="1:22" s="560" customFormat="1">
      <c r="A70" s="309"/>
      <c r="B70" s="603" t="s">
        <v>532</v>
      </c>
      <c r="C70" s="789" t="s">
        <v>477</v>
      </c>
      <c r="D70" s="790"/>
      <c r="E70" s="790"/>
      <c r="F70" s="790"/>
      <c r="G70" s="790"/>
      <c r="H70" s="790"/>
      <c r="I70" s="790"/>
      <c r="J70" s="790"/>
      <c r="K70" s="790"/>
      <c r="L70" s="790"/>
      <c r="M70" s="790"/>
      <c r="N70" s="791"/>
      <c r="O70" s="331"/>
      <c r="P70" s="371"/>
      <c r="Q70" s="596"/>
      <c r="R70" s="309"/>
      <c r="S70" s="334"/>
      <c r="T70" s="334"/>
      <c r="U70" s="502"/>
    </row>
    <row r="71" spans="1:22" s="560" customFormat="1">
      <c r="A71" s="309"/>
      <c r="B71" s="494" t="s">
        <v>478</v>
      </c>
      <c r="C71" s="562" t="str">
        <f>$C$33</f>
        <v>Business rates IDoK - Not applicable to wastewater service</v>
      </c>
      <c r="D71" s="562"/>
      <c r="E71" s="562"/>
      <c r="F71" s="562"/>
      <c r="G71" s="562"/>
      <c r="H71" s="562"/>
      <c r="I71" s="562"/>
      <c r="J71" s="562"/>
      <c r="K71" s="562"/>
      <c r="L71" s="562"/>
      <c r="M71" s="562"/>
      <c r="N71" s="563"/>
      <c r="O71" s="331"/>
      <c r="P71" s="371"/>
      <c r="Q71" s="596"/>
      <c r="R71" s="309"/>
      <c r="S71" s="334"/>
      <c r="T71" s="334"/>
      <c r="U71" s="502"/>
    </row>
    <row r="72" spans="1:22" s="560" customFormat="1">
      <c r="A72" s="309"/>
      <c r="B72" s="494" t="s">
        <v>481</v>
      </c>
      <c r="C72" s="562" t="str">
        <f>$C$35</f>
        <v>Totex menu adjustments</v>
      </c>
      <c r="D72" s="562"/>
      <c r="E72" s="562"/>
      <c r="F72" s="562"/>
      <c r="G72" s="562"/>
      <c r="H72" s="562"/>
      <c r="I72" s="562"/>
      <c r="J72" s="562"/>
      <c r="K72" s="562"/>
      <c r="L72" s="562"/>
      <c r="M72" s="562"/>
      <c r="N72" s="563"/>
      <c r="O72" s="331"/>
      <c r="P72" s="371"/>
      <c r="Q72" s="596"/>
      <c r="R72" s="309"/>
      <c r="S72" s="334"/>
      <c r="T72" s="334"/>
      <c r="U72" s="502"/>
    </row>
    <row r="73" spans="1:22" s="560" customFormat="1">
      <c r="A73" s="309"/>
      <c r="B73" s="603" t="s">
        <v>533</v>
      </c>
      <c r="C73" s="789" t="s">
        <v>483</v>
      </c>
      <c r="D73" s="790"/>
      <c r="E73" s="790"/>
      <c r="F73" s="790"/>
      <c r="G73" s="790"/>
      <c r="H73" s="790"/>
      <c r="I73" s="790"/>
      <c r="J73" s="790"/>
      <c r="K73" s="790"/>
      <c r="L73" s="790"/>
      <c r="M73" s="790"/>
      <c r="N73" s="791"/>
      <c r="O73" s="331"/>
      <c r="P73" s="371"/>
      <c r="Q73" s="596"/>
      <c r="R73" s="309"/>
      <c r="S73" s="334"/>
      <c r="T73" s="334"/>
      <c r="U73" s="502"/>
    </row>
    <row r="74" spans="1:22" s="560" customFormat="1">
      <c r="A74" s="309"/>
      <c r="B74" s="603" t="s">
        <v>534</v>
      </c>
      <c r="C74" s="789" t="s">
        <v>483</v>
      </c>
      <c r="D74" s="790"/>
      <c r="E74" s="790"/>
      <c r="F74" s="790"/>
      <c r="G74" s="790"/>
      <c r="H74" s="790"/>
      <c r="I74" s="790"/>
      <c r="J74" s="790"/>
      <c r="K74" s="790"/>
      <c r="L74" s="790"/>
      <c r="M74" s="790"/>
      <c r="N74" s="791"/>
      <c r="O74" s="331"/>
      <c r="P74" s="371"/>
      <c r="Q74" s="596"/>
      <c r="R74" s="309"/>
      <c r="S74" s="334"/>
      <c r="T74" s="334"/>
      <c r="U74" s="502"/>
    </row>
    <row r="75" spans="1:22" s="560" customFormat="1">
      <c r="A75" s="309"/>
      <c r="B75" s="603" t="s">
        <v>535</v>
      </c>
      <c r="C75" s="789" t="s">
        <v>536</v>
      </c>
      <c r="D75" s="790"/>
      <c r="E75" s="790"/>
      <c r="F75" s="790"/>
      <c r="G75" s="790"/>
      <c r="H75" s="790"/>
      <c r="I75" s="790"/>
      <c r="J75" s="790"/>
      <c r="K75" s="790"/>
      <c r="L75" s="790"/>
      <c r="M75" s="790"/>
      <c r="N75" s="791"/>
      <c r="O75" s="331"/>
      <c r="P75" s="371"/>
      <c r="Q75" s="596"/>
      <c r="R75" s="309"/>
      <c r="S75" s="334"/>
      <c r="T75" s="334"/>
      <c r="U75" s="502"/>
    </row>
    <row r="76" spans="1:22" s="560" customFormat="1" ht="15" thickBot="1">
      <c r="A76" s="309"/>
      <c r="B76" s="604" t="s">
        <v>537</v>
      </c>
      <c r="C76" s="795" t="s">
        <v>538</v>
      </c>
      <c r="D76" s="796"/>
      <c r="E76" s="796"/>
      <c r="F76" s="796"/>
      <c r="G76" s="796"/>
      <c r="H76" s="796"/>
      <c r="I76" s="796"/>
      <c r="J76" s="796"/>
      <c r="K76" s="796"/>
      <c r="L76" s="796"/>
      <c r="M76" s="796"/>
      <c r="N76" s="797"/>
      <c r="O76" s="331"/>
      <c r="P76" s="371"/>
      <c r="Q76" s="596"/>
      <c r="R76" s="309"/>
      <c r="S76" s="334"/>
      <c r="T76" s="334"/>
      <c r="U76" s="502"/>
    </row>
    <row r="77" spans="1:22" s="560" customFormat="1">
      <c r="A77" s="309"/>
      <c r="B77" s="309"/>
      <c r="C77" s="309"/>
      <c r="D77" s="309"/>
      <c r="E77" s="309"/>
      <c r="F77" s="500"/>
      <c r="G77" s="309"/>
      <c r="H77" s="309"/>
      <c r="I77" s="309"/>
      <c r="J77" s="309"/>
      <c r="K77" s="309"/>
      <c r="L77" s="309"/>
      <c r="M77" s="309"/>
      <c r="N77" s="309"/>
      <c r="O77" s="309"/>
      <c r="P77" s="309"/>
      <c r="Q77" s="309"/>
      <c r="R77" s="309"/>
      <c r="S77" s="334"/>
      <c r="T77" s="334"/>
      <c r="U77" s="502"/>
    </row>
    <row r="78" spans="1:22" s="560" customFormat="1">
      <c r="A78" s="309"/>
      <c r="B78" s="309"/>
      <c r="C78" s="309"/>
      <c r="D78" s="309"/>
      <c r="E78" s="309"/>
      <c r="F78" s="500"/>
      <c r="G78" s="309"/>
      <c r="H78" s="309"/>
      <c r="I78" s="309"/>
      <c r="J78" s="309"/>
      <c r="K78" s="309"/>
      <c r="L78" s="309"/>
      <c r="M78" s="309"/>
      <c r="N78" s="309"/>
      <c r="O78" s="309"/>
      <c r="P78" s="309"/>
      <c r="Q78" s="309"/>
      <c r="R78" s="309"/>
      <c r="S78" s="334"/>
      <c r="T78" s="334"/>
      <c r="U78" s="502"/>
    </row>
    <row r="79" spans="1:22" s="560" customFormat="1">
      <c r="A79" s="309"/>
      <c r="B79" s="309"/>
      <c r="C79" s="309"/>
      <c r="D79" s="309"/>
      <c r="E79" s="309"/>
      <c r="F79" s="500"/>
      <c r="G79" s="309"/>
      <c r="H79" s="309"/>
      <c r="I79" s="309"/>
      <c r="J79" s="309"/>
      <c r="K79" s="309"/>
      <c r="L79" s="309"/>
      <c r="M79" s="309"/>
      <c r="N79" s="309"/>
      <c r="O79" s="309"/>
      <c r="P79" s="309"/>
      <c r="Q79" s="309"/>
      <c r="R79" s="309"/>
      <c r="S79" s="334"/>
      <c r="T79" s="334"/>
      <c r="U79" s="502"/>
    </row>
    <row r="80" spans="1:22" s="560" customFormat="1">
      <c r="A80" s="309"/>
      <c r="B80" s="309"/>
      <c r="C80" s="309"/>
      <c r="D80" s="309"/>
      <c r="E80" s="309"/>
      <c r="F80" s="500"/>
      <c r="G80" s="309"/>
      <c r="H80" s="309"/>
      <c r="I80" s="309"/>
      <c r="J80" s="309"/>
      <c r="K80" s="309"/>
      <c r="L80" s="309"/>
      <c r="M80" s="309"/>
      <c r="N80" s="309"/>
      <c r="O80" s="309"/>
      <c r="P80" s="309"/>
      <c r="Q80" s="309"/>
      <c r="R80" s="309"/>
      <c r="S80" s="334"/>
      <c r="T80" s="334"/>
      <c r="U80" s="502"/>
    </row>
    <row r="81" spans="1:18" s="334" customFormat="1">
      <c r="A81" s="309"/>
      <c r="B81" s="309"/>
      <c r="C81" s="309"/>
      <c r="D81" s="309"/>
      <c r="E81" s="309"/>
      <c r="F81" s="500"/>
      <c r="G81" s="309"/>
      <c r="H81" s="309"/>
      <c r="I81" s="309"/>
      <c r="J81" s="309"/>
      <c r="K81" s="309"/>
      <c r="L81" s="309"/>
      <c r="M81" s="309"/>
      <c r="N81" s="309"/>
      <c r="O81" s="309"/>
      <c r="P81" s="309"/>
      <c r="Q81" s="309"/>
      <c r="R81" s="309"/>
    </row>
    <row r="82" spans="1:18" s="334" customFormat="1">
      <c r="A82" s="309"/>
      <c r="B82" s="309"/>
      <c r="C82" s="309"/>
      <c r="D82" s="309"/>
      <c r="E82" s="309"/>
      <c r="F82" s="500"/>
      <c r="G82" s="309"/>
      <c r="H82" s="309"/>
      <c r="I82" s="309"/>
      <c r="J82" s="309"/>
      <c r="K82" s="309"/>
      <c r="L82" s="309"/>
      <c r="M82" s="309"/>
      <c r="N82" s="309"/>
      <c r="O82" s="309"/>
      <c r="P82" s="309"/>
      <c r="Q82" s="309"/>
      <c r="R82" s="309"/>
    </row>
    <row r="83" spans="1:18" s="334" customFormat="1">
      <c r="A83" s="309"/>
      <c r="B83" s="309"/>
      <c r="C83" s="309"/>
      <c r="D83" s="309"/>
      <c r="E83" s="309"/>
      <c r="F83" s="500"/>
      <c r="G83" s="309"/>
      <c r="H83" s="309"/>
      <c r="I83" s="309"/>
      <c r="J83" s="309"/>
      <c r="K83" s="309"/>
      <c r="L83" s="309"/>
      <c r="M83" s="309"/>
      <c r="N83" s="309"/>
      <c r="O83" s="309"/>
      <c r="P83" s="309"/>
      <c r="Q83" s="309"/>
      <c r="R83" s="309"/>
    </row>
    <row r="84" spans="1:18" s="334" customFormat="1">
      <c r="A84" s="309"/>
      <c r="B84" s="309"/>
      <c r="C84" s="309"/>
      <c r="D84" s="309"/>
      <c r="E84" s="309"/>
      <c r="F84" s="500"/>
      <c r="G84" s="309"/>
      <c r="H84" s="309"/>
      <c r="I84" s="309"/>
      <c r="J84" s="309"/>
      <c r="K84" s="309"/>
      <c r="L84" s="309"/>
      <c r="M84" s="309"/>
      <c r="N84" s="309"/>
      <c r="O84" s="309"/>
      <c r="P84" s="309"/>
      <c r="Q84" s="309"/>
      <c r="R84" s="309"/>
    </row>
  </sheetData>
  <mergeCells count="24">
    <mergeCell ref="C76:N76"/>
    <mergeCell ref="C61:N61"/>
    <mergeCell ref="C62:N62"/>
    <mergeCell ref="C63:N63"/>
    <mergeCell ref="C65:N65"/>
    <mergeCell ref="C66:N66"/>
    <mergeCell ref="C67:N67"/>
    <mergeCell ref="C68:N68"/>
    <mergeCell ref="C70:N70"/>
    <mergeCell ref="C73:N73"/>
    <mergeCell ref="C74:N74"/>
    <mergeCell ref="C75:N75"/>
    <mergeCell ref="C59:N59"/>
    <mergeCell ref="P1:S1"/>
    <mergeCell ref="V2:Z2"/>
    <mergeCell ref="B3:C3"/>
    <mergeCell ref="B47:N47"/>
    <mergeCell ref="B49:N49"/>
    <mergeCell ref="C51:N51"/>
    <mergeCell ref="C53:N53"/>
    <mergeCell ref="C54:N54"/>
    <mergeCell ref="C55:N55"/>
    <mergeCell ref="C57:N57"/>
    <mergeCell ref="C58:N58"/>
  </mergeCells>
  <conditionalFormatting sqref="S41:S58">
    <cfRule type="cellIs" dxfId="6" priority="8" operator="equal">
      <formula>0</formula>
    </cfRule>
  </conditionalFormatting>
  <conditionalFormatting sqref="S5">
    <cfRule type="cellIs" dxfId="5" priority="7" operator="equal">
      <formula>0</formula>
    </cfRule>
  </conditionalFormatting>
  <conditionalFormatting sqref="S6:S40">
    <cfRule type="cellIs" dxfId="4" priority="6" operator="equal">
      <formula>0</formula>
    </cfRule>
  </conditionalFormatting>
  <dataValidations count="1">
    <dataValidation type="list" allowBlank="1" showInputMessage="1" showErrorMessage="1" sqref="N7" xr:uid="{00000000-0002-0000-0A00-000000000000}">
      <formula1>"Yes, 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39ECA897-0D77-4425-8F10-ABEF089377EF}">
            <xm:f>'C:\Users\haddocks\AppData\Local\Microsoft\Windows\Temporary Internet Files\Content.IE5\BNIMITMY\[PR19-Business-plan-data-tables-–-June-2018-–-YKY.xlsb]Validation flags'!#REF!=1</xm:f>
            <x14:dxf>
              <fill>
                <patternFill>
                  <bgColor rgb="FFE0DCD8"/>
                </patternFill>
              </fill>
            </x14:dxf>
          </x14:cfRule>
          <xm:sqref>I24:M27</xm:sqref>
        </x14:conditionalFormatting>
        <x14:conditionalFormatting xmlns:xm="http://schemas.microsoft.com/office/excel/2006/main">
          <x14:cfRule type="expression" priority="4" id="{0F10C096-80BA-48FF-B715-108EC5296A01}">
            <xm:f>'C:\Users\haddocks\AppData\Local\Microsoft\Windows\Temporary Internet Files\Content.IE5\BNIMITMY\[PR19-Business-plan-data-tables-–-June-2018-–-YKY.xlsb]Validation flags'!#REF!=1</xm:f>
            <x14:dxf>
              <fill>
                <patternFill>
                  <bgColor rgb="FFE0DCD8"/>
                </patternFill>
              </fill>
            </x14:dxf>
          </x14:cfRule>
          <xm:sqref>K21:M23</xm:sqref>
        </x14:conditionalFormatting>
        <x14:conditionalFormatting xmlns:xm="http://schemas.microsoft.com/office/excel/2006/main">
          <x14:cfRule type="expression" priority="3" id="{23872B66-C3E8-485F-88ED-CE02C73446A6}">
            <xm:f>'C:\Users\haddocks\AppData\Local\Microsoft\Windows\Temporary Internet Files\Content.IE5\BNIMITMY\[PR19-Business-plan-data-tables-–-June-2018-–-YKY.xlsb]Validation flags'!#REF!=1</xm:f>
            <x14:dxf>
              <fill>
                <patternFill>
                  <bgColor rgb="FFE0DCD8"/>
                </patternFill>
              </fill>
            </x14:dxf>
          </x14:cfRule>
          <xm:sqref>K18:M18</xm:sqref>
        </x14:conditionalFormatting>
        <x14:conditionalFormatting xmlns:xm="http://schemas.microsoft.com/office/excel/2006/main">
          <x14:cfRule type="expression" priority="1" id="{B54E892B-20C2-4CF3-840C-142E6DF1ECEE}">
            <xm:f>'C:\Users\haddocks\AppData\Local\Microsoft\Windows\Temporary Internet Files\Content.IE5\BNIMITMY\[PR19-Business-plan-data-tables-–-June-2018-–-YKY.xlsb]Validation flags'!#REF!=1</xm:f>
            <x14:dxf>
              <fill>
                <patternFill>
                  <bgColor rgb="FFE0DCD8"/>
                </patternFill>
              </fill>
            </x14:dxf>
          </x14:cfRule>
          <xm:sqref>M36:M39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M333"/>
  <sheetViews>
    <sheetView showGridLines="0" zoomScale="80" zoomScaleNormal="80" workbookViewId="0">
      <pane xSplit="6" ySplit="7" topLeftCell="G104" activePane="bottomRight" state="frozen"/>
      <selection activeCell="K53" sqref="K53"/>
      <selection pane="topRight" activeCell="K53" sqref="K53"/>
      <selection pane="bottomLeft" activeCell="K53" sqref="K53"/>
      <selection pane="bottomRight" activeCell="P30" sqref="P30"/>
    </sheetView>
  </sheetViews>
  <sheetFormatPr defaultColWidth="0" defaultRowHeight="12.75" zeroHeight="1"/>
  <cols>
    <col min="1" max="3" width="2.5703125" style="3" customWidth="1"/>
    <col min="4" max="4" width="9.42578125" style="246" bestFit="1" customWidth="1"/>
    <col min="5" max="5" width="75.140625" style="129" customWidth="1"/>
    <col min="6" max="6" width="20.42578125" style="129" customWidth="1"/>
    <col min="7" max="7" width="14.5703125" style="129" customWidth="1"/>
    <col min="8" max="8" width="14.42578125" style="3" customWidth="1"/>
    <col min="9" max="9" width="11.42578125" style="3" customWidth="1"/>
    <col min="10" max="10" width="11.5703125" style="3" customWidth="1"/>
    <col min="11" max="17" width="11.140625" style="3" customWidth="1"/>
    <col min="18" max="20" width="11.5703125" style="3" customWidth="1"/>
    <col min="21" max="21" width="9.5703125" style="3" customWidth="1"/>
    <col min="22" max="22" width="3.5703125" style="119" customWidth="1"/>
    <col min="23" max="23" width="106.140625" style="118" bestFit="1" customWidth="1"/>
    <col min="24" max="24" width="3.5703125" style="130" customWidth="1"/>
    <col min="25" max="25" width="13.5703125" style="118" hidden="1" customWidth="1"/>
    <col min="26" max="38" width="9.140625" style="118" hidden="1" customWidth="1"/>
    <col min="39" max="39" width="10.140625" style="118" hidden="1" customWidth="1"/>
    <col min="40" max="16384" width="9.140625" style="118" hidden="1"/>
  </cols>
  <sheetData>
    <row r="1" spans="1:29" s="2" customFormat="1" ht="33.75">
      <c r="A1" s="1"/>
      <c r="B1" s="1"/>
      <c r="C1" s="1"/>
      <c r="D1" s="244"/>
      <c r="E1" s="1" t="s">
        <v>78</v>
      </c>
      <c r="F1" s="1"/>
      <c r="G1" s="1"/>
      <c r="H1" s="1"/>
      <c r="I1" s="1"/>
      <c r="J1" s="1"/>
      <c r="K1" s="1"/>
      <c r="L1" s="1"/>
      <c r="M1" s="1"/>
      <c r="N1" s="1"/>
      <c r="O1" s="1"/>
      <c r="P1" s="1"/>
      <c r="Q1" s="1"/>
      <c r="R1" s="1"/>
      <c r="S1" s="1"/>
      <c r="T1" s="1"/>
      <c r="U1" s="1"/>
      <c r="V1" s="1"/>
      <c r="W1" s="1"/>
      <c r="X1" s="1"/>
    </row>
    <row r="2" spans="1:29" ht="14.25" customHeight="1">
      <c r="A2" s="81"/>
      <c r="B2" s="82"/>
      <c r="C2" s="83"/>
      <c r="D2" s="84"/>
      <c r="E2" s="195"/>
      <c r="F2" s="195"/>
      <c r="G2" s="195"/>
      <c r="H2" s="85"/>
      <c r="I2" s="196"/>
      <c r="J2" s="196"/>
      <c r="K2" s="196"/>
      <c r="L2" s="196"/>
      <c r="M2" s="196"/>
      <c r="N2" s="196"/>
      <c r="O2" s="196"/>
      <c r="P2" s="196"/>
      <c r="Q2" s="196"/>
      <c r="U2" s="197"/>
      <c r="V2" s="196"/>
      <c r="W2" s="196"/>
      <c r="X2" s="86"/>
      <c r="Y2" s="87"/>
      <c r="Z2" s="87"/>
      <c r="AA2" s="87"/>
      <c r="AB2" s="87"/>
      <c r="AC2" s="87"/>
    </row>
    <row r="3" spans="1:29" ht="12.75" customHeight="1">
      <c r="A3" s="88"/>
      <c r="B3" s="89"/>
      <c r="C3" s="90"/>
      <c r="D3" s="91" t="s">
        <v>1</v>
      </c>
      <c r="E3" s="7" t="s">
        <v>1</v>
      </c>
      <c r="F3" s="8"/>
      <c r="G3" s="8"/>
      <c r="I3" s="9" t="str">
        <f t="shared" ref="I3:U3" si="0">AMP.Years</f>
        <v>2012-13</v>
      </c>
      <c r="J3" s="9" t="str">
        <f t="shared" si="0"/>
        <v>2013-14</v>
      </c>
      <c r="K3" s="9" t="str">
        <f t="shared" si="0"/>
        <v>2014-15</v>
      </c>
      <c r="L3" s="10" t="str">
        <f t="shared" si="0"/>
        <v>2015-16</v>
      </c>
      <c r="M3" s="10" t="str">
        <f t="shared" si="0"/>
        <v>2016-17</v>
      </c>
      <c r="N3" s="10" t="str">
        <f t="shared" si="0"/>
        <v>2017-18</v>
      </c>
      <c r="O3" s="10" t="str">
        <f t="shared" si="0"/>
        <v>2018-19</v>
      </c>
      <c r="P3" s="10" t="str">
        <f t="shared" si="0"/>
        <v>2019-20</v>
      </c>
      <c r="Q3" s="9" t="str">
        <f t="shared" si="0"/>
        <v>2020-21</v>
      </c>
      <c r="R3" s="9" t="str">
        <f t="shared" si="0"/>
        <v>2021-22</v>
      </c>
      <c r="S3" s="9" t="str">
        <f t="shared" si="0"/>
        <v>2022-23</v>
      </c>
      <c r="T3" s="9" t="str">
        <f t="shared" si="0"/>
        <v>2023-24</v>
      </c>
      <c r="U3" s="9" t="str">
        <f t="shared" si="0"/>
        <v>2024-25</v>
      </c>
      <c r="V3" s="87"/>
      <c r="W3" s="87"/>
      <c r="X3" s="87"/>
      <c r="Y3" s="87"/>
      <c r="Z3" s="87"/>
      <c r="AA3" s="92"/>
      <c r="AB3" s="93"/>
      <c r="AC3" s="93"/>
    </row>
    <row r="4" spans="1:29">
      <c r="A4" s="94"/>
      <c r="B4" s="95"/>
      <c r="C4" s="96"/>
      <c r="D4" s="97"/>
      <c r="E4" s="7"/>
      <c r="F4" s="3"/>
      <c r="G4" s="3"/>
      <c r="V4" s="98"/>
      <c r="W4" s="98"/>
      <c r="X4" s="99"/>
      <c r="Y4" s="100"/>
      <c r="Z4" s="100"/>
      <c r="AA4" s="92"/>
      <c r="AB4" s="93"/>
      <c r="AC4" s="93"/>
    </row>
    <row r="5" spans="1:29" s="198" customFormat="1">
      <c r="A5" s="101"/>
      <c r="B5" s="95"/>
      <c r="C5" s="102"/>
      <c r="D5" s="97" t="s">
        <v>27</v>
      </c>
      <c r="E5" s="7" t="s">
        <v>2</v>
      </c>
      <c r="F5" s="13"/>
      <c r="G5" s="13"/>
      <c r="I5" s="13">
        <f t="shared" ref="I5:U5" si="1">Calendar.Years</f>
        <v>2012</v>
      </c>
      <c r="J5" s="13">
        <f t="shared" si="1"/>
        <v>2013</v>
      </c>
      <c r="K5" s="13">
        <f t="shared" si="1"/>
        <v>2014</v>
      </c>
      <c r="L5" s="13">
        <f t="shared" si="1"/>
        <v>2015</v>
      </c>
      <c r="M5" s="13">
        <f t="shared" si="1"/>
        <v>2016</v>
      </c>
      <c r="N5" s="13">
        <f t="shared" si="1"/>
        <v>2017</v>
      </c>
      <c r="O5" s="13">
        <f t="shared" si="1"/>
        <v>2018</v>
      </c>
      <c r="P5" s="13">
        <f t="shared" si="1"/>
        <v>2019</v>
      </c>
      <c r="Q5" s="13">
        <f t="shared" si="1"/>
        <v>2020</v>
      </c>
      <c r="R5" s="13">
        <f t="shared" si="1"/>
        <v>2021</v>
      </c>
      <c r="S5" s="13">
        <f t="shared" si="1"/>
        <v>2022</v>
      </c>
      <c r="T5" s="13">
        <f t="shared" si="1"/>
        <v>2023</v>
      </c>
      <c r="U5" s="13">
        <f t="shared" si="1"/>
        <v>2024</v>
      </c>
      <c r="V5" s="93"/>
      <c r="W5" s="93"/>
      <c r="X5" s="99"/>
      <c r="Y5" s="100"/>
      <c r="Z5" s="100"/>
      <c r="AA5" s="103"/>
      <c r="AB5" s="93"/>
      <c r="AC5" s="93"/>
    </row>
    <row r="6" spans="1:29" ht="12.75" customHeight="1">
      <c r="C6" s="199"/>
      <c r="D6" s="245"/>
      <c r="E6" s="7" t="s">
        <v>3</v>
      </c>
      <c r="F6" s="13"/>
      <c r="G6" s="13"/>
      <c r="I6" s="16">
        <v>-2</v>
      </c>
      <c r="J6" s="16">
        <v>-1</v>
      </c>
      <c r="K6" s="16">
        <v>0</v>
      </c>
      <c r="L6" s="218">
        <v>1</v>
      </c>
      <c r="M6" s="16">
        <v>2</v>
      </c>
      <c r="N6" s="16">
        <v>3</v>
      </c>
      <c r="O6" s="16">
        <v>4</v>
      </c>
      <c r="P6" s="16">
        <v>5</v>
      </c>
      <c r="Q6" s="16">
        <v>6</v>
      </c>
      <c r="R6" s="16">
        <v>7</v>
      </c>
      <c r="S6" s="16">
        <v>8</v>
      </c>
      <c r="T6" s="16">
        <v>9</v>
      </c>
      <c r="U6" s="16">
        <v>10</v>
      </c>
      <c r="W6" s="209" t="s">
        <v>343</v>
      </c>
      <c r="X6" s="104"/>
    </row>
    <row r="7" spans="1:29" s="3" customFormat="1" ht="12.75" customHeight="1">
      <c r="D7" s="246"/>
      <c r="E7" s="3" t="s">
        <v>245</v>
      </c>
      <c r="L7" s="241">
        <v>4</v>
      </c>
      <c r="M7" s="241">
        <v>3</v>
      </c>
      <c r="N7" s="241">
        <v>2</v>
      </c>
      <c r="O7" s="241">
        <v>1</v>
      </c>
      <c r="P7" s="241">
        <v>0</v>
      </c>
    </row>
    <row r="8" spans="1:29" s="3" customFormat="1" ht="12.75" customHeight="1">
      <c r="D8" s="246"/>
      <c r="L8" s="241"/>
      <c r="M8" s="241"/>
      <c r="N8" s="241"/>
      <c r="O8" s="241"/>
      <c r="P8" s="241"/>
    </row>
    <row r="9" spans="1:29" s="23" customFormat="1" ht="15">
      <c r="A9" s="20"/>
      <c r="B9" s="20"/>
      <c r="C9" s="20"/>
      <c r="D9" s="247"/>
      <c r="E9" s="22" t="s">
        <v>79</v>
      </c>
      <c r="F9" s="21"/>
      <c r="G9" s="21"/>
      <c r="H9" s="21"/>
      <c r="I9" s="21"/>
      <c r="J9" s="21"/>
      <c r="K9" s="21"/>
      <c r="L9" s="21"/>
      <c r="M9" s="21"/>
      <c r="N9" s="21"/>
      <c r="O9" s="21"/>
      <c r="P9" s="21"/>
      <c r="Q9" s="21"/>
      <c r="R9" s="21"/>
      <c r="S9" s="21"/>
      <c r="T9" s="21"/>
      <c r="U9" s="21"/>
      <c r="V9" s="21"/>
      <c r="W9" s="21"/>
      <c r="X9" s="21"/>
    </row>
    <row r="10" spans="1:29" s="105" customFormat="1">
      <c r="C10" s="106"/>
      <c r="D10" s="107"/>
      <c r="E10" s="107"/>
      <c r="F10" s="107"/>
      <c r="G10" s="107"/>
      <c r="H10" s="106"/>
      <c r="I10" s="106"/>
      <c r="J10" s="106"/>
      <c r="K10" s="106"/>
      <c r="L10" s="106"/>
      <c r="M10" s="106"/>
      <c r="N10" s="106"/>
      <c r="O10" s="106"/>
      <c r="P10" s="106"/>
      <c r="Q10" s="119"/>
      <c r="R10" s="3"/>
      <c r="S10" s="3"/>
      <c r="T10" s="3"/>
      <c r="U10" s="108"/>
      <c r="V10" s="106"/>
      <c r="W10" s="106"/>
      <c r="X10" s="109"/>
    </row>
    <row r="11" spans="1:29" s="23" customFormat="1" ht="15">
      <c r="A11" s="20"/>
      <c r="B11" s="20"/>
      <c r="C11" s="20"/>
      <c r="D11" s="247"/>
      <c r="E11" s="22" t="s">
        <v>304</v>
      </c>
      <c r="F11" s="220"/>
      <c r="G11" s="21"/>
      <c r="H11" s="21"/>
      <c r="I11" s="21"/>
      <c r="J11" s="21"/>
      <c r="K11" s="21"/>
      <c r="L11" s="21"/>
      <c r="M11" s="21"/>
      <c r="N11" s="21"/>
      <c r="O11" s="21"/>
      <c r="P11" s="21"/>
      <c r="Q11" s="21"/>
      <c r="R11" s="21"/>
      <c r="S11" s="21"/>
      <c r="T11" s="21"/>
      <c r="U11" s="21"/>
      <c r="V11" s="21"/>
      <c r="W11" s="21"/>
      <c r="X11" s="21"/>
    </row>
    <row r="12" spans="1:29" s="105" customFormat="1">
      <c r="C12" s="106"/>
      <c r="D12" s="249"/>
      <c r="E12" s="63"/>
      <c r="F12" s="110"/>
      <c r="G12" s="110"/>
      <c r="H12" s="106"/>
      <c r="I12" s="112"/>
      <c r="J12" s="112"/>
      <c r="K12" s="112"/>
      <c r="L12" s="112"/>
      <c r="M12" s="112"/>
      <c r="N12" s="112"/>
      <c r="O12" s="112"/>
      <c r="P12" s="112"/>
      <c r="Q12" s="119"/>
      <c r="R12" s="3"/>
      <c r="S12" s="3"/>
      <c r="T12" s="3"/>
      <c r="V12" s="106"/>
      <c r="W12" s="106"/>
      <c r="X12" s="109"/>
    </row>
    <row r="13" spans="1:29" s="105" customFormat="1">
      <c r="C13" s="106"/>
      <c r="D13" s="248"/>
      <c r="E13" s="111" t="s">
        <v>206</v>
      </c>
      <c r="F13" s="110"/>
      <c r="G13" s="110"/>
      <c r="H13" s="106"/>
      <c r="I13" s="112"/>
      <c r="J13" s="112"/>
      <c r="K13" s="112"/>
      <c r="L13" s="112"/>
      <c r="M13" s="112"/>
      <c r="N13" s="112"/>
      <c r="O13" s="112"/>
      <c r="P13" s="112"/>
      <c r="Q13" s="119"/>
      <c r="R13" s="3"/>
      <c r="S13" s="3"/>
      <c r="T13" s="3"/>
      <c r="V13" s="106"/>
      <c r="W13" s="106"/>
      <c r="X13" s="109"/>
    </row>
    <row r="14" spans="1:29" s="105" customFormat="1">
      <c r="C14" s="106"/>
      <c r="D14" s="248" t="s">
        <v>13</v>
      </c>
      <c r="E14" s="34" t="s">
        <v>80</v>
      </c>
      <c r="F14" s="35" t="s">
        <v>14</v>
      </c>
      <c r="G14" s="110"/>
      <c r="H14" s="106"/>
      <c r="I14" s="112"/>
      <c r="J14" s="112"/>
      <c r="K14" s="112"/>
      <c r="L14" s="56">
        <f>Actual.Totex.Water/Indexation.Average</f>
        <v>263.87835651419755</v>
      </c>
      <c r="M14" s="56">
        <f>Actual.Totex.Water/Indexation.Average</f>
        <v>303.70526769716218</v>
      </c>
      <c r="N14" s="56">
        <f>Actual.Totex.Water/Indexation.Average</f>
        <v>328.94929085452719</v>
      </c>
      <c r="O14" s="56">
        <f>Actual.Totex.Water/Indexation.Average</f>
        <v>366.31843748164675</v>
      </c>
      <c r="P14" s="56">
        <f>Actual.Totex.Water/Indexation.Average</f>
        <v>345.34235921700872</v>
      </c>
      <c r="Q14" s="119"/>
      <c r="R14" s="3"/>
      <c r="S14" s="3"/>
      <c r="T14" s="3"/>
      <c r="V14" s="106"/>
      <c r="W14" s="106"/>
      <c r="X14" s="109"/>
    </row>
    <row r="15" spans="1:29" s="105" customFormat="1">
      <c r="C15" s="106"/>
      <c r="D15" s="248" t="s">
        <v>13</v>
      </c>
      <c r="E15" s="34" t="s">
        <v>82</v>
      </c>
      <c r="F15" s="35" t="s">
        <v>14</v>
      </c>
      <c r="G15" s="110"/>
      <c r="H15" s="106"/>
      <c r="I15" s="112"/>
      <c r="J15" s="112"/>
      <c r="K15" s="112"/>
      <c r="L15" s="56">
        <f>Actual.Totex.Sewerage/Indexation.Average</f>
        <v>302.6615288931003</v>
      </c>
      <c r="M15" s="56">
        <f>Actual.Totex.Sewerage/Indexation.Average</f>
        <v>385.53283090074689</v>
      </c>
      <c r="N15" s="56">
        <f>Actual.Totex.Sewerage/Indexation.Average</f>
        <v>377.24512237584526</v>
      </c>
      <c r="O15" s="56">
        <f>Actual.Totex.Sewerage/Indexation.Average</f>
        <v>461.00149782698065</v>
      </c>
      <c r="P15" s="56">
        <f>Actual.Totex.Sewerage/Indexation.Average</f>
        <v>401.37489778259635</v>
      </c>
      <c r="Q15" s="119"/>
      <c r="R15" s="3"/>
      <c r="S15" s="3"/>
      <c r="T15" s="3"/>
      <c r="V15" s="106"/>
      <c r="W15" s="106"/>
      <c r="X15" s="109"/>
    </row>
    <row r="16" spans="1:29" s="105" customFormat="1">
      <c r="C16" s="106"/>
      <c r="D16" s="248"/>
      <c r="E16" s="34"/>
      <c r="F16" s="35"/>
      <c r="G16" s="110"/>
      <c r="H16" s="106"/>
      <c r="I16" s="112"/>
      <c r="J16" s="112"/>
      <c r="K16" s="112"/>
      <c r="L16" s="56"/>
      <c r="M16" s="56"/>
      <c r="N16" s="56"/>
      <c r="O16" s="56"/>
      <c r="P16" s="56"/>
      <c r="Q16" s="119"/>
      <c r="R16" s="3"/>
      <c r="S16" s="3"/>
      <c r="T16" s="3"/>
      <c r="V16" s="106"/>
      <c r="W16" s="106"/>
      <c r="X16" s="109"/>
    </row>
    <row r="17" spans="1:24" s="105" customFormat="1">
      <c r="C17" s="106"/>
      <c r="D17" s="248"/>
      <c r="E17" s="111" t="s">
        <v>220</v>
      </c>
      <c r="F17" s="110"/>
      <c r="G17" s="110"/>
      <c r="H17" s="106"/>
      <c r="I17" s="112"/>
      <c r="J17" s="112"/>
      <c r="K17" s="112"/>
      <c r="L17" s="112"/>
      <c r="M17" s="112"/>
      <c r="N17" s="112"/>
      <c r="O17" s="112"/>
      <c r="P17" s="112"/>
      <c r="Q17" s="119"/>
      <c r="R17" s="3"/>
      <c r="S17" s="3"/>
      <c r="T17" s="3"/>
      <c r="V17" s="106"/>
      <c r="W17" s="106"/>
      <c r="X17" s="109"/>
    </row>
    <row r="18" spans="1:24" s="105" customFormat="1">
      <c r="C18" s="106"/>
      <c r="D18" s="248" t="s">
        <v>13</v>
      </c>
      <c r="E18" s="34" t="s">
        <v>209</v>
      </c>
      <c r="F18" s="35" t="s">
        <v>14</v>
      </c>
      <c r="G18" s="110"/>
      <c r="H18" s="106"/>
      <c r="I18" s="112"/>
      <c r="J18" s="112"/>
      <c r="K18" s="112"/>
      <c r="L18" s="56">
        <f>SUM(INDEX(Actual.Exclusions.Water,,L6))/Indexation.Average</f>
        <v>8.9954136579725024</v>
      </c>
      <c r="M18" s="56">
        <f>SUM(INDEX(Actual.Exclusions.Water,,M6))/Indexation.Average</f>
        <v>6.958221830875182</v>
      </c>
      <c r="N18" s="56">
        <f>SUM(INDEX(Actual.Exclusions.Water,,N6))/Indexation.Average</f>
        <v>7.8565465487610187</v>
      </c>
      <c r="O18" s="56">
        <f>SUM(INDEX(Actual.Exclusions.Water,,O6))/Indexation.Average</f>
        <v>8.0735421389557764</v>
      </c>
      <c r="P18" s="56">
        <f>SUM(INDEX(Actual.Exclusions.Water,,P6))/Indexation.Average</f>
        <v>8.0735055567620826</v>
      </c>
      <c r="Q18" s="119"/>
      <c r="R18" s="3"/>
      <c r="S18" s="3"/>
      <c r="T18" s="3"/>
      <c r="V18" s="106"/>
      <c r="W18" s="106"/>
      <c r="X18" s="109"/>
    </row>
    <row r="19" spans="1:24" s="105" customFormat="1">
      <c r="C19" s="106"/>
      <c r="D19" s="248" t="s">
        <v>13</v>
      </c>
      <c r="E19" s="34" t="s">
        <v>210</v>
      </c>
      <c r="F19" s="35" t="s">
        <v>14</v>
      </c>
      <c r="G19" s="110"/>
      <c r="H19" s="106"/>
      <c r="I19" s="112"/>
      <c r="J19" s="112"/>
      <c r="K19" s="112"/>
      <c r="L19" s="298">
        <f>SUM(Inputs!L66:L72)/Indexation.Average</f>
        <v>19.17537748939997</v>
      </c>
      <c r="M19" s="298">
        <f>SUM(Inputs!M66:M72)/Indexation.Average</f>
        <v>49.27355467153054</v>
      </c>
      <c r="N19" s="298">
        <f>SUM(Inputs!N66:N72)/Indexation.Average</f>
        <v>6.6525882404111281</v>
      </c>
      <c r="O19" s="298">
        <f>SUM(Inputs!O66:O72)/Indexation.Average</f>
        <v>6.6466185763786916</v>
      </c>
      <c r="P19" s="298">
        <f>SUM(Inputs!P66:P72)/Indexation.Average</f>
        <v>6.6462515411268646</v>
      </c>
      <c r="Q19" s="119"/>
      <c r="R19" s="3"/>
      <c r="S19" s="3"/>
      <c r="T19" s="3"/>
      <c r="V19" s="106"/>
      <c r="W19" s="106"/>
      <c r="X19" s="109"/>
    </row>
    <row r="20" spans="1:24" s="105" customFormat="1">
      <c r="C20" s="106"/>
      <c r="D20" s="249"/>
      <c r="E20" s="63"/>
      <c r="F20" s="110"/>
      <c r="G20" s="110"/>
      <c r="H20" s="106"/>
      <c r="I20" s="112"/>
      <c r="J20" s="112"/>
      <c r="K20" s="112"/>
      <c r="L20" s="112"/>
      <c r="M20" s="112"/>
      <c r="N20" s="112"/>
      <c r="O20" s="112"/>
      <c r="P20" s="112"/>
      <c r="Q20" s="119"/>
      <c r="R20" s="3"/>
      <c r="S20" s="3"/>
      <c r="T20" s="3"/>
      <c r="V20" s="106"/>
      <c r="W20" s="106"/>
      <c r="X20" s="109"/>
    </row>
    <row r="21" spans="1:24" s="105" customFormat="1">
      <c r="C21" s="106"/>
      <c r="D21" s="248"/>
      <c r="E21" s="111" t="s">
        <v>309</v>
      </c>
      <c r="F21" s="110"/>
      <c r="G21" s="110"/>
      <c r="H21" s="106"/>
      <c r="I21" s="112"/>
      <c r="J21" s="112"/>
      <c r="K21" s="112"/>
      <c r="L21" s="112"/>
      <c r="M21" s="112"/>
      <c r="N21" s="112"/>
      <c r="O21" s="112"/>
      <c r="P21" s="112"/>
      <c r="Q21" s="119"/>
      <c r="R21" s="3"/>
      <c r="S21" s="3"/>
      <c r="T21" s="3"/>
      <c r="V21" s="106"/>
      <c r="W21" s="106"/>
      <c r="X21" s="109"/>
    </row>
    <row r="22" spans="1:24" s="261" customFormat="1">
      <c r="A22" s="105"/>
      <c r="B22" s="105"/>
      <c r="C22" s="106"/>
      <c r="D22" s="248" t="s">
        <v>13</v>
      </c>
      <c r="E22" s="34" t="str">
        <f>Inputs!E75</f>
        <v xml:space="preserve">Water: Transition expenditure </v>
      </c>
      <c r="F22" s="35" t="s">
        <v>14</v>
      </c>
      <c r="G22" s="110"/>
      <c r="H22" s="106"/>
      <c r="I22" s="112"/>
      <c r="J22" s="112"/>
      <c r="K22" s="112"/>
      <c r="L22" s="56">
        <f>TransitionExp.Water</f>
        <v>9.6880000000000006</v>
      </c>
      <c r="M22" s="56"/>
      <c r="N22" s="56"/>
      <c r="O22" s="56"/>
      <c r="P22" s="56"/>
      <c r="Q22" s="119"/>
      <c r="R22" s="118"/>
      <c r="S22" s="118"/>
      <c r="T22" s="118"/>
      <c r="U22" s="105"/>
      <c r="V22" s="106"/>
      <c r="W22" s="106"/>
      <c r="X22" s="109"/>
    </row>
    <row r="23" spans="1:24" s="261" customFormat="1">
      <c r="A23" s="105"/>
      <c r="B23" s="105"/>
      <c r="C23" s="106"/>
      <c r="D23" s="248" t="s">
        <v>13</v>
      </c>
      <c r="E23" s="34" t="str">
        <f>Inputs!E78</f>
        <v xml:space="preserve">Sewerage: Transition expenditure </v>
      </c>
      <c r="F23" s="35" t="s">
        <v>14</v>
      </c>
      <c r="G23" s="110"/>
      <c r="H23" s="106"/>
      <c r="I23" s="112"/>
      <c r="J23" s="112"/>
      <c r="K23" s="112"/>
      <c r="L23" s="56">
        <f>TransitionExp.Sewerage</f>
        <v>4.79</v>
      </c>
      <c r="M23" s="56"/>
      <c r="N23" s="56"/>
      <c r="O23" s="56"/>
      <c r="P23" s="56"/>
      <c r="Q23" s="119"/>
      <c r="R23" s="118"/>
      <c r="S23" s="118"/>
      <c r="T23" s="118"/>
      <c r="U23" s="105"/>
      <c r="V23" s="106"/>
      <c r="W23" s="106"/>
      <c r="X23" s="109"/>
    </row>
    <row r="24" spans="1:24" s="105" customFormat="1">
      <c r="C24" s="106"/>
      <c r="D24" s="249"/>
      <c r="E24" s="63"/>
      <c r="F24" s="110"/>
      <c r="G24" s="110"/>
      <c r="H24" s="106"/>
      <c r="I24" s="112"/>
      <c r="J24" s="112"/>
      <c r="K24" s="112"/>
      <c r="L24" s="112"/>
      <c r="M24" s="112"/>
      <c r="N24" s="112"/>
      <c r="O24" s="112"/>
      <c r="P24" s="112"/>
      <c r="Q24" s="119"/>
      <c r="R24" s="118"/>
      <c r="S24" s="118"/>
      <c r="T24" s="118"/>
      <c r="V24" s="106"/>
      <c r="W24" s="106"/>
      <c r="X24" s="109"/>
    </row>
    <row r="25" spans="1:24" s="105" customFormat="1">
      <c r="C25" s="106"/>
      <c r="D25" s="248"/>
      <c r="E25" s="111" t="s">
        <v>308</v>
      </c>
      <c r="F25" s="110"/>
      <c r="G25" s="110"/>
      <c r="H25" s="106"/>
      <c r="I25" s="112"/>
      <c r="J25" s="112"/>
      <c r="K25" s="112"/>
      <c r="L25" s="112"/>
      <c r="M25" s="112"/>
      <c r="N25" s="112"/>
      <c r="O25" s="112"/>
      <c r="P25" s="112"/>
      <c r="Q25" s="119"/>
      <c r="R25" s="118"/>
      <c r="S25" s="118"/>
      <c r="T25" s="118"/>
      <c r="V25" s="106"/>
      <c r="W25" s="106"/>
      <c r="X25" s="109"/>
    </row>
    <row r="26" spans="1:24" s="261" customFormat="1">
      <c r="A26" s="105"/>
      <c r="B26" s="105"/>
      <c r="C26" s="106"/>
      <c r="D26" s="292"/>
      <c r="E26" s="293"/>
      <c r="F26" s="294"/>
      <c r="G26" s="289"/>
      <c r="H26" s="290"/>
      <c r="I26" s="299"/>
      <c r="J26" s="299"/>
      <c r="K26" s="299"/>
      <c r="L26" s="298"/>
      <c r="M26" s="298"/>
      <c r="N26" s="298"/>
      <c r="O26" s="298"/>
      <c r="P26" s="298"/>
      <c r="Q26" s="119"/>
      <c r="R26" s="118"/>
      <c r="S26" s="118"/>
      <c r="T26" s="118"/>
      <c r="U26" s="105"/>
      <c r="V26" s="106"/>
      <c r="W26" s="106"/>
      <c r="X26" s="109"/>
    </row>
    <row r="27" spans="1:24" s="261" customFormat="1">
      <c r="A27" s="105"/>
      <c r="B27" s="105"/>
      <c r="C27" s="106"/>
      <c r="D27" s="292"/>
      <c r="E27" s="293"/>
      <c r="F27" s="294"/>
      <c r="G27" s="289"/>
      <c r="H27" s="290"/>
      <c r="I27" s="299"/>
      <c r="J27" s="299"/>
      <c r="K27" s="299"/>
      <c r="L27" s="298"/>
      <c r="M27" s="298"/>
      <c r="N27" s="298"/>
      <c r="O27" s="298"/>
      <c r="P27" s="298"/>
      <c r="Q27" s="119"/>
      <c r="R27" s="118"/>
      <c r="S27" s="118"/>
      <c r="T27" s="118"/>
      <c r="U27" s="105"/>
      <c r="V27" s="106"/>
      <c r="W27" s="106"/>
      <c r="X27" s="109"/>
    </row>
    <row r="28" spans="1:24" s="105" customFormat="1">
      <c r="C28" s="106"/>
      <c r="D28" s="249"/>
      <c r="E28" s="63"/>
      <c r="F28" s="110"/>
      <c r="G28" s="110"/>
      <c r="H28" s="106"/>
      <c r="I28" s="112"/>
      <c r="J28" s="112"/>
      <c r="K28" s="112"/>
      <c r="L28" s="112"/>
      <c r="M28" s="112"/>
      <c r="N28" s="112"/>
      <c r="O28" s="112"/>
      <c r="P28" s="112"/>
      <c r="Q28" s="119"/>
      <c r="R28" s="3"/>
      <c r="S28" s="3"/>
      <c r="T28" s="3"/>
      <c r="V28" s="106"/>
      <c r="W28" s="106"/>
      <c r="X28" s="109"/>
    </row>
    <row r="29" spans="1:24" s="105" customFormat="1">
      <c r="C29" s="106"/>
      <c r="D29" s="248"/>
      <c r="E29" s="111" t="s">
        <v>224</v>
      </c>
      <c r="F29" s="110"/>
      <c r="G29" s="110"/>
      <c r="H29" s="106"/>
      <c r="I29" s="112"/>
      <c r="J29" s="112"/>
      <c r="K29" s="112"/>
      <c r="L29" s="112"/>
      <c r="M29" s="112"/>
      <c r="N29" s="112"/>
      <c r="O29" s="112"/>
      <c r="P29" s="112"/>
      <c r="Q29" s="119"/>
      <c r="R29" s="3"/>
      <c r="S29" s="3"/>
      <c r="T29" s="3"/>
      <c r="V29" s="106"/>
      <c r="W29" s="106"/>
      <c r="X29" s="109"/>
    </row>
    <row r="30" spans="1:24" s="105" customFormat="1">
      <c r="C30" s="106"/>
      <c r="D30" s="248" t="s">
        <v>13</v>
      </c>
      <c r="E30" s="34" t="s">
        <v>225</v>
      </c>
      <c r="F30" s="35" t="s">
        <v>14</v>
      </c>
      <c r="G30" s="110"/>
      <c r="H30" s="106"/>
      <c r="I30" s="112"/>
      <c r="J30" s="112"/>
      <c r="K30" s="112"/>
      <c r="L30" s="298">
        <f>L14-L18+L22</f>
        <v>264.57094285622503</v>
      </c>
      <c r="M30" s="298">
        <f t="shared" ref="M30:P30" si="2">M14-M18+M22</f>
        <v>296.74704586628701</v>
      </c>
      <c r="N30" s="298">
        <f t="shared" si="2"/>
        <v>321.09274430576619</v>
      </c>
      <c r="O30" s="298">
        <f t="shared" si="2"/>
        <v>358.244895342691</v>
      </c>
      <c r="P30" s="298">
        <f t="shared" si="2"/>
        <v>337.26885366024663</v>
      </c>
      <c r="Q30" s="116" t="s">
        <v>254</v>
      </c>
      <c r="R30" s="3"/>
      <c r="S30" s="3"/>
      <c r="T30" s="3"/>
      <c r="V30" s="106"/>
      <c r="W30" s="106"/>
      <c r="X30" s="109"/>
    </row>
    <row r="31" spans="1:24" s="105" customFormat="1">
      <c r="C31" s="106"/>
      <c r="D31" s="248" t="s">
        <v>13</v>
      </c>
      <c r="E31" s="34" t="s">
        <v>226</v>
      </c>
      <c r="F31" s="35" t="s">
        <v>14</v>
      </c>
      <c r="G31" s="110"/>
      <c r="H31" s="106"/>
      <c r="I31" s="112"/>
      <c r="J31" s="112"/>
      <c r="K31" s="112"/>
      <c r="L31" s="298">
        <f>L15-L19+L23</f>
        <v>288.27615140370034</v>
      </c>
      <c r="M31" s="298">
        <f t="shared" ref="M31:P31" si="3">M15-M19+M23</f>
        <v>336.25927622921637</v>
      </c>
      <c r="N31" s="298">
        <f t="shared" si="3"/>
        <v>370.59253413543411</v>
      </c>
      <c r="O31" s="298">
        <f t="shared" si="3"/>
        <v>454.35487925060198</v>
      </c>
      <c r="P31" s="298">
        <f t="shared" si="3"/>
        <v>394.72864624146951</v>
      </c>
      <c r="Q31" s="116" t="s">
        <v>255</v>
      </c>
      <c r="R31" s="3"/>
      <c r="S31" s="3"/>
      <c r="T31" s="3"/>
      <c r="V31" s="106"/>
      <c r="W31" s="106"/>
      <c r="X31" s="109"/>
    </row>
    <row r="32" spans="1:24" s="105" customFormat="1">
      <c r="C32" s="106"/>
      <c r="D32" s="248" t="s">
        <v>13</v>
      </c>
      <c r="E32" s="216" t="s">
        <v>227</v>
      </c>
      <c r="F32" s="35" t="s">
        <v>14</v>
      </c>
      <c r="G32" s="110"/>
      <c r="H32" s="106"/>
      <c r="I32" s="112"/>
      <c r="J32" s="112"/>
      <c r="K32" s="112"/>
      <c r="L32" s="114">
        <f>SUM(L30:L31)</f>
        <v>552.84709425992537</v>
      </c>
      <c r="M32" s="114">
        <f>SUM(M30:M31)</f>
        <v>633.00632209550338</v>
      </c>
      <c r="N32" s="114">
        <f t="shared" ref="N32:P32" si="4">SUM(N30:N31)</f>
        <v>691.68527844120035</v>
      </c>
      <c r="O32" s="114">
        <f t="shared" si="4"/>
        <v>812.59977459329298</v>
      </c>
      <c r="P32" s="114">
        <f t="shared" si="4"/>
        <v>731.99749990171608</v>
      </c>
      <c r="Q32" s="116" t="s">
        <v>256</v>
      </c>
      <c r="R32" s="3"/>
      <c r="S32" s="3"/>
      <c r="T32" s="3"/>
      <c r="V32" s="106"/>
      <c r="W32" s="106"/>
      <c r="X32" s="109"/>
    </row>
    <row r="33" spans="1:24" s="105" customFormat="1">
      <c r="C33" s="106"/>
      <c r="D33" s="248"/>
      <c r="E33" s="41"/>
      <c r="F33" s="41"/>
      <c r="G33" s="41"/>
      <c r="H33" s="117"/>
      <c r="I33" s="112"/>
      <c r="J33" s="112"/>
      <c r="K33" s="112"/>
      <c r="L33" s="56"/>
      <c r="M33" s="56"/>
      <c r="N33" s="56"/>
      <c r="O33" s="56"/>
      <c r="P33" s="56"/>
      <c r="Q33" s="119"/>
      <c r="R33" s="3"/>
      <c r="S33" s="3"/>
      <c r="T33" s="3"/>
      <c r="V33" s="106"/>
      <c r="W33" s="106"/>
      <c r="X33" s="109"/>
    </row>
    <row r="34" spans="1:24" s="23" customFormat="1" ht="15">
      <c r="A34" s="20"/>
      <c r="B34" s="20"/>
      <c r="C34" s="20"/>
      <c r="D34" s="247"/>
      <c r="E34" s="22" t="s">
        <v>84</v>
      </c>
      <c r="F34" s="21"/>
      <c r="G34" s="21"/>
      <c r="H34" s="21"/>
      <c r="I34" s="21"/>
      <c r="J34" s="21"/>
      <c r="K34" s="21"/>
      <c r="L34" s="21"/>
      <c r="M34" s="21"/>
      <c r="N34" s="21"/>
      <c r="O34" s="21"/>
      <c r="P34" s="21"/>
      <c r="Q34" s="21"/>
      <c r="R34" s="21"/>
      <c r="S34" s="21"/>
      <c r="T34" s="21"/>
      <c r="U34" s="21"/>
      <c r="V34" s="21"/>
      <c r="W34" s="21"/>
      <c r="X34" s="21"/>
    </row>
    <row r="35" spans="1:24" s="105" customFormat="1" ht="10.5" customHeight="1">
      <c r="A35" s="118"/>
      <c r="B35" s="118"/>
      <c r="C35" s="119"/>
      <c r="D35" s="248"/>
      <c r="E35" s="41"/>
      <c r="F35" s="41"/>
      <c r="G35" s="41"/>
      <c r="H35" s="117"/>
      <c r="I35" s="120"/>
      <c r="J35" s="120"/>
      <c r="K35" s="120"/>
      <c r="L35" s="120"/>
      <c r="M35" s="120"/>
      <c r="N35" s="120"/>
      <c r="O35" s="120"/>
      <c r="P35" s="120"/>
      <c r="Q35" s="119"/>
      <c r="R35" s="3"/>
      <c r="S35" s="3"/>
      <c r="T35" s="3"/>
      <c r="V35" s="106"/>
      <c r="W35" s="106"/>
      <c r="X35" s="109"/>
    </row>
    <row r="36" spans="1:24" s="23" customFormat="1" ht="15">
      <c r="A36" s="20"/>
      <c r="B36" s="20"/>
      <c r="C36" s="20"/>
      <c r="D36" s="247"/>
      <c r="E36" s="22" t="s">
        <v>285</v>
      </c>
      <c r="F36" s="21"/>
      <c r="G36" s="21"/>
      <c r="H36" s="21"/>
      <c r="I36" s="21"/>
      <c r="J36" s="21"/>
      <c r="K36" s="21"/>
      <c r="L36" s="21"/>
      <c r="M36" s="21"/>
      <c r="N36" s="21"/>
      <c r="O36" s="21"/>
      <c r="P36" s="21"/>
      <c r="Q36" s="21"/>
      <c r="R36" s="21"/>
      <c r="S36" s="21"/>
      <c r="T36" s="21"/>
      <c r="U36" s="21"/>
      <c r="V36" s="21"/>
      <c r="W36" s="21"/>
      <c r="X36" s="21"/>
    </row>
    <row r="37" spans="1:24" s="3" customFormat="1">
      <c r="D37" s="246"/>
    </row>
    <row r="38" spans="1:24" s="105" customFormat="1">
      <c r="A38" s="118"/>
      <c r="B38" s="118"/>
      <c r="C38" s="119"/>
      <c r="D38" s="248"/>
      <c r="E38" s="113" t="s">
        <v>88</v>
      </c>
      <c r="F38" s="41"/>
      <c r="G38" s="41"/>
      <c r="H38" s="117"/>
      <c r="I38" s="121"/>
      <c r="J38" s="121"/>
      <c r="K38" s="122"/>
      <c r="L38" s="120"/>
      <c r="M38" s="120"/>
      <c r="N38" s="120"/>
      <c r="O38" s="120"/>
      <c r="P38" s="120"/>
      <c r="Q38" s="119"/>
      <c r="R38" s="3"/>
      <c r="S38" s="3"/>
      <c r="T38" s="3"/>
      <c r="V38" s="106"/>
      <c r="W38" s="106"/>
      <c r="X38" s="109"/>
    </row>
    <row r="39" spans="1:24" s="105" customFormat="1">
      <c r="A39" s="118"/>
      <c r="B39" s="118"/>
      <c r="C39" s="119"/>
      <c r="D39" s="250" t="s">
        <v>72</v>
      </c>
      <c r="E39" s="115" t="s">
        <v>89</v>
      </c>
      <c r="F39" s="41"/>
      <c r="G39" s="124">
        <f>Company.Baseline+Company.Slope*(UB.Chosen-100)</f>
        <v>0.44</v>
      </c>
      <c r="H39" s="126" t="s">
        <v>90</v>
      </c>
      <c r="I39" s="121"/>
      <c r="J39" s="121"/>
      <c r="K39" s="122"/>
      <c r="L39" s="120"/>
      <c r="M39" s="120"/>
      <c r="N39" s="120"/>
      <c r="O39" s="120"/>
      <c r="P39" s="120"/>
      <c r="Q39" s="119"/>
      <c r="R39" s="3"/>
      <c r="S39" s="3"/>
      <c r="T39" s="3"/>
      <c r="V39" s="106"/>
      <c r="W39" s="106"/>
      <c r="X39" s="109"/>
    </row>
    <row r="40" spans="1:24" s="105" customFormat="1">
      <c r="A40" s="118"/>
      <c r="B40" s="118"/>
      <c r="C40" s="119"/>
      <c r="D40" s="248" t="s">
        <v>85</v>
      </c>
      <c r="E40" s="115" t="s">
        <v>91</v>
      </c>
      <c r="F40" s="41"/>
      <c r="G40" s="125">
        <f>Allowed.Exp.Slope*UB.Chosen+Allowed.Exp.Constant</f>
        <v>107.5</v>
      </c>
      <c r="H40" s="126" t="s">
        <v>92</v>
      </c>
      <c r="I40" s="121"/>
      <c r="J40" s="121"/>
      <c r="K40" s="122"/>
      <c r="L40" s="120"/>
      <c r="M40" s="120"/>
      <c r="N40" s="120"/>
      <c r="O40" s="120"/>
      <c r="P40" s="120"/>
      <c r="Q40" s="119"/>
      <c r="R40" s="3"/>
      <c r="S40" s="3"/>
      <c r="T40" s="3"/>
      <c r="V40" s="106"/>
      <c r="W40" s="106"/>
      <c r="X40" s="109"/>
    </row>
    <row r="41" spans="1:24" s="105" customFormat="1">
      <c r="A41" s="118"/>
      <c r="B41" s="118"/>
      <c r="C41" s="119"/>
      <c r="D41" s="248" t="s">
        <v>85</v>
      </c>
      <c r="E41" s="115" t="s">
        <v>93</v>
      </c>
      <c r="F41" s="41"/>
      <c r="G41" s="125">
        <f>Add.Income.2ndOrder*(UB.Chosen^2)+Add.Income.1stOrder*UB.Chosen+Add.Income.Constant</f>
        <v>-4.1999999999999993</v>
      </c>
      <c r="H41" s="126" t="s">
        <v>94</v>
      </c>
      <c r="I41" s="121"/>
      <c r="J41" s="121"/>
      <c r="K41" s="122"/>
      <c r="L41" s="120"/>
      <c r="M41" s="120"/>
      <c r="N41" s="120"/>
      <c r="O41" s="120"/>
      <c r="P41" s="120"/>
      <c r="Q41" s="119"/>
      <c r="R41" s="3"/>
      <c r="S41" s="3"/>
      <c r="T41" s="3"/>
      <c r="V41" s="106"/>
      <c r="W41" s="106"/>
      <c r="X41" s="109"/>
    </row>
    <row r="42" spans="1:24" s="105" customFormat="1">
      <c r="A42" s="118"/>
      <c r="B42" s="118"/>
      <c r="C42" s="119"/>
      <c r="D42" s="248"/>
      <c r="E42" s="34"/>
      <c r="F42" s="41"/>
      <c r="G42" s="41"/>
      <c r="H42" s="41"/>
      <c r="I42" s="121"/>
      <c r="J42" s="121"/>
      <c r="K42" s="122"/>
      <c r="L42" s="120"/>
      <c r="M42" s="120"/>
      <c r="N42" s="120"/>
      <c r="O42" s="120"/>
      <c r="P42" s="120"/>
      <c r="Q42" s="119"/>
      <c r="R42" s="3"/>
      <c r="S42" s="3"/>
      <c r="T42" s="3"/>
      <c r="V42" s="106"/>
      <c r="W42" s="106"/>
      <c r="X42" s="109"/>
    </row>
    <row r="43" spans="1:24" s="105" customFormat="1">
      <c r="A43" s="118"/>
      <c r="B43" s="118"/>
      <c r="C43" s="119"/>
      <c r="D43" s="248"/>
      <c r="E43" s="113" t="s">
        <v>95</v>
      </c>
      <c r="F43" s="41"/>
      <c r="G43" s="41"/>
      <c r="H43" s="41"/>
      <c r="I43" s="121"/>
      <c r="J43" s="121"/>
      <c r="K43" s="122"/>
      <c r="L43" s="120"/>
      <c r="M43" s="120"/>
      <c r="N43" s="120"/>
      <c r="O43" s="120"/>
      <c r="P43" s="120"/>
      <c r="Q43" s="119"/>
      <c r="R43" s="3"/>
      <c r="S43" s="3"/>
      <c r="T43" s="3"/>
      <c r="V43" s="106"/>
      <c r="W43" s="106"/>
      <c r="X43" s="109"/>
    </row>
    <row r="44" spans="1:24" s="105" customFormat="1">
      <c r="A44" s="118"/>
      <c r="B44" s="118"/>
      <c r="C44" s="119"/>
      <c r="D44" s="250" t="s">
        <v>72</v>
      </c>
      <c r="E44" s="115" t="s">
        <v>96</v>
      </c>
      <c r="F44" s="41"/>
      <c r="G44" s="124">
        <f>Company.Baseline+Company.Slope*(LB.Chosen-100)</f>
        <v>0.54</v>
      </c>
      <c r="H44" s="126" t="s">
        <v>97</v>
      </c>
      <c r="I44" s="121"/>
      <c r="J44" s="121"/>
      <c r="K44" s="122"/>
      <c r="L44" s="120"/>
      <c r="M44" s="120"/>
      <c r="N44" s="120"/>
      <c r="O44" s="120"/>
      <c r="P44" s="120"/>
      <c r="Q44" s="119"/>
      <c r="R44" s="3"/>
      <c r="S44" s="3"/>
      <c r="T44" s="3"/>
      <c r="V44" s="106"/>
      <c r="W44" s="106"/>
      <c r="X44" s="109"/>
    </row>
    <row r="45" spans="1:24" s="105" customFormat="1">
      <c r="A45" s="118"/>
      <c r="B45" s="118"/>
      <c r="C45" s="119"/>
      <c r="D45" s="248" t="s">
        <v>85</v>
      </c>
      <c r="E45" s="115" t="s">
        <v>98</v>
      </c>
      <c r="F45" s="41"/>
      <c r="G45" s="125">
        <f>Allowed.Exp.Slope*LB.Chosen+Allowed.Exp.Constant</f>
        <v>95</v>
      </c>
      <c r="H45" s="126" t="s">
        <v>99</v>
      </c>
      <c r="I45" s="121"/>
      <c r="J45" s="121"/>
      <c r="K45" s="122"/>
      <c r="L45" s="120"/>
      <c r="M45" s="120"/>
      <c r="N45" s="120"/>
      <c r="O45" s="120"/>
      <c r="P45" s="120"/>
      <c r="Q45" s="119"/>
      <c r="R45" s="3"/>
      <c r="S45" s="3"/>
      <c r="T45" s="3"/>
      <c r="V45" s="106"/>
      <c r="W45" s="106"/>
      <c r="X45" s="109"/>
    </row>
    <row r="46" spans="1:24" s="105" customFormat="1" ht="13.5" customHeight="1">
      <c r="A46" s="118"/>
      <c r="B46" s="118"/>
      <c r="C46" s="119"/>
      <c r="D46" s="248" t="s">
        <v>85</v>
      </c>
      <c r="E46" s="115" t="s">
        <v>100</v>
      </c>
      <c r="F46" s="41"/>
      <c r="G46" s="125">
        <f>Add.Income.2ndOrder*(LB.Chosen^2)+Add.Income.1stOrder*LB.Chosen+Add.Income.Constant</f>
        <v>2.3000000000000007</v>
      </c>
      <c r="H46" s="126" t="s">
        <v>101</v>
      </c>
      <c r="I46" s="121"/>
      <c r="J46" s="121"/>
      <c r="K46" s="122"/>
      <c r="L46" s="120"/>
      <c r="M46" s="120"/>
      <c r="N46" s="120"/>
      <c r="O46" s="120"/>
      <c r="P46" s="120"/>
      <c r="Q46" s="119"/>
      <c r="R46" s="3"/>
      <c r="S46" s="3"/>
      <c r="T46" s="3"/>
      <c r="V46" s="106"/>
      <c r="W46" s="106"/>
      <c r="X46" s="109"/>
    </row>
    <row r="47" spans="1:24" s="105" customFormat="1" ht="13.5" customHeight="1">
      <c r="A47" s="118"/>
      <c r="B47" s="118"/>
      <c r="C47" s="119"/>
      <c r="D47" s="248"/>
      <c r="E47" s="115"/>
      <c r="F47" s="41"/>
      <c r="G47" s="126"/>
      <c r="H47" s="126"/>
      <c r="I47" s="121"/>
      <c r="J47" s="121"/>
      <c r="K47" s="122"/>
      <c r="L47" s="120"/>
      <c r="M47" s="120"/>
      <c r="N47" s="120"/>
      <c r="O47" s="120"/>
      <c r="P47" s="120"/>
      <c r="Q47" s="119"/>
      <c r="R47" s="3"/>
      <c r="S47" s="3"/>
      <c r="T47" s="3"/>
      <c r="V47" s="106"/>
      <c r="W47" s="106"/>
      <c r="X47" s="109"/>
    </row>
    <row r="48" spans="1:24" s="23" customFormat="1" ht="15">
      <c r="A48" s="20"/>
      <c r="B48" s="20"/>
      <c r="C48" s="20"/>
      <c r="D48" s="247"/>
      <c r="E48" s="22" t="s">
        <v>356</v>
      </c>
      <c r="F48" s="21"/>
      <c r="G48" s="21"/>
      <c r="H48" s="21"/>
      <c r="I48" s="21"/>
      <c r="J48" s="21"/>
      <c r="K48" s="21"/>
      <c r="L48" s="21"/>
      <c r="M48" s="21"/>
      <c r="N48" s="21"/>
      <c r="O48" s="21"/>
      <c r="P48" s="21"/>
      <c r="Q48" s="21"/>
      <c r="R48" s="21"/>
      <c r="S48" s="21"/>
      <c r="T48" s="21"/>
      <c r="U48" s="21"/>
      <c r="V48" s="21"/>
      <c r="W48" s="21"/>
      <c r="X48" s="21"/>
    </row>
    <row r="49" spans="1:24" s="262" customFormat="1" ht="12" customHeight="1">
      <c r="A49" s="118"/>
      <c r="B49" s="118"/>
      <c r="C49" s="118"/>
      <c r="D49" s="198"/>
      <c r="E49" s="118"/>
      <c r="F49" s="118"/>
      <c r="G49" s="118"/>
      <c r="H49" s="118"/>
      <c r="I49" s="118"/>
      <c r="J49" s="118"/>
      <c r="K49" s="118"/>
      <c r="L49" s="118"/>
      <c r="M49" s="118"/>
      <c r="N49" s="118"/>
      <c r="O49" s="118"/>
      <c r="P49" s="118"/>
      <c r="Q49" s="118"/>
      <c r="R49" s="118"/>
      <c r="S49" s="118"/>
      <c r="T49" s="118"/>
      <c r="U49" s="118"/>
      <c r="V49" s="118"/>
      <c r="W49" s="118"/>
      <c r="X49" s="118"/>
    </row>
    <row r="50" spans="1:24" s="261" customFormat="1">
      <c r="A50" s="118"/>
      <c r="B50" s="118"/>
      <c r="C50" s="119"/>
      <c r="D50" s="248"/>
      <c r="E50" s="123" t="s">
        <v>102</v>
      </c>
      <c r="F50" s="41"/>
      <c r="G50" s="41"/>
      <c r="H50" s="117"/>
      <c r="I50" s="121"/>
      <c r="J50" s="121"/>
      <c r="K50" s="122"/>
      <c r="L50" s="120"/>
      <c r="M50" s="120"/>
      <c r="N50" s="120"/>
      <c r="O50" s="120"/>
      <c r="P50" s="120"/>
      <c r="Q50" s="119"/>
      <c r="R50" s="118"/>
      <c r="S50" s="118"/>
      <c r="T50" s="118"/>
      <c r="U50" s="105"/>
      <c r="V50" s="106"/>
      <c r="W50" s="106"/>
      <c r="X50" s="109"/>
    </row>
    <row r="51" spans="1:24" s="261" customFormat="1">
      <c r="A51" s="118"/>
      <c r="B51" s="118"/>
      <c r="C51" s="119"/>
      <c r="D51" s="250" t="s">
        <v>72</v>
      </c>
      <c r="E51" s="34" t="s">
        <v>103</v>
      </c>
      <c r="F51" s="41"/>
      <c r="G51" s="124">
        <f>MIN(MAX(Eff.Inc.Constant+Eff.Inc.Slope*FD.Menu.Choice.Water,UB.EffInc),LB.EffInc)</f>
        <v>0.51133543740885912</v>
      </c>
      <c r="H51" s="126" t="s">
        <v>293</v>
      </c>
      <c r="I51" s="121"/>
      <c r="J51" s="121"/>
      <c r="K51" s="122"/>
      <c r="L51" s="120"/>
      <c r="M51" s="120"/>
      <c r="N51" s="120"/>
      <c r="O51" s="120"/>
      <c r="P51" s="120"/>
      <c r="Q51" s="119"/>
      <c r="R51" s="118"/>
      <c r="S51" s="118"/>
      <c r="T51" s="118"/>
      <c r="U51" s="105"/>
      <c r="V51" s="106"/>
      <c r="W51" s="106"/>
      <c r="X51" s="109"/>
    </row>
    <row r="52" spans="1:24" s="261" customFormat="1">
      <c r="A52" s="118"/>
      <c r="B52" s="118"/>
      <c r="C52" s="119"/>
      <c r="D52" s="248" t="s">
        <v>85</v>
      </c>
      <c r="E52" s="34" t="s">
        <v>105</v>
      </c>
      <c r="F52" s="41"/>
      <c r="G52" s="125">
        <f>MIN(MAX(Allowed.Exp.Constant+Allowed.Exp.Slope*FD.Menu.Choice.Water,LB.AllExp),UB.AllExp)</f>
        <v>98.583070323892599</v>
      </c>
      <c r="H52" s="126" t="s">
        <v>294</v>
      </c>
      <c r="I52" s="121"/>
      <c r="J52" s="121"/>
      <c r="K52" s="122"/>
      <c r="L52" s="120"/>
      <c r="M52" s="120"/>
      <c r="N52" s="120"/>
      <c r="O52" s="120"/>
      <c r="P52" s="120"/>
      <c r="Q52" s="119"/>
      <c r="R52" s="118"/>
      <c r="S52" s="118"/>
      <c r="T52" s="118"/>
      <c r="U52" s="105"/>
      <c r="V52" s="106"/>
      <c r="W52" s="106"/>
      <c r="X52" s="109"/>
    </row>
    <row r="53" spans="1:24" s="261" customFormat="1">
      <c r="A53" s="118"/>
      <c r="B53" s="118"/>
      <c r="C53" s="119"/>
      <c r="D53" s="248" t="s">
        <v>85</v>
      </c>
      <c r="E53" s="34" t="s">
        <v>107</v>
      </c>
      <c r="F53" s="41"/>
      <c r="G53" s="125">
        <f>MIN(MAX(Add.Income.Constant+Add.Income.1stOrder*FD.Menu.Choice.Water+Add.Income.2ndOrder*(FD.Menu.Choice.Water^2),UB.AddInc),LB.AddInc)</f>
        <v>0.69240332039743002</v>
      </c>
      <c r="H53" s="126" t="s">
        <v>295</v>
      </c>
      <c r="I53" s="121"/>
      <c r="J53" s="121"/>
      <c r="K53" s="122"/>
      <c r="L53" s="120"/>
      <c r="M53" s="120"/>
      <c r="N53" s="120"/>
      <c r="O53" s="120"/>
      <c r="P53" s="120"/>
      <c r="Q53" s="119"/>
      <c r="R53" s="118"/>
      <c r="S53" s="118"/>
      <c r="T53" s="118"/>
      <c r="U53" s="105"/>
      <c r="V53" s="106"/>
      <c r="W53" s="106"/>
      <c r="X53" s="109"/>
    </row>
    <row r="54" spans="1:24" s="261" customFormat="1">
      <c r="A54" s="118"/>
      <c r="B54" s="118"/>
      <c r="C54" s="119"/>
      <c r="D54" s="248"/>
      <c r="E54" s="41"/>
      <c r="F54" s="41"/>
      <c r="G54" s="117"/>
      <c r="H54" s="117"/>
      <c r="I54" s="121"/>
      <c r="J54" s="121"/>
      <c r="K54" s="122"/>
      <c r="L54" s="120"/>
      <c r="M54" s="120"/>
      <c r="N54" s="120"/>
      <c r="O54" s="120"/>
      <c r="P54" s="120"/>
      <c r="Q54" s="119"/>
      <c r="R54" s="118"/>
      <c r="S54" s="118"/>
      <c r="T54" s="118"/>
      <c r="U54" s="105"/>
      <c r="V54" s="106"/>
      <c r="W54" s="106"/>
      <c r="X54" s="109"/>
    </row>
    <row r="55" spans="1:24" s="261" customFormat="1">
      <c r="A55" s="118"/>
      <c r="B55" s="118"/>
      <c r="C55" s="119"/>
      <c r="D55" s="248"/>
      <c r="E55" s="123" t="s">
        <v>109</v>
      </c>
      <c r="F55" s="41"/>
      <c r="G55" s="41"/>
      <c r="H55" s="117"/>
      <c r="I55" s="121"/>
      <c r="J55" s="121"/>
      <c r="K55" s="122"/>
      <c r="L55" s="120"/>
      <c r="M55" s="120"/>
      <c r="N55" s="120"/>
      <c r="O55" s="120"/>
      <c r="P55" s="120"/>
      <c r="Q55" s="119"/>
      <c r="R55" s="118"/>
      <c r="S55" s="118"/>
      <c r="T55" s="118"/>
      <c r="U55" s="105"/>
      <c r="V55" s="106"/>
      <c r="W55" s="106"/>
      <c r="X55" s="109"/>
    </row>
    <row r="56" spans="1:24" s="261" customFormat="1">
      <c r="A56" s="118"/>
      <c r="B56" s="118"/>
      <c r="C56" s="119"/>
      <c r="D56" s="250" t="s">
        <v>72</v>
      </c>
      <c r="E56" s="34" t="s">
        <v>110</v>
      </c>
      <c r="F56" s="41"/>
      <c r="G56" s="124">
        <f>MIN(MAX(Eff.Inc.Constant+Eff.Inc.Slope*FD.Menu.Choice.Sewerage,UB.EffInc),LB.EffInc)</f>
        <v>0.5009902602384626</v>
      </c>
      <c r="H56" s="126" t="s">
        <v>296</v>
      </c>
      <c r="I56" s="121"/>
      <c r="J56" s="121"/>
      <c r="K56" s="122"/>
      <c r="L56" s="120"/>
      <c r="M56" s="120"/>
      <c r="N56" s="120"/>
      <c r="O56" s="120"/>
      <c r="P56" s="120"/>
      <c r="Q56" s="119"/>
      <c r="R56" s="118"/>
      <c r="S56" s="118"/>
      <c r="T56" s="118"/>
      <c r="U56" s="105"/>
      <c r="V56" s="106"/>
      <c r="W56" s="106"/>
      <c r="X56" s="109"/>
    </row>
    <row r="57" spans="1:24" s="261" customFormat="1">
      <c r="A57" s="118"/>
      <c r="B57" s="118"/>
      <c r="C57" s="119"/>
      <c r="D57" s="248" t="s">
        <v>85</v>
      </c>
      <c r="E57" s="34" t="s">
        <v>112</v>
      </c>
      <c r="F57" s="41"/>
      <c r="G57" s="125">
        <f>MIN(MAX(Allowed.Exp.Constant+Allowed.Exp.Slope*FD.Menu.Choice.Sewerage,LB.AllExp),UB.AllExp)</f>
        <v>99.876217470192174</v>
      </c>
      <c r="H57" s="126" t="s">
        <v>297</v>
      </c>
      <c r="I57" s="121"/>
      <c r="J57" s="121"/>
      <c r="K57" s="122"/>
      <c r="L57" s="120"/>
      <c r="M57" s="120"/>
      <c r="N57" s="120"/>
      <c r="O57" s="120"/>
      <c r="P57" s="120"/>
      <c r="Q57" s="119"/>
      <c r="R57" s="118"/>
      <c r="S57" s="118"/>
      <c r="T57" s="118"/>
      <c r="U57" s="105"/>
      <c r="V57" s="106"/>
      <c r="W57" s="106"/>
      <c r="X57" s="109"/>
    </row>
    <row r="58" spans="1:24" s="261" customFormat="1">
      <c r="A58" s="118"/>
      <c r="B58" s="118"/>
      <c r="C58" s="119"/>
      <c r="D58" s="248" t="s">
        <v>85</v>
      </c>
      <c r="E58" s="34" t="s">
        <v>114</v>
      </c>
      <c r="F58" s="41"/>
      <c r="G58" s="125">
        <f>MIN(MAX(Add.Income.Constant+Add.Income.1stOrder*FD.Menu.Choice.Sewerage+Add.Income.2ndOrder*(FD.Menu.Choice.Sewerage^2),UB.AddInc),LB.AddInc)</f>
        <v>6.1768687986428539E-2</v>
      </c>
      <c r="H58" s="126" t="s">
        <v>298</v>
      </c>
      <c r="I58" s="121"/>
      <c r="J58" s="121"/>
      <c r="K58" s="122"/>
      <c r="L58" s="120"/>
      <c r="M58" s="120"/>
      <c r="N58" s="120"/>
      <c r="O58" s="120"/>
      <c r="P58" s="120"/>
      <c r="Q58" s="119"/>
      <c r="R58" s="118"/>
      <c r="S58" s="118"/>
      <c r="T58" s="118"/>
      <c r="U58" s="105"/>
      <c r="V58" s="106"/>
      <c r="W58" s="106"/>
      <c r="X58" s="109"/>
    </row>
    <row r="59" spans="1:24" s="261" customFormat="1">
      <c r="A59" s="118"/>
      <c r="B59" s="118"/>
      <c r="C59" s="119"/>
      <c r="D59" s="248"/>
      <c r="E59" s="41"/>
      <c r="F59" s="41"/>
      <c r="G59" s="117"/>
      <c r="H59" s="117"/>
      <c r="I59" s="121"/>
      <c r="J59" s="121"/>
      <c r="K59" s="122"/>
      <c r="L59" s="120"/>
      <c r="M59" s="120"/>
      <c r="N59" s="120"/>
      <c r="O59" s="120"/>
      <c r="P59" s="120"/>
      <c r="Q59" s="119"/>
      <c r="R59" s="118"/>
      <c r="S59" s="118"/>
      <c r="T59" s="118"/>
      <c r="U59" s="105"/>
      <c r="V59" s="106"/>
      <c r="W59" s="106"/>
      <c r="X59" s="109"/>
    </row>
    <row r="60" spans="1:24" s="23" customFormat="1" ht="15">
      <c r="A60" s="20"/>
      <c r="B60" s="20"/>
      <c r="C60" s="20"/>
      <c r="D60" s="247"/>
      <c r="E60" s="22" t="s">
        <v>286</v>
      </c>
      <c r="F60" s="21"/>
      <c r="G60" s="21"/>
      <c r="H60" s="21"/>
      <c r="I60" s="21"/>
      <c r="J60" s="21"/>
      <c r="K60" s="21"/>
      <c r="L60" s="21"/>
      <c r="M60" s="21"/>
      <c r="N60" s="21"/>
      <c r="O60" s="21"/>
      <c r="P60" s="21"/>
      <c r="Q60" s="21"/>
      <c r="R60" s="21"/>
      <c r="S60" s="21"/>
      <c r="T60" s="21"/>
      <c r="U60" s="21"/>
      <c r="V60" s="21"/>
      <c r="W60" s="21"/>
      <c r="X60" s="21"/>
    </row>
    <row r="61" spans="1:24" s="3" customFormat="1" ht="12" customHeight="1">
      <c r="D61" s="246"/>
    </row>
    <row r="62" spans="1:24" s="105" customFormat="1">
      <c r="A62" s="118"/>
      <c r="B62" s="118"/>
      <c r="C62" s="119"/>
      <c r="D62" s="248"/>
      <c r="E62" s="123" t="s">
        <v>102</v>
      </c>
      <c r="F62" s="41"/>
      <c r="G62" s="41"/>
      <c r="H62" s="117"/>
      <c r="I62" s="121"/>
      <c r="J62" s="121"/>
      <c r="K62" s="122"/>
      <c r="L62" s="120"/>
      <c r="M62" s="120"/>
      <c r="N62" s="120"/>
      <c r="O62" s="120"/>
      <c r="P62" s="120"/>
      <c r="Q62" s="119"/>
      <c r="R62" s="3"/>
      <c r="S62" s="3"/>
      <c r="T62" s="3"/>
      <c r="V62" s="106"/>
      <c r="W62" s="106"/>
      <c r="X62" s="109"/>
    </row>
    <row r="63" spans="1:24" s="105" customFormat="1">
      <c r="A63" s="118"/>
      <c r="B63" s="118"/>
      <c r="C63" s="119"/>
      <c r="D63" s="250" t="s">
        <v>72</v>
      </c>
      <c r="E63" s="34" t="s">
        <v>103</v>
      </c>
      <c r="F63" s="41"/>
      <c r="G63" s="124">
        <f>MIN(MAX(Eff.Inc.Constant+Eff.Inc.Slope*Menu.Choice.Water,UB.EffInc),LB.EffInc)</f>
        <v>0.51133543740885912</v>
      </c>
      <c r="H63" s="126" t="s">
        <v>104</v>
      </c>
      <c r="I63" s="121"/>
      <c r="J63" s="121"/>
      <c r="K63" s="122"/>
      <c r="L63" s="120"/>
      <c r="M63" s="120"/>
      <c r="N63" s="120"/>
      <c r="O63" s="120"/>
      <c r="P63" s="120"/>
      <c r="Q63" s="119"/>
      <c r="R63" s="3"/>
      <c r="S63" s="3"/>
      <c r="T63" s="3"/>
      <c r="V63" s="106"/>
      <c r="W63" s="106"/>
      <c r="X63" s="109"/>
    </row>
    <row r="64" spans="1:24" s="105" customFormat="1">
      <c r="A64" s="118"/>
      <c r="B64" s="118"/>
      <c r="C64" s="119"/>
      <c r="D64" s="248" t="s">
        <v>85</v>
      </c>
      <c r="E64" s="34" t="s">
        <v>105</v>
      </c>
      <c r="F64" s="41"/>
      <c r="G64" s="125">
        <f>MIN(MAX(Allowed.Exp.Constant+Allowed.Exp.Slope*Menu.Choice.Water,LB.AllExp),UB.AllExp)</f>
        <v>98.583070323892599</v>
      </c>
      <c r="H64" s="126" t="s">
        <v>106</v>
      </c>
      <c r="I64" s="121"/>
      <c r="J64" s="268"/>
      <c r="K64" s="122"/>
      <c r="L64" s="120"/>
      <c r="M64" s="120"/>
      <c r="N64" s="120"/>
      <c r="O64" s="120"/>
      <c r="P64" s="120"/>
      <c r="Q64" s="119"/>
      <c r="R64" s="3"/>
      <c r="S64" s="3"/>
      <c r="T64" s="3"/>
      <c r="V64" s="106"/>
      <c r="W64" s="106"/>
      <c r="X64" s="109"/>
    </row>
    <row r="65" spans="1:24" s="105" customFormat="1">
      <c r="A65" s="118"/>
      <c r="B65" s="118"/>
      <c r="C65" s="119"/>
      <c r="D65" s="248" t="s">
        <v>85</v>
      </c>
      <c r="E65" s="34" t="s">
        <v>107</v>
      </c>
      <c r="F65" s="41"/>
      <c r="G65" s="125">
        <f>MIN(MAX(Add.Income.Constant+Add.Income.1stOrder*Menu.Choice.Water+Add.Income.2ndOrder*(Menu.Choice.Water^2),UB.AddInc),LB.AddInc)</f>
        <v>0.69240332039743002</v>
      </c>
      <c r="H65" s="126" t="s">
        <v>108</v>
      </c>
      <c r="I65" s="121"/>
      <c r="J65" s="121"/>
      <c r="K65" s="122"/>
      <c r="L65" s="120"/>
      <c r="M65" s="120"/>
      <c r="N65" s="120"/>
      <c r="O65" s="120"/>
      <c r="P65" s="120"/>
      <c r="Q65" s="119"/>
      <c r="R65" s="3"/>
      <c r="S65" s="3"/>
      <c r="T65" s="3"/>
      <c r="V65" s="106"/>
      <c r="W65" s="106"/>
      <c r="X65" s="109"/>
    </row>
    <row r="66" spans="1:24" s="105" customFormat="1">
      <c r="A66" s="118"/>
      <c r="B66" s="118"/>
      <c r="C66" s="119"/>
      <c r="D66" s="248"/>
      <c r="E66" s="41"/>
      <c r="F66" s="41"/>
      <c r="G66" s="117"/>
      <c r="H66" s="117"/>
      <c r="I66" s="121"/>
      <c r="J66" s="121"/>
      <c r="K66" s="122"/>
      <c r="L66" s="120"/>
      <c r="M66" s="120"/>
      <c r="N66" s="120"/>
      <c r="O66" s="120"/>
      <c r="P66" s="120"/>
      <c r="Q66" s="119"/>
      <c r="R66" s="3"/>
      <c r="S66" s="3"/>
      <c r="T66" s="3"/>
      <c r="V66" s="106"/>
      <c r="W66" s="106"/>
      <c r="X66" s="109"/>
    </row>
    <row r="67" spans="1:24" s="105" customFormat="1">
      <c r="A67" s="118"/>
      <c r="B67" s="118"/>
      <c r="C67" s="119"/>
      <c r="D67" s="248"/>
      <c r="E67" s="123" t="s">
        <v>109</v>
      </c>
      <c r="F67" s="41"/>
      <c r="G67" s="41"/>
      <c r="H67" s="117"/>
      <c r="I67" s="121"/>
      <c r="J67" s="121"/>
      <c r="K67" s="122"/>
      <c r="L67" s="120"/>
      <c r="M67" s="120"/>
      <c r="N67" s="120"/>
      <c r="O67" s="120"/>
      <c r="P67" s="120"/>
      <c r="Q67" s="119"/>
      <c r="R67" s="3"/>
      <c r="S67" s="3"/>
      <c r="T67" s="3"/>
      <c r="V67" s="106"/>
      <c r="W67" s="106"/>
      <c r="X67" s="109"/>
    </row>
    <row r="68" spans="1:24" s="105" customFormat="1">
      <c r="A68" s="118"/>
      <c r="B68" s="118"/>
      <c r="C68" s="119"/>
      <c r="D68" s="250" t="s">
        <v>72</v>
      </c>
      <c r="E68" s="34" t="s">
        <v>110</v>
      </c>
      <c r="F68" s="41"/>
      <c r="G68" s="124">
        <f>MIN(MAX(Eff.Inc.Constant+Eff.Inc.Slope*Menu.Choice.Sewerage,UB.EffInc),LB.EffInc)</f>
        <v>0.50099999999999989</v>
      </c>
      <c r="H68" s="126" t="s">
        <v>111</v>
      </c>
      <c r="I68" s="121"/>
      <c r="J68" s="121"/>
      <c r="K68" s="122"/>
      <c r="L68" s="120"/>
      <c r="M68" s="120"/>
      <c r="N68" s="120"/>
      <c r="O68" s="120"/>
      <c r="P68" s="120"/>
      <c r="Q68" s="119"/>
      <c r="R68" s="3"/>
      <c r="S68" s="3"/>
      <c r="T68" s="3"/>
      <c r="V68" s="106"/>
      <c r="W68" s="106"/>
      <c r="X68" s="109"/>
    </row>
    <row r="69" spans="1:24" s="105" customFormat="1">
      <c r="A69" s="118"/>
      <c r="B69" s="118"/>
      <c r="C69" s="119"/>
      <c r="D69" s="248" t="s">
        <v>85</v>
      </c>
      <c r="E69" s="34" t="s">
        <v>112</v>
      </c>
      <c r="F69" s="41"/>
      <c r="G69" s="125">
        <f>MIN(MAX(Allowed.Exp.Constant+Allowed.Exp.Slope*Menu.Choice.Sewerage,LB.AllExp),UB.AllExp)</f>
        <v>99.875</v>
      </c>
      <c r="H69" s="126" t="s">
        <v>113</v>
      </c>
      <c r="I69" s="121"/>
      <c r="J69" s="121"/>
      <c r="K69" s="122"/>
      <c r="L69" s="120"/>
      <c r="M69" s="120"/>
      <c r="N69" s="120"/>
      <c r="O69" s="120"/>
      <c r="P69" s="120"/>
      <c r="Q69" s="119"/>
      <c r="R69" s="3"/>
      <c r="S69" s="3"/>
      <c r="T69" s="3"/>
      <c r="V69" s="106"/>
      <c r="W69" s="106"/>
      <c r="X69" s="109"/>
    </row>
    <row r="70" spans="1:24" s="105" customFormat="1">
      <c r="A70" s="118"/>
      <c r="B70" s="118"/>
      <c r="C70" s="119"/>
      <c r="D70" s="248" t="s">
        <v>85</v>
      </c>
      <c r="E70" s="34" t="s">
        <v>114</v>
      </c>
      <c r="F70" s="41"/>
      <c r="G70" s="125">
        <f>MIN(MAX(Add.Income.Constant+Add.Income.1stOrder*Menu.Choice.Sewerage+Add.Income.2ndOrder*(Menu.Choice.Sewerage^2),UB.AddInc),LB.AddInc)</f>
        <v>6.237500000000118E-2</v>
      </c>
      <c r="H70" s="126" t="s">
        <v>115</v>
      </c>
      <c r="I70" s="121"/>
      <c r="J70" s="121"/>
      <c r="K70" s="122"/>
      <c r="L70" s="120"/>
      <c r="M70" s="120"/>
      <c r="N70" s="120"/>
      <c r="O70" s="120"/>
      <c r="P70" s="120"/>
      <c r="Q70" s="119"/>
      <c r="R70" s="3"/>
      <c r="S70" s="3"/>
      <c r="T70" s="3"/>
      <c r="V70" s="106"/>
      <c r="W70" s="106"/>
      <c r="X70" s="109"/>
    </row>
    <row r="71" spans="1:24" s="105" customFormat="1">
      <c r="A71" s="118"/>
      <c r="B71" s="118"/>
      <c r="C71" s="119"/>
      <c r="D71" s="248"/>
      <c r="E71" s="41"/>
      <c r="F71" s="41"/>
      <c r="G71" s="117"/>
      <c r="H71" s="117"/>
      <c r="I71" s="121"/>
      <c r="J71" s="121"/>
      <c r="K71" s="122"/>
      <c r="L71" s="120"/>
      <c r="M71" s="120"/>
      <c r="N71" s="120"/>
      <c r="O71" s="120"/>
      <c r="P71" s="120"/>
      <c r="Q71" s="119"/>
      <c r="R71" s="3"/>
      <c r="S71" s="3"/>
      <c r="T71" s="3"/>
      <c r="V71" s="106"/>
      <c r="W71" s="106"/>
      <c r="X71" s="109"/>
    </row>
    <row r="72" spans="1:24" s="23" customFormat="1" ht="15">
      <c r="A72" s="20"/>
      <c r="B72" s="20"/>
      <c r="C72" s="20"/>
      <c r="D72" s="247"/>
      <c r="E72" s="22" t="s">
        <v>253</v>
      </c>
      <c r="F72" s="21"/>
      <c r="G72" s="21"/>
      <c r="H72" s="21"/>
      <c r="I72" s="21"/>
      <c r="J72" s="21"/>
      <c r="K72" s="21"/>
      <c r="L72" s="21"/>
      <c r="M72" s="21"/>
      <c r="N72" s="21"/>
      <c r="O72" s="21"/>
      <c r="P72" s="21"/>
      <c r="Q72" s="21"/>
      <c r="R72" s="21"/>
      <c r="S72" s="21"/>
      <c r="T72" s="21"/>
      <c r="U72" s="21"/>
      <c r="V72" s="21"/>
      <c r="W72" s="21"/>
      <c r="X72" s="21"/>
    </row>
    <row r="73" spans="1:24" s="3" customFormat="1">
      <c r="D73" s="246"/>
    </row>
    <row r="74" spans="1:24" s="23" customFormat="1" ht="15">
      <c r="A74" s="20"/>
      <c r="B74" s="20"/>
      <c r="C74" s="20"/>
      <c r="D74" s="247"/>
      <c r="E74" s="22" t="s">
        <v>116</v>
      </c>
      <c r="F74" s="220"/>
      <c r="G74" s="21"/>
      <c r="H74" s="21"/>
      <c r="I74" s="21"/>
      <c r="J74" s="21"/>
      <c r="K74" s="21"/>
      <c r="L74" s="21"/>
      <c r="M74" s="21"/>
      <c r="N74" s="21"/>
      <c r="O74" s="21"/>
      <c r="P74" s="21"/>
      <c r="Q74" s="21"/>
      <c r="R74" s="21"/>
      <c r="S74" s="21"/>
      <c r="T74" s="21"/>
      <c r="U74" s="21"/>
      <c r="V74" s="21"/>
      <c r="W74" s="21"/>
      <c r="X74" s="21"/>
    </row>
    <row r="75" spans="1:24" s="105" customFormat="1">
      <c r="A75" s="118"/>
      <c r="B75" s="118"/>
      <c r="C75" s="119"/>
      <c r="D75" s="108"/>
      <c r="Q75" s="119"/>
      <c r="R75" s="3"/>
      <c r="S75" s="3"/>
      <c r="T75" s="3"/>
      <c r="V75" s="106"/>
      <c r="W75" s="106"/>
      <c r="X75" s="109"/>
    </row>
    <row r="76" spans="1:24" s="105" customFormat="1">
      <c r="A76" s="118"/>
      <c r="B76" s="118"/>
      <c r="C76" s="119"/>
      <c r="D76" s="248"/>
      <c r="E76" s="123" t="s">
        <v>117</v>
      </c>
      <c r="F76" s="221"/>
      <c r="G76" s="3"/>
      <c r="L76" s="3"/>
      <c r="M76" s="3"/>
      <c r="N76" s="3"/>
      <c r="P76" s="106"/>
      <c r="Q76" s="106"/>
      <c r="R76" s="109"/>
    </row>
    <row r="77" spans="1:24" s="105" customFormat="1">
      <c r="A77" s="118"/>
      <c r="B77" s="118"/>
      <c r="C77" s="119"/>
      <c r="D77" s="250" t="s">
        <v>72</v>
      </c>
      <c r="E77" s="34" t="s">
        <v>358</v>
      </c>
      <c r="F77" s="3"/>
      <c r="G77" s="270">
        <f>IF(SUM(Baseline.Totex.Water)&lt;&gt;0,SUM(Menu.Totex.Water)/SUM(Baseline.Totex.Water),0)</f>
        <v>1.0484575384586627</v>
      </c>
      <c r="K77" s="106"/>
      <c r="L77" s="3"/>
      <c r="M77" s="3"/>
      <c r="N77" s="3"/>
      <c r="P77" s="106"/>
      <c r="Q77" s="106"/>
      <c r="R77" s="109"/>
    </row>
    <row r="78" spans="1:24" s="105" customFormat="1">
      <c r="A78" s="118"/>
      <c r="B78" s="118"/>
      <c r="C78" s="119"/>
      <c r="D78" s="248" t="s">
        <v>85</v>
      </c>
      <c r="E78" s="34" t="s">
        <v>359</v>
      </c>
      <c r="F78" s="41"/>
      <c r="G78" s="125">
        <f>G77*100</f>
        <v>104.84575384586627</v>
      </c>
      <c r="K78" s="106"/>
      <c r="L78" s="3"/>
      <c r="M78" s="3"/>
      <c r="N78" s="3"/>
      <c r="P78" s="106"/>
      <c r="Q78" s="106"/>
      <c r="R78" s="109"/>
    </row>
    <row r="79" spans="1:24" s="105" customFormat="1">
      <c r="A79" s="118"/>
      <c r="B79" s="118"/>
      <c r="C79" s="119"/>
      <c r="D79" s="246"/>
      <c r="E79" s="3"/>
      <c r="F79" s="3"/>
      <c r="G79" s="119"/>
      <c r="K79" s="106"/>
      <c r="L79" s="3"/>
      <c r="M79" s="3"/>
      <c r="N79" s="3"/>
      <c r="P79" s="106"/>
      <c r="Q79" s="106"/>
      <c r="R79" s="109"/>
    </row>
    <row r="80" spans="1:24" s="105" customFormat="1">
      <c r="A80" s="118"/>
      <c r="B80" s="118"/>
      <c r="C80" s="119"/>
      <c r="D80" s="248" t="s">
        <v>85</v>
      </c>
      <c r="E80" s="34" t="s">
        <v>118</v>
      </c>
      <c r="F80" s="221"/>
      <c r="G80" s="224">
        <f>(AllExp.Coeff.Water-G78)*EffInc.Coeff.Water+AddInc.Coeff.Water</f>
        <v>-2.5099286976642312</v>
      </c>
      <c r="K80" s="106"/>
      <c r="L80" s="3"/>
      <c r="M80" s="3"/>
      <c r="N80" s="3"/>
      <c r="P80" s="106"/>
      <c r="Q80" s="106"/>
      <c r="R80" s="109"/>
    </row>
    <row r="81" spans="1:24" s="105" customFormat="1">
      <c r="A81" s="118"/>
      <c r="B81" s="118"/>
      <c r="C81" s="119"/>
      <c r="D81" s="250" t="s">
        <v>72</v>
      </c>
      <c r="E81" s="34" t="s">
        <v>119</v>
      </c>
      <c r="F81" s="41"/>
      <c r="G81" s="269">
        <f>G80/100</f>
        <v>-2.5099286976642311E-2</v>
      </c>
      <c r="K81" s="106"/>
      <c r="L81" s="3"/>
      <c r="M81" s="3"/>
      <c r="N81" s="3"/>
      <c r="P81" s="106"/>
      <c r="Q81" s="106"/>
      <c r="R81" s="109"/>
    </row>
    <row r="82" spans="1:24" s="105" customFormat="1">
      <c r="A82" s="118"/>
      <c r="B82" s="118"/>
      <c r="C82" s="119"/>
      <c r="D82" s="108"/>
      <c r="G82" s="106"/>
      <c r="K82" s="106"/>
      <c r="L82" s="3"/>
      <c r="M82" s="3"/>
      <c r="N82" s="3"/>
      <c r="P82" s="106"/>
      <c r="Q82" s="106"/>
      <c r="R82" s="109"/>
    </row>
    <row r="83" spans="1:24" s="105" customFormat="1">
      <c r="A83" s="118"/>
      <c r="B83" s="118"/>
      <c r="C83" s="119"/>
      <c r="D83" s="248"/>
      <c r="E83" s="123" t="s">
        <v>120</v>
      </c>
      <c r="F83" s="3"/>
      <c r="G83" s="119"/>
      <c r="K83" s="106"/>
      <c r="L83" s="3"/>
      <c r="M83" s="3"/>
      <c r="N83" s="3"/>
      <c r="P83" s="106"/>
      <c r="Q83" s="106"/>
      <c r="R83" s="109"/>
    </row>
    <row r="84" spans="1:24" s="105" customFormat="1">
      <c r="A84" s="118"/>
      <c r="B84" s="118"/>
      <c r="C84" s="119"/>
      <c r="D84" s="250" t="s">
        <v>72</v>
      </c>
      <c r="E84" s="34" t="s">
        <v>360</v>
      </c>
      <c r="F84" s="3"/>
      <c r="G84" s="270">
        <f>IF(SUM(Baseline.Totex.Sewerage)&lt;&gt;0,SUM(Menu.Totex.Sewerage)/SUM(Baseline.Totex.Sewerage),0)</f>
        <v>0.95031184665007906</v>
      </c>
      <c r="K84" s="106"/>
      <c r="L84" s="3"/>
      <c r="M84" s="3"/>
      <c r="N84" s="3"/>
      <c r="P84" s="106"/>
      <c r="Q84" s="106"/>
      <c r="R84" s="109"/>
    </row>
    <row r="85" spans="1:24" s="105" customFormat="1">
      <c r="A85" s="118"/>
      <c r="B85" s="118"/>
      <c r="C85" s="119"/>
      <c r="D85" s="248" t="s">
        <v>85</v>
      </c>
      <c r="E85" s="34" t="s">
        <v>361</v>
      </c>
      <c r="F85" s="41"/>
      <c r="G85" s="125">
        <f>G84*100</f>
        <v>95.031184665007913</v>
      </c>
      <c r="K85" s="106"/>
      <c r="L85" s="3"/>
      <c r="M85" s="3"/>
      <c r="N85" s="3"/>
      <c r="P85" s="106"/>
      <c r="Q85" s="106"/>
      <c r="R85" s="109"/>
    </row>
    <row r="86" spans="1:24" s="105" customFormat="1">
      <c r="A86" s="118"/>
      <c r="B86" s="118"/>
      <c r="C86" s="119"/>
      <c r="D86" s="246"/>
      <c r="E86" s="3"/>
      <c r="F86" s="3"/>
      <c r="G86" s="119"/>
      <c r="K86" s="106"/>
      <c r="L86" s="3"/>
      <c r="M86" s="3"/>
      <c r="N86" s="3"/>
      <c r="P86" s="106"/>
      <c r="Q86" s="106"/>
      <c r="R86" s="109"/>
    </row>
    <row r="87" spans="1:24" s="105" customFormat="1">
      <c r="A87" s="118"/>
      <c r="B87" s="118"/>
      <c r="C87" s="119"/>
      <c r="D87" s="248" t="s">
        <v>85</v>
      </c>
      <c r="E87" s="34" t="s">
        <v>121</v>
      </c>
      <c r="F87" s="41"/>
      <c r="G87" s="223">
        <f>(AllExp.Coeff.Sewerage-G85)*EffInc.Coeff.Sewerage+AddInc.Coeff.Sewerage</f>
        <v>2.4891264828310362</v>
      </c>
      <c r="H87" s="274"/>
      <c r="K87" s="106"/>
      <c r="L87" s="3"/>
      <c r="M87" s="3"/>
      <c r="N87" s="3"/>
      <c r="P87" s="106"/>
      <c r="Q87" s="106"/>
      <c r="R87" s="109"/>
    </row>
    <row r="88" spans="1:24" s="105" customFormat="1">
      <c r="A88" s="118"/>
      <c r="B88" s="118"/>
      <c r="C88" s="119"/>
      <c r="D88" s="250" t="s">
        <v>72</v>
      </c>
      <c r="E88" s="34" t="s">
        <v>122</v>
      </c>
      <c r="F88" s="41"/>
      <c r="G88" s="269">
        <f>G87/100</f>
        <v>2.4891264828310361E-2</v>
      </c>
      <c r="H88" s="274"/>
      <c r="K88" s="106"/>
      <c r="L88" s="3"/>
      <c r="M88" s="3"/>
      <c r="N88" s="3"/>
      <c r="P88" s="106"/>
      <c r="Q88" s="106"/>
      <c r="R88" s="109"/>
    </row>
    <row r="89" spans="1:24" s="105" customFormat="1">
      <c r="A89" s="118"/>
      <c r="B89" s="118"/>
      <c r="C89" s="119"/>
      <c r="D89" s="108"/>
      <c r="Q89" s="119"/>
      <c r="R89" s="3"/>
      <c r="S89" s="3"/>
      <c r="T89" s="3"/>
      <c r="V89" s="106"/>
      <c r="W89" s="106"/>
      <c r="X89" s="109"/>
    </row>
    <row r="90" spans="1:24" s="23" customFormat="1" ht="15">
      <c r="A90" s="20"/>
      <c r="B90" s="20"/>
      <c r="C90" s="20"/>
      <c r="D90" s="247"/>
      <c r="E90" s="22" t="s">
        <v>274</v>
      </c>
      <c r="F90" s="21"/>
      <c r="G90" s="21"/>
      <c r="H90" s="21"/>
      <c r="I90" s="21"/>
      <c r="J90" s="21"/>
      <c r="K90" s="21"/>
      <c r="L90" s="21"/>
      <c r="M90" s="21"/>
      <c r="N90" s="21"/>
      <c r="O90" s="21"/>
      <c r="P90" s="21"/>
      <c r="Q90" s="21"/>
      <c r="R90" s="21"/>
      <c r="S90" s="21"/>
      <c r="T90" s="21"/>
      <c r="U90" s="21"/>
      <c r="V90" s="21"/>
      <c r="W90" s="21"/>
      <c r="X90" s="21"/>
    </row>
    <row r="91" spans="1:24" s="105" customFormat="1">
      <c r="A91" s="118"/>
      <c r="B91" s="118"/>
      <c r="C91" s="119"/>
      <c r="D91" s="108"/>
      <c r="Q91" s="119"/>
      <c r="R91" s="3"/>
      <c r="S91" s="3"/>
      <c r="T91" s="3"/>
      <c r="V91" s="106"/>
      <c r="W91" s="106"/>
      <c r="X91" s="109"/>
    </row>
    <row r="92" spans="1:24" s="105" customFormat="1">
      <c r="A92" s="118"/>
      <c r="B92" s="118"/>
      <c r="C92" s="119"/>
      <c r="D92" s="108"/>
      <c r="E92" s="123" t="s">
        <v>275</v>
      </c>
      <c r="F92" s="222"/>
      <c r="K92" s="106"/>
      <c r="L92" s="3"/>
      <c r="M92" s="3"/>
      <c r="N92" s="3"/>
      <c r="P92" s="106"/>
      <c r="Q92" s="106"/>
      <c r="R92" s="109"/>
    </row>
    <row r="93" spans="1:24" s="105" customFormat="1">
      <c r="A93" s="118"/>
      <c r="B93" s="118"/>
      <c r="C93" s="119"/>
      <c r="D93" s="248" t="s">
        <v>13</v>
      </c>
      <c r="E93" s="34" t="s">
        <v>272</v>
      </c>
      <c r="F93" s="35" t="s">
        <v>14</v>
      </c>
      <c r="G93" s="211">
        <f>G81*SUM(Baseline.Totex.Water)</f>
        <v>-37.774328429355506</v>
      </c>
      <c r="K93" s="106"/>
      <c r="L93" s="3"/>
      <c r="M93" s="3"/>
      <c r="N93" s="3"/>
      <c r="P93" s="106"/>
      <c r="Q93" s="106"/>
      <c r="R93" s="109"/>
    </row>
    <row r="94" spans="1:24" s="105" customFormat="1">
      <c r="A94" s="118"/>
      <c r="B94" s="118"/>
      <c r="C94" s="119"/>
      <c r="D94" s="248" t="s">
        <v>13</v>
      </c>
      <c r="E94" s="34" t="s">
        <v>273</v>
      </c>
      <c r="F94" s="35" t="s">
        <v>14</v>
      </c>
      <c r="G94" s="211">
        <f>G88*SUM(Baseline.Totex.Sewerage)</f>
        <v>48.304939784376067</v>
      </c>
      <c r="K94" s="106"/>
      <c r="L94" s="3"/>
      <c r="M94" s="3"/>
      <c r="N94" s="3"/>
      <c r="P94" s="106"/>
      <c r="Q94" s="106"/>
      <c r="R94" s="109"/>
    </row>
    <row r="95" spans="1:24" s="105" customFormat="1">
      <c r="A95" s="118"/>
      <c r="B95" s="118"/>
      <c r="C95" s="119"/>
      <c r="D95" s="248"/>
      <c r="E95" s="34"/>
      <c r="F95" s="35"/>
      <c r="G95" s="211"/>
      <c r="K95" s="106"/>
      <c r="L95" s="3"/>
      <c r="M95" s="3"/>
      <c r="N95" s="3"/>
      <c r="P95" s="106"/>
      <c r="Q95" s="106"/>
      <c r="R95" s="109"/>
    </row>
    <row r="96" spans="1:24" s="261" customFormat="1">
      <c r="A96" s="118"/>
      <c r="B96" s="118"/>
      <c r="C96" s="119"/>
      <c r="D96" s="108"/>
      <c r="E96" s="123" t="s">
        <v>289</v>
      </c>
      <c r="F96" s="222"/>
      <c r="G96" s="105"/>
      <c r="H96" s="105"/>
      <c r="I96" s="105"/>
      <c r="J96" s="105"/>
      <c r="K96" s="106"/>
      <c r="L96" s="118"/>
      <c r="M96" s="118"/>
      <c r="N96" s="118"/>
      <c r="O96" s="105"/>
      <c r="P96" s="106"/>
      <c r="Q96" s="106"/>
      <c r="R96" s="109"/>
      <c r="S96" s="105"/>
      <c r="T96" s="105"/>
      <c r="U96" s="105"/>
      <c r="V96" s="105"/>
      <c r="W96" s="105"/>
      <c r="X96" s="105"/>
    </row>
    <row r="97" spans="1:24" s="261" customFormat="1">
      <c r="A97" s="118"/>
      <c r="B97" s="118"/>
      <c r="C97" s="119"/>
      <c r="D97" s="248" t="s">
        <v>13</v>
      </c>
      <c r="E97" s="34" t="s">
        <v>287</v>
      </c>
      <c r="F97" s="35" t="s">
        <v>14</v>
      </c>
      <c r="G97" s="105"/>
      <c r="H97" s="105"/>
      <c r="I97" s="105"/>
      <c r="J97" s="105"/>
      <c r="K97" s="106"/>
      <c r="L97" s="211">
        <f>FD.AddInc.Coeff.Water/100*Baseline.Totex.Water</f>
        <v>2.3842163136177468</v>
      </c>
      <c r="M97" s="211">
        <f>FD.AddInc.Coeff.Water/100*Baseline.Totex.Water</f>
        <v>2.1404917505654102</v>
      </c>
      <c r="N97" s="211">
        <f>FD.AddInc.Coeff.Water/100*Baseline.Totex.Water</f>
        <v>1.9481211565349426</v>
      </c>
      <c r="O97" s="211">
        <f>FD.AddInc.Coeff.Water/100*Baseline.Totex.Water</f>
        <v>1.9517101863109754</v>
      </c>
      <c r="P97" s="211">
        <f>FD.AddInc.Coeff.Water/100*Baseline.Totex.Water</f>
        <v>1.9961034003180036</v>
      </c>
      <c r="Q97" s="106"/>
      <c r="R97" s="109"/>
      <c r="S97" s="105"/>
      <c r="T97" s="105"/>
      <c r="U97" s="105"/>
      <c r="V97" s="105"/>
      <c r="W97" s="105"/>
      <c r="X97" s="105"/>
    </row>
    <row r="98" spans="1:24" s="261" customFormat="1">
      <c r="A98" s="118"/>
      <c r="B98" s="118"/>
      <c r="C98" s="119"/>
      <c r="D98" s="248" t="s">
        <v>13</v>
      </c>
      <c r="E98" s="34" t="s">
        <v>288</v>
      </c>
      <c r="F98" s="35" t="s">
        <v>14</v>
      </c>
      <c r="G98" s="105"/>
      <c r="H98" s="105"/>
      <c r="I98" s="105"/>
      <c r="J98" s="105"/>
      <c r="K98" s="106"/>
      <c r="L98" s="211">
        <f>FD.AddInc.Coeff.Sewerage/100*Baseline.Totex.Sewerage</f>
        <v>0.23974135298667199</v>
      </c>
      <c r="M98" s="211">
        <f>FD.AddInc.Coeff.Sewerage/100*Baseline.Totex.Sewerage</f>
        <v>0.23974135298667199</v>
      </c>
      <c r="N98" s="211">
        <f>FD.AddInc.Coeff.Sewerage/100*Baseline.Totex.Sewerage</f>
        <v>0.23974135298667199</v>
      </c>
      <c r="O98" s="211">
        <f>FD.AddInc.Coeff.Sewerage/100*Baseline.Totex.Sewerage</f>
        <v>0.23974135298667199</v>
      </c>
      <c r="P98" s="211">
        <f>FD.AddInc.Coeff.Sewerage/100*Baseline.Totex.Sewerage</f>
        <v>0.23974135298667199</v>
      </c>
      <c r="Q98" s="106"/>
      <c r="R98" s="109"/>
      <c r="S98" s="105"/>
      <c r="T98" s="105"/>
      <c r="U98" s="105"/>
      <c r="V98" s="105"/>
      <c r="W98" s="105"/>
      <c r="X98" s="105"/>
    </row>
    <row r="99" spans="1:24" s="105" customFormat="1">
      <c r="A99" s="118"/>
      <c r="B99" s="118"/>
      <c r="C99" s="119"/>
      <c r="D99" s="248"/>
      <c r="E99" s="34"/>
      <c r="F99" s="35"/>
      <c r="G99" s="211"/>
      <c r="K99" s="106"/>
      <c r="L99" s="3"/>
      <c r="M99" s="3"/>
      <c r="N99" s="3"/>
      <c r="P99" s="106"/>
      <c r="Q99" s="106"/>
      <c r="R99" s="109"/>
    </row>
    <row r="100" spans="1:24" s="261" customFormat="1">
      <c r="A100" s="118"/>
      <c r="B100" s="118"/>
      <c r="C100" s="119"/>
      <c r="D100" s="108"/>
      <c r="E100" s="123" t="s">
        <v>290</v>
      </c>
      <c r="F100" s="222"/>
      <c r="G100" s="105"/>
      <c r="H100" s="105"/>
      <c r="I100" s="105"/>
      <c r="J100" s="105"/>
      <c r="K100" s="106"/>
      <c r="L100" s="118"/>
      <c r="M100" s="118"/>
      <c r="N100" s="118"/>
      <c r="O100" s="105"/>
      <c r="P100" s="106"/>
      <c r="Q100" s="106"/>
      <c r="R100" s="109"/>
      <c r="S100" s="105"/>
      <c r="T100" s="105"/>
      <c r="U100" s="105"/>
      <c r="V100" s="105"/>
      <c r="W100" s="105"/>
      <c r="X100" s="105"/>
    </row>
    <row r="101" spans="1:24" s="261" customFormat="1">
      <c r="A101" s="118"/>
      <c r="B101" s="118"/>
      <c r="C101" s="119"/>
      <c r="D101" s="248" t="s">
        <v>13</v>
      </c>
      <c r="E101" s="34" t="s">
        <v>321</v>
      </c>
      <c r="F101" s="35" t="s">
        <v>14</v>
      </c>
      <c r="G101" s="211">
        <f>G93-SUM(L97:P97)</f>
        <v>-48.194971236702585</v>
      </c>
      <c r="H101" s="105"/>
      <c r="I101" s="105"/>
      <c r="J101" s="105"/>
      <c r="K101" s="106"/>
      <c r="L101" s="118"/>
      <c r="M101" s="118"/>
      <c r="N101" s="118"/>
      <c r="O101" s="105"/>
      <c r="P101" s="106"/>
      <c r="Q101" s="106"/>
      <c r="R101" s="109"/>
      <c r="S101" s="105"/>
      <c r="T101" s="105"/>
      <c r="U101" s="105"/>
      <c r="V101" s="105"/>
      <c r="W101" s="105"/>
      <c r="X101" s="105"/>
    </row>
    <row r="102" spans="1:24" s="261" customFormat="1">
      <c r="A102" s="118"/>
      <c r="B102" s="118"/>
      <c r="C102" s="119"/>
      <c r="D102" s="248" t="s">
        <v>13</v>
      </c>
      <c r="E102" s="34" t="s">
        <v>322</v>
      </c>
      <c r="F102" s="35" t="s">
        <v>14</v>
      </c>
      <c r="G102" s="211">
        <f>G94-SUM(L98:P98)</f>
        <v>47.106233019442705</v>
      </c>
      <c r="H102" s="105"/>
      <c r="I102" s="105"/>
      <c r="J102" s="105"/>
      <c r="K102" s="106"/>
      <c r="L102" s="118"/>
      <c r="M102" s="118"/>
      <c r="N102" s="118"/>
      <c r="O102" s="105"/>
      <c r="P102" s="106"/>
      <c r="Q102" s="106"/>
      <c r="R102" s="109"/>
      <c r="S102" s="105"/>
      <c r="T102" s="105"/>
      <c r="U102" s="105"/>
      <c r="V102" s="105"/>
      <c r="W102" s="105"/>
      <c r="X102" s="105"/>
    </row>
    <row r="103" spans="1:24" s="105" customFormat="1">
      <c r="A103" s="118"/>
      <c r="B103" s="118"/>
      <c r="C103" s="119"/>
      <c r="D103" s="248"/>
      <c r="E103" s="34"/>
      <c r="F103" s="35"/>
      <c r="G103" s="211"/>
      <c r="H103" s="105" t="s">
        <v>312</v>
      </c>
      <c r="K103" s="106"/>
      <c r="L103" s="3"/>
      <c r="M103" s="3"/>
      <c r="N103" s="3"/>
      <c r="P103" s="106"/>
      <c r="Q103" s="106"/>
      <c r="R103" s="109"/>
    </row>
    <row r="104" spans="1:24" s="105" customFormat="1">
      <c r="A104" s="118"/>
      <c r="B104" s="118"/>
      <c r="C104" s="119"/>
      <c r="D104" s="107"/>
      <c r="E104" s="123" t="s">
        <v>299</v>
      </c>
      <c r="F104" s="222"/>
      <c r="G104" s="211"/>
      <c r="K104" s="106"/>
      <c r="L104" s="211"/>
      <c r="M104" s="211"/>
      <c r="N104" s="211"/>
      <c r="O104" s="211"/>
      <c r="P104" s="211"/>
      <c r="R104" s="118"/>
      <c r="S104" s="118"/>
      <c r="T104" s="118"/>
      <c r="V104" s="106"/>
      <c r="W104" s="106"/>
      <c r="X104" s="109"/>
    </row>
    <row r="105" spans="1:24" s="105" customFormat="1">
      <c r="A105" s="118"/>
      <c r="B105" s="118"/>
      <c r="C105" s="119"/>
      <c r="D105" s="248" t="s">
        <v>13</v>
      </c>
      <c r="E105" s="34" t="s">
        <v>270</v>
      </c>
      <c r="F105" s="35" t="s">
        <v>14</v>
      </c>
      <c r="G105" s="211"/>
      <c r="K105" s="106"/>
      <c r="L105" s="211">
        <f>IF(SUM(Baseline.Totex.Water)=0,0,$G101*(Baseline.Totex.Water/SUM(Baseline.Totex.Water)))</f>
        <v>-11.026885651993464</v>
      </c>
      <c r="M105" s="211">
        <f>IF(SUM(Baseline.Totex.Water)=0,0,$G101*(Baseline.Totex.Water/SUM(Baseline.Totex.Water)))</f>
        <v>-9.8996712830580318</v>
      </c>
      <c r="N105" s="211">
        <f>IF(SUM(Baseline.Totex.Water)=0,0,$G101*(Baseline.Totex.Water/SUM(Baseline.Totex.Water)))</f>
        <v>-9.0099665481880251</v>
      </c>
      <c r="O105" s="211">
        <f>IF(SUM(Baseline.Totex.Water)=0,0,$G101*(Baseline.Totex.Water/SUM(Baseline.Totex.Water)))</f>
        <v>-9.0265656380926931</v>
      </c>
      <c r="P105" s="211">
        <f>IF(SUM(Baseline.Totex.Water)=0,0,$G101*(Baseline.Totex.Water/SUM(Baseline.Totex.Water)))</f>
        <v>-9.2318821153703734</v>
      </c>
      <c r="R105" s="118"/>
      <c r="S105" s="118"/>
      <c r="T105" s="118"/>
      <c r="V105" s="106"/>
      <c r="W105" s="106"/>
      <c r="X105" s="109"/>
    </row>
    <row r="106" spans="1:24" s="105" customFormat="1">
      <c r="A106" s="118"/>
      <c r="B106" s="118"/>
      <c r="C106" s="119"/>
      <c r="D106" s="248" t="s">
        <v>13</v>
      </c>
      <c r="E106" s="34" t="s">
        <v>271</v>
      </c>
      <c r="F106" s="35" t="s">
        <v>14</v>
      </c>
      <c r="G106" s="211"/>
      <c r="K106" s="106"/>
      <c r="L106" s="211">
        <f>IF(SUM(Baseline.Totex.Sewerage)=0,0,$G102*(Baseline.Totex.Sewerage/SUM(Baseline.Totex.Sewerage)))</f>
        <v>9.421246603888541</v>
      </c>
      <c r="M106" s="211">
        <f>IF(SUM(Baseline.Totex.Sewerage)=0,0,$G102*(Baseline.Totex.Sewerage/SUM(Baseline.Totex.Sewerage)))</f>
        <v>9.421246603888541</v>
      </c>
      <c r="N106" s="211">
        <f>IF(SUM(Baseline.Totex.Sewerage)=0,0,$G102*(Baseline.Totex.Sewerage/SUM(Baseline.Totex.Sewerage)))</f>
        <v>9.421246603888541</v>
      </c>
      <c r="O106" s="211">
        <f>IF(SUM(Baseline.Totex.Sewerage)=0,0,$G102*(Baseline.Totex.Sewerage/SUM(Baseline.Totex.Sewerage)))</f>
        <v>9.421246603888541</v>
      </c>
      <c r="P106" s="211">
        <f>IF(SUM(Baseline.Totex.Sewerage)=0,0,$G102*(Baseline.Totex.Sewerage/SUM(Baseline.Totex.Sewerage)))</f>
        <v>9.421246603888541</v>
      </c>
      <c r="R106" s="118"/>
      <c r="S106" s="118"/>
      <c r="T106" s="118"/>
      <c r="V106" s="106"/>
      <c r="W106" s="106"/>
      <c r="X106" s="109"/>
    </row>
    <row r="107" spans="1:24" s="105" customFormat="1">
      <c r="A107" s="118"/>
      <c r="B107" s="118"/>
      <c r="C107" s="119"/>
      <c r="D107" s="248"/>
      <c r="E107" s="34"/>
      <c r="F107" s="35"/>
      <c r="G107" s="211"/>
      <c r="K107" s="106"/>
      <c r="L107" s="211"/>
      <c r="M107" s="211"/>
      <c r="N107" s="211"/>
      <c r="O107" s="211"/>
      <c r="P107" s="211"/>
      <c r="R107" s="118"/>
      <c r="S107" s="118"/>
      <c r="T107" s="118"/>
      <c r="V107" s="106"/>
      <c r="W107" s="106"/>
      <c r="X107" s="109"/>
    </row>
    <row r="108" spans="1:24" s="261" customFormat="1">
      <c r="A108" s="118"/>
      <c r="B108" s="118"/>
      <c r="C108" s="119"/>
      <c r="D108" s="107"/>
      <c r="E108" s="123" t="s">
        <v>303</v>
      </c>
      <c r="F108" s="222"/>
      <c r="G108" s="211"/>
      <c r="H108" s="105"/>
      <c r="I108" s="105"/>
      <c r="J108" s="105"/>
      <c r="K108" s="106"/>
      <c r="L108" s="211"/>
      <c r="M108" s="211"/>
      <c r="N108" s="211"/>
      <c r="O108" s="211"/>
      <c r="P108" s="211"/>
      <c r="Q108" s="105"/>
      <c r="R108" s="118"/>
      <c r="S108" s="118"/>
      <c r="T108" s="118"/>
      <c r="U108" s="105"/>
      <c r="V108" s="106"/>
      <c r="W108" s="106"/>
      <c r="X108" s="109"/>
    </row>
    <row r="109" spans="1:24" s="261" customFormat="1">
      <c r="A109" s="118"/>
      <c r="B109" s="118"/>
      <c r="C109" s="119"/>
      <c r="D109" s="248" t="s">
        <v>13</v>
      </c>
      <c r="E109" s="34" t="s">
        <v>270</v>
      </c>
      <c r="F109" s="35" t="s">
        <v>14</v>
      </c>
      <c r="G109" s="211"/>
      <c r="H109" s="105"/>
      <c r="I109" s="105"/>
      <c r="J109" s="105"/>
      <c r="K109" s="106"/>
      <c r="L109" s="211">
        <f>L105*(1+WACC)^Calcs!L7</f>
        <v>-12.702578651151914</v>
      </c>
      <c r="M109" s="211">
        <f>M105*(1+WACC)^Calcs!M7</f>
        <v>-11.007787582640212</v>
      </c>
      <c r="N109" s="211">
        <f>N105*(1+WACC)^Calcs!N7</f>
        <v>-9.6703610563040154</v>
      </c>
      <c r="O109" s="211">
        <f>O105*(1+WACC)^Calcs!O7</f>
        <v>-9.3515220010640299</v>
      </c>
      <c r="P109" s="211">
        <f>P105*(1+WACC)^Calcs!P7</f>
        <v>-9.2318821153703734</v>
      </c>
      <c r="Q109" s="105"/>
      <c r="R109" s="118"/>
      <c r="S109" s="118"/>
      <c r="T109" s="118"/>
      <c r="U109" s="105"/>
      <c r="V109" s="106"/>
      <c r="W109" s="106"/>
      <c r="X109" s="109"/>
    </row>
    <row r="110" spans="1:24" s="261" customFormat="1">
      <c r="A110" s="118"/>
      <c r="B110" s="118"/>
      <c r="C110" s="119"/>
      <c r="D110" s="248" t="s">
        <v>13</v>
      </c>
      <c r="E110" s="34" t="s">
        <v>271</v>
      </c>
      <c r="F110" s="35" t="s">
        <v>14</v>
      </c>
      <c r="G110" s="211"/>
      <c r="H110" s="105"/>
      <c r="I110" s="105"/>
      <c r="J110" s="105"/>
      <c r="K110" s="106"/>
      <c r="L110" s="211">
        <f>L106*(1+WACC)^Calcs!L7</f>
        <v>10.85293978324307</v>
      </c>
      <c r="M110" s="211">
        <f>M106*(1+WACC)^Calcs!M7</f>
        <v>10.475810601585973</v>
      </c>
      <c r="N110" s="211">
        <f>N106*(1+WACC)^Calcs!N7</f>
        <v>10.111786294967155</v>
      </c>
      <c r="O110" s="211">
        <f>O106*(1+WACC)^Calcs!O7</f>
        <v>9.7604114816285286</v>
      </c>
      <c r="P110" s="211">
        <f>P106*(1+WACC)^Calcs!P7</f>
        <v>9.421246603888541</v>
      </c>
      <c r="Q110" s="105"/>
      <c r="R110" s="118"/>
      <c r="S110" s="118"/>
      <c r="T110" s="118"/>
      <c r="U110" s="105"/>
      <c r="V110" s="106"/>
      <c r="W110" s="106"/>
      <c r="X110" s="109"/>
    </row>
    <row r="111" spans="1:24" s="261" customFormat="1">
      <c r="A111" s="118"/>
      <c r="B111" s="118"/>
      <c r="C111" s="119"/>
      <c r="D111" s="248"/>
      <c r="E111" s="34"/>
      <c r="F111" s="35"/>
      <c r="G111" s="211"/>
      <c r="H111" s="105"/>
      <c r="I111" s="105"/>
      <c r="J111" s="105"/>
      <c r="K111" s="106"/>
      <c r="L111" s="211"/>
      <c r="M111" s="211"/>
      <c r="N111" s="211"/>
      <c r="O111" s="211"/>
      <c r="P111" s="211"/>
      <c r="Q111" s="105"/>
      <c r="R111" s="118"/>
      <c r="S111" s="118"/>
      <c r="T111" s="118"/>
      <c r="U111" s="105"/>
      <c r="V111" s="106"/>
      <c r="W111" s="106"/>
      <c r="X111" s="109"/>
    </row>
    <row r="112" spans="1:24" s="261" customFormat="1">
      <c r="A112" s="118"/>
      <c r="B112" s="118"/>
      <c r="C112" s="119"/>
      <c r="D112" s="108"/>
      <c r="E112" s="282" t="s">
        <v>302</v>
      </c>
      <c r="F112" s="105"/>
      <c r="G112" s="105"/>
      <c r="H112" s="212"/>
      <c r="I112" s="105"/>
      <c r="J112" s="211"/>
      <c r="K112" s="211"/>
      <c r="L112" s="211"/>
      <c r="M112" s="211"/>
      <c r="N112" s="211"/>
      <c r="O112" s="211"/>
      <c r="P112" s="211"/>
      <c r="Q112" s="105"/>
      <c r="R112" s="118"/>
      <c r="S112" s="118"/>
      <c r="T112" s="118"/>
      <c r="U112" s="105"/>
      <c r="V112" s="106"/>
      <c r="W112" s="106"/>
      <c r="X112" s="109"/>
    </row>
    <row r="113" spans="1:24" s="261" customFormat="1">
      <c r="A113" s="118"/>
      <c r="B113" s="118"/>
      <c r="C113" s="119"/>
      <c r="D113" s="251" t="s">
        <v>13</v>
      </c>
      <c r="E113" s="210" t="s">
        <v>300</v>
      </c>
      <c r="F113" s="35" t="s">
        <v>14</v>
      </c>
      <c r="G113" s="105"/>
      <c r="H113" s="105"/>
      <c r="I113" s="105"/>
      <c r="J113" s="105"/>
      <c r="K113" s="106"/>
      <c r="L113" s="110"/>
      <c r="M113" s="105"/>
      <c r="N113" s="105"/>
      <c r="O113" s="105"/>
      <c r="P113" s="125">
        <f>SUM(L109:P109)</f>
        <v>-51.964131406530548</v>
      </c>
      <c r="Q113" s="105"/>
      <c r="R113" s="118"/>
      <c r="S113" s="118"/>
      <c r="T113" s="118"/>
      <c r="U113" s="105"/>
      <c r="V113" s="106"/>
      <c r="W113" s="106"/>
      <c r="X113" s="109"/>
    </row>
    <row r="114" spans="1:24" s="261" customFormat="1">
      <c r="A114" s="118"/>
      <c r="B114" s="118"/>
      <c r="C114" s="119"/>
      <c r="D114" s="251" t="s">
        <v>13</v>
      </c>
      <c r="E114" s="210" t="s">
        <v>301</v>
      </c>
      <c r="F114" s="35" t="s">
        <v>14</v>
      </c>
      <c r="G114" s="105"/>
      <c r="H114" s="105"/>
      <c r="I114" s="105"/>
      <c r="J114" s="105"/>
      <c r="K114" s="106"/>
      <c r="L114" s="110"/>
      <c r="M114" s="105"/>
      <c r="N114" s="105"/>
      <c r="O114" s="105"/>
      <c r="P114" s="125">
        <f>SUM(L110:P110)</f>
        <v>50.622194765313267</v>
      </c>
      <c r="Q114" s="105"/>
      <c r="R114" s="118"/>
      <c r="S114" s="118"/>
      <c r="T114" s="118"/>
      <c r="U114" s="105"/>
      <c r="V114" s="106"/>
      <c r="W114" s="106"/>
      <c r="X114" s="109"/>
    </row>
    <row r="115" spans="1:24" s="261" customFormat="1">
      <c r="A115" s="118"/>
      <c r="B115" s="118"/>
      <c r="C115" s="119"/>
      <c r="D115" s="251"/>
      <c r="E115" s="210"/>
      <c r="F115" s="35"/>
      <c r="G115" s="105"/>
      <c r="H115" s="105"/>
      <c r="I115" s="105"/>
      <c r="J115" s="105"/>
      <c r="K115" s="106"/>
      <c r="L115" s="110"/>
      <c r="M115" s="105"/>
      <c r="N115" s="105"/>
      <c r="O115" s="105"/>
      <c r="P115" s="105"/>
      <c r="Q115" s="105"/>
      <c r="R115" s="118"/>
      <c r="S115" s="118"/>
      <c r="T115" s="118"/>
      <c r="U115" s="105"/>
      <c r="V115" s="106"/>
      <c r="W115" s="106"/>
      <c r="X115" s="109"/>
    </row>
    <row r="116" spans="1:24" s="23" customFormat="1" ht="15">
      <c r="A116" s="20"/>
      <c r="B116" s="20"/>
      <c r="C116" s="20"/>
      <c r="D116" s="247"/>
      <c r="E116" s="22" t="s">
        <v>320</v>
      </c>
      <c r="F116" s="21"/>
      <c r="G116" s="21"/>
      <c r="H116" s="21"/>
      <c r="I116" s="21"/>
      <c r="J116" s="21"/>
      <c r="K116" s="21"/>
      <c r="L116" s="21"/>
      <c r="M116" s="21"/>
      <c r="N116" s="21"/>
      <c r="O116" s="21"/>
      <c r="P116" s="21"/>
      <c r="Q116" s="21"/>
      <c r="R116" s="21"/>
      <c r="S116" s="21"/>
      <c r="T116" s="21"/>
      <c r="U116" s="21"/>
      <c r="V116" s="21"/>
      <c r="W116" s="21"/>
      <c r="X116" s="21"/>
    </row>
    <row r="117" spans="1:24" s="261" customFormat="1">
      <c r="A117" s="118"/>
      <c r="B117" s="118"/>
      <c r="C117" s="119"/>
      <c r="D117" s="33"/>
      <c r="E117" s="34"/>
      <c r="F117" s="35"/>
      <c r="G117" s="211"/>
      <c r="H117" s="105"/>
      <c r="I117" s="105"/>
      <c r="J117" s="105"/>
      <c r="K117" s="105"/>
      <c r="L117" s="211"/>
      <c r="M117" s="211"/>
      <c r="N117" s="211"/>
      <c r="O117" s="211"/>
      <c r="P117" s="211"/>
      <c r="Q117" s="105"/>
      <c r="R117" s="118"/>
      <c r="S117" s="118"/>
      <c r="T117" s="118"/>
      <c r="U117" s="105"/>
      <c r="V117" s="106"/>
      <c r="W117" s="106"/>
      <c r="X117" s="109"/>
    </row>
    <row r="118" spans="1:24" s="261" customFormat="1">
      <c r="A118" s="118"/>
      <c r="B118" s="118"/>
      <c r="C118" s="119"/>
      <c r="D118" s="286"/>
      <c r="E118" s="287"/>
      <c r="F118" s="288"/>
      <c r="G118" s="289"/>
      <c r="K118" s="290"/>
      <c r="L118" s="289"/>
      <c r="M118" s="289"/>
      <c r="N118" s="289"/>
      <c r="O118" s="289"/>
      <c r="P118" s="289"/>
      <c r="Q118" s="285"/>
      <c r="R118" s="262"/>
      <c r="S118" s="262"/>
      <c r="T118" s="262"/>
      <c r="V118" s="290"/>
      <c r="W118" s="106"/>
      <c r="X118" s="291"/>
    </row>
    <row r="119" spans="1:24" s="261" customFormat="1">
      <c r="A119" s="118"/>
      <c r="B119" s="118"/>
      <c r="C119" s="119"/>
      <c r="D119" s="292"/>
      <c r="E119" s="293"/>
      <c r="F119" s="294"/>
      <c r="K119" s="290"/>
      <c r="L119" s="295"/>
      <c r="M119" s="295"/>
      <c r="N119" s="295"/>
      <c r="O119" s="295"/>
      <c r="P119" s="295"/>
      <c r="Q119" s="288"/>
      <c r="R119" s="262"/>
      <c r="S119" s="262"/>
      <c r="T119" s="262"/>
      <c r="V119" s="290"/>
      <c r="W119" s="106"/>
      <c r="X119" s="291"/>
    </row>
    <row r="120" spans="1:24" s="261" customFormat="1">
      <c r="A120" s="118"/>
      <c r="B120" s="118"/>
      <c r="C120" s="119"/>
      <c r="D120" s="292"/>
      <c r="E120" s="293"/>
      <c r="F120" s="294"/>
      <c r="K120" s="295"/>
      <c r="L120" s="295"/>
      <c r="M120" s="295"/>
      <c r="N120" s="295"/>
      <c r="O120" s="295"/>
      <c r="P120" s="295"/>
      <c r="Q120" s="288"/>
      <c r="R120" s="262"/>
      <c r="S120" s="262"/>
      <c r="T120" s="262"/>
      <c r="V120" s="290"/>
      <c r="W120" s="106"/>
      <c r="X120" s="291"/>
    </row>
    <row r="121" spans="1:24" s="261" customFormat="1">
      <c r="A121" s="118"/>
      <c r="B121" s="118"/>
      <c r="C121" s="119"/>
      <c r="D121" s="248"/>
      <c r="E121" s="34"/>
      <c r="F121" s="35"/>
      <c r="G121" s="211"/>
      <c r="H121" s="105"/>
      <c r="I121" s="105"/>
      <c r="J121" s="105"/>
      <c r="K121" s="106"/>
      <c r="L121" s="211"/>
      <c r="M121" s="211"/>
      <c r="N121" s="211"/>
      <c r="O121" s="211"/>
      <c r="P121" s="211"/>
      <c r="Q121" s="105"/>
      <c r="R121" s="118"/>
      <c r="S121" s="118"/>
      <c r="T121" s="118"/>
      <c r="U121" s="105"/>
      <c r="V121" s="106"/>
      <c r="W121" s="106"/>
      <c r="X121" s="109"/>
    </row>
    <row r="122" spans="1:24" s="261" customFormat="1">
      <c r="A122" s="118"/>
      <c r="B122" s="118"/>
      <c r="C122" s="119"/>
      <c r="D122" s="107"/>
      <c r="E122" s="123" t="s">
        <v>314</v>
      </c>
      <c r="F122" s="222"/>
      <c r="G122" s="110"/>
      <c r="H122" s="105"/>
      <c r="I122" s="105"/>
      <c r="J122" s="105"/>
      <c r="K122" s="106"/>
      <c r="L122" s="110"/>
      <c r="M122" s="110"/>
      <c r="N122" s="110"/>
      <c r="O122" s="110"/>
      <c r="P122" s="110"/>
      <c r="Q122" s="105"/>
      <c r="R122" s="118"/>
      <c r="S122" s="118"/>
      <c r="T122" s="118"/>
      <c r="U122" s="105"/>
      <c r="V122" s="106"/>
      <c r="W122" s="106"/>
      <c r="X122" s="109"/>
    </row>
    <row r="123" spans="1:24" s="277" customFormat="1">
      <c r="A123" s="118"/>
      <c r="B123" s="118"/>
      <c r="C123" s="119"/>
      <c r="D123" s="248" t="s">
        <v>13</v>
      </c>
      <c r="E123" s="34" t="s">
        <v>357</v>
      </c>
      <c r="F123" s="35" t="s">
        <v>14</v>
      </c>
      <c r="G123" s="105"/>
      <c r="H123" s="105"/>
      <c r="I123" s="105"/>
      <c r="J123" s="105"/>
      <c r="K123" s="106"/>
      <c r="L123" s="211"/>
      <c r="M123" s="211"/>
      <c r="N123" s="211">
        <f>BR.IDoK.Water/Indexation.Average</f>
        <v>0</v>
      </c>
      <c r="O123" s="211">
        <f>BR.IDoK.Water/Indexation.Average</f>
        <v>0</v>
      </c>
      <c r="P123" s="211">
        <f>BR.IDoK.Water/Indexation.Average</f>
        <v>0</v>
      </c>
      <c r="Q123" s="105"/>
      <c r="R123" s="118"/>
      <c r="S123" s="118"/>
      <c r="T123" s="118"/>
      <c r="U123" s="105"/>
      <c r="V123" s="106"/>
      <c r="W123" s="106"/>
      <c r="X123" s="109"/>
    </row>
    <row r="124" spans="1:24" s="261" customFormat="1">
      <c r="A124" s="118"/>
      <c r="B124" s="118"/>
      <c r="C124" s="119"/>
      <c r="D124" s="248"/>
      <c r="E124" s="34"/>
      <c r="F124" s="35"/>
      <c r="G124" s="105"/>
      <c r="H124" s="105"/>
      <c r="I124" s="105"/>
      <c r="J124" s="105"/>
      <c r="K124" s="211"/>
      <c r="L124" s="211"/>
      <c r="M124" s="211"/>
      <c r="N124" s="211"/>
      <c r="O124" s="211"/>
      <c r="P124" s="211"/>
      <c r="Q124" s="105"/>
      <c r="R124" s="118"/>
      <c r="S124" s="118"/>
      <c r="T124" s="118"/>
      <c r="U124" s="105"/>
      <c r="V124" s="106"/>
      <c r="W124" s="106"/>
      <c r="X124" s="109"/>
    </row>
    <row r="125" spans="1:24" s="261" customFormat="1">
      <c r="A125" s="118"/>
      <c r="B125" s="118"/>
      <c r="C125" s="119"/>
      <c r="D125" s="107"/>
      <c r="E125" s="123" t="s">
        <v>315</v>
      </c>
      <c r="F125" s="222"/>
      <c r="G125" s="211"/>
      <c r="H125" s="105"/>
      <c r="I125" s="105"/>
      <c r="J125" s="105"/>
      <c r="K125" s="106"/>
      <c r="L125" s="211"/>
      <c r="M125" s="211"/>
      <c r="N125" s="211"/>
      <c r="O125" s="211"/>
      <c r="P125" s="211"/>
      <c r="Q125" s="105"/>
      <c r="R125" s="118"/>
      <c r="S125" s="118"/>
      <c r="T125" s="118"/>
      <c r="U125" s="105"/>
      <c r="V125" s="106"/>
      <c r="W125" s="106"/>
      <c r="X125" s="109"/>
    </row>
    <row r="126" spans="1:24" s="261" customFormat="1">
      <c r="A126" s="118"/>
      <c r="B126" s="118"/>
      <c r="C126" s="119"/>
      <c r="D126" s="248" t="s">
        <v>13</v>
      </c>
      <c r="E126" s="34" t="s">
        <v>362</v>
      </c>
      <c r="F126" s="35" t="s">
        <v>14</v>
      </c>
      <c r="G126" s="211"/>
      <c r="H126" s="105"/>
      <c r="I126" s="105"/>
      <c r="J126" s="105"/>
      <c r="K126" s="106"/>
      <c r="L126" s="211">
        <f>(L123)*(1+WACC)^Calcs!L7</f>
        <v>0</v>
      </c>
      <c r="M126" s="211">
        <f>(M123)*(1+WACC)^Calcs!M7</f>
        <v>0</v>
      </c>
      <c r="N126" s="211">
        <f>(N123)*(1+WACC)^Calcs!N7</f>
        <v>0</v>
      </c>
      <c r="O126" s="211">
        <f>(O123)*(1+WACC)^Calcs!O7</f>
        <v>0</v>
      </c>
      <c r="P126" s="211">
        <f>(P123)*(1+WACC)^Calcs!P7</f>
        <v>0</v>
      </c>
      <c r="Q126" s="105"/>
      <c r="R126" s="118"/>
      <c r="S126" s="118"/>
      <c r="T126" s="118"/>
      <c r="U126" s="105"/>
      <c r="V126" s="106"/>
      <c r="W126" s="106"/>
      <c r="X126" s="109"/>
    </row>
    <row r="127" spans="1:24" s="261" customFormat="1">
      <c r="A127" s="118"/>
      <c r="B127" s="118"/>
      <c r="C127" s="119"/>
      <c r="D127" s="292"/>
      <c r="E127" s="293"/>
      <c r="F127" s="294"/>
      <c r="G127" s="295"/>
      <c r="K127" s="290"/>
      <c r="L127" s="295"/>
      <c r="M127" s="295"/>
      <c r="N127" s="295"/>
      <c r="O127" s="295"/>
      <c r="P127" s="295"/>
      <c r="R127" s="262"/>
      <c r="S127" s="262"/>
      <c r="T127" s="262"/>
      <c r="V127" s="290"/>
      <c r="W127" s="106"/>
      <c r="X127" s="291"/>
    </row>
    <row r="128" spans="1:24" s="261" customFormat="1">
      <c r="A128" s="118"/>
      <c r="B128" s="118"/>
      <c r="C128" s="119"/>
      <c r="D128" s="248"/>
      <c r="E128" s="34"/>
      <c r="F128" s="35"/>
      <c r="G128" s="211"/>
      <c r="H128" s="105"/>
      <c r="I128" s="105"/>
      <c r="J128" s="105"/>
      <c r="K128" s="106"/>
      <c r="L128" s="211"/>
      <c r="M128" s="211"/>
      <c r="N128" s="211"/>
      <c r="O128" s="211"/>
      <c r="P128" s="211"/>
      <c r="Q128" s="105"/>
      <c r="R128" s="118"/>
      <c r="S128" s="118"/>
      <c r="T128" s="118"/>
      <c r="U128" s="105"/>
      <c r="V128" s="106"/>
      <c r="W128" s="106"/>
      <c r="X128" s="109"/>
    </row>
    <row r="129" spans="1:24" s="261" customFormat="1">
      <c r="A129" s="118"/>
      <c r="B129" s="118"/>
      <c r="C129" s="119"/>
      <c r="D129" s="108"/>
      <c r="E129" s="282" t="s">
        <v>316</v>
      </c>
      <c r="F129" s="105"/>
      <c r="G129" s="105"/>
      <c r="H129" s="212"/>
      <c r="I129" s="105"/>
      <c r="J129" s="211"/>
      <c r="K129" s="211"/>
      <c r="L129" s="211"/>
      <c r="M129" s="211"/>
      <c r="N129" s="211"/>
      <c r="O129" s="211"/>
      <c r="P129" s="211"/>
      <c r="Q129" s="105"/>
      <c r="R129" s="118"/>
      <c r="S129" s="118"/>
      <c r="T129" s="118"/>
      <c r="U129" s="105"/>
      <c r="V129" s="106"/>
      <c r="W129" s="106"/>
      <c r="X129" s="109"/>
    </row>
    <row r="130" spans="1:24" s="261" customFormat="1">
      <c r="A130" s="118"/>
      <c r="B130" s="118"/>
      <c r="C130" s="119"/>
      <c r="D130" s="251" t="s">
        <v>13</v>
      </c>
      <c r="E130" s="34" t="s">
        <v>362</v>
      </c>
      <c r="F130" s="35" t="s">
        <v>14</v>
      </c>
      <c r="G130" s="105"/>
      <c r="H130" s="105"/>
      <c r="I130" s="105"/>
      <c r="J130" s="105"/>
      <c r="K130" s="106"/>
      <c r="L130" s="110"/>
      <c r="M130" s="105"/>
      <c r="N130" s="105"/>
      <c r="O130" s="105"/>
      <c r="P130" s="125">
        <f>SUM(L126:P126)</f>
        <v>0</v>
      </c>
      <c r="Q130" s="105"/>
      <c r="R130" s="118"/>
      <c r="S130" s="118"/>
      <c r="T130" s="118"/>
      <c r="U130" s="105"/>
      <c r="V130" s="106"/>
      <c r="W130" s="106"/>
      <c r="X130" s="109"/>
    </row>
    <row r="131" spans="1:24" s="261" customFormat="1">
      <c r="A131" s="118"/>
      <c r="B131" s="118"/>
      <c r="C131" s="119"/>
      <c r="D131" s="296"/>
      <c r="E131" s="293"/>
      <c r="F131" s="294"/>
      <c r="K131" s="290"/>
      <c r="L131" s="289"/>
      <c r="R131" s="262"/>
      <c r="S131" s="262"/>
      <c r="T131" s="262"/>
      <c r="V131" s="290"/>
      <c r="W131" s="106"/>
      <c r="X131" s="291"/>
    </row>
    <row r="132" spans="1:24" s="261" customFormat="1">
      <c r="A132" s="118"/>
      <c r="B132" s="118"/>
      <c r="C132" s="119"/>
      <c r="D132" s="248"/>
      <c r="E132" s="34"/>
      <c r="F132" s="35"/>
      <c r="G132" s="211"/>
      <c r="H132" s="105"/>
      <c r="I132" s="105"/>
      <c r="J132" s="105"/>
      <c r="K132" s="106"/>
      <c r="L132" s="211"/>
      <c r="M132" s="211"/>
      <c r="N132" s="211"/>
      <c r="O132" s="211"/>
      <c r="P132" s="211"/>
      <c r="Q132" s="105"/>
      <c r="R132" s="118"/>
      <c r="S132" s="118"/>
      <c r="T132" s="118"/>
      <c r="U132" s="105"/>
      <c r="V132" s="106"/>
      <c r="W132" s="106"/>
      <c r="X132" s="109"/>
    </row>
    <row r="133" spans="1:24" s="23" customFormat="1" ht="15">
      <c r="A133" s="20"/>
      <c r="B133" s="20"/>
      <c r="C133" s="20"/>
      <c r="D133" s="247"/>
      <c r="E133" s="22" t="s">
        <v>333</v>
      </c>
      <c r="F133" s="21"/>
      <c r="G133" s="21"/>
      <c r="H133" s="21"/>
      <c r="I133" s="21"/>
      <c r="J133" s="21"/>
      <c r="K133" s="21"/>
      <c r="L133" s="21"/>
      <c r="M133" s="21"/>
      <c r="N133" s="21"/>
      <c r="O133" s="21"/>
      <c r="P133" s="21"/>
      <c r="Q133" s="21"/>
      <c r="R133" s="21"/>
      <c r="S133" s="21"/>
      <c r="T133" s="21"/>
      <c r="U133" s="21"/>
      <c r="V133" s="21"/>
      <c r="W133" s="21"/>
      <c r="X133" s="21"/>
    </row>
    <row r="134" spans="1:24" s="261" customFormat="1">
      <c r="A134" s="118"/>
      <c r="B134" s="118"/>
      <c r="C134" s="119"/>
      <c r="D134" s="248"/>
      <c r="E134" s="34"/>
      <c r="F134" s="35"/>
      <c r="G134" s="211"/>
      <c r="H134" s="105"/>
      <c r="I134" s="105"/>
      <c r="J134" s="105"/>
      <c r="K134" s="106"/>
      <c r="L134" s="211"/>
      <c r="M134" s="211"/>
      <c r="N134" s="211"/>
      <c r="O134" s="211"/>
      <c r="P134" s="211"/>
      <c r="Q134" s="105"/>
      <c r="R134" s="118"/>
      <c r="S134" s="118"/>
      <c r="T134" s="118"/>
      <c r="U134" s="105"/>
      <c r="V134" s="106"/>
      <c r="W134" s="106"/>
      <c r="X134" s="109"/>
    </row>
    <row r="135" spans="1:24" s="277" customFormat="1">
      <c r="A135" s="118"/>
      <c r="B135" s="118"/>
      <c r="C135" s="119"/>
      <c r="D135" s="26"/>
      <c r="E135" s="28" t="s">
        <v>330</v>
      </c>
      <c r="F135" s="35"/>
      <c r="G135" s="211"/>
      <c r="H135" s="105"/>
      <c r="I135" s="105"/>
      <c r="J135" s="105"/>
      <c r="K135" s="106"/>
      <c r="L135" s="211"/>
      <c r="M135" s="211"/>
      <c r="N135" s="211"/>
      <c r="O135" s="211"/>
      <c r="P135" s="211"/>
      <c r="Q135" s="105"/>
      <c r="R135" s="118"/>
      <c r="S135" s="118"/>
      <c r="T135" s="118"/>
      <c r="U135" s="105"/>
      <c r="V135" s="283"/>
      <c r="W135" s="284" t="s">
        <v>341</v>
      </c>
      <c r="X135" s="109"/>
    </row>
    <row r="136" spans="1:24" s="277" customFormat="1">
      <c r="A136" s="118"/>
      <c r="B136" s="118"/>
      <c r="C136" s="119"/>
      <c r="D136" s="33" t="s">
        <v>13</v>
      </c>
      <c r="E136" s="34" t="s">
        <v>328</v>
      </c>
      <c r="F136" s="35" t="s">
        <v>14</v>
      </c>
      <c r="G136" s="211"/>
      <c r="H136" s="105"/>
      <c r="I136" s="105"/>
      <c r="J136" s="105"/>
      <c r="K136" s="106"/>
      <c r="L136" s="211">
        <f>Baseline.Totex.Water*(FD.AllExp.Coeff.Water/100)</f>
        <v>339.46019261987163</v>
      </c>
      <c r="M136" s="211">
        <f>Baseline.Totex.Water*(FD.AllExp.Coeff.Water/100)</f>
        <v>304.75915201068267</v>
      </c>
      <c r="N136" s="211">
        <f>Baseline.Totex.Water*(FD.AllExp.Coeff.Water/100)</f>
        <v>277.36979202224524</v>
      </c>
      <c r="O136" s="211">
        <f>Baseline.Totex.Water*(FD.AllExp.Coeff.Water/100)</f>
        <v>277.88079126846799</v>
      </c>
      <c r="P136" s="211">
        <f>Baseline.Totex.Water*(FD.AllExp.Coeff.Water/100)</f>
        <v>284.20141280426083</v>
      </c>
      <c r="Q136" s="105"/>
      <c r="R136" s="118"/>
      <c r="S136" s="118"/>
      <c r="T136" s="118"/>
      <c r="U136" s="105"/>
      <c r="V136" s="283"/>
      <c r="W136" s="283"/>
      <c r="X136" s="109"/>
    </row>
    <row r="137" spans="1:24" s="277" customFormat="1">
      <c r="A137" s="118"/>
      <c r="B137" s="118"/>
      <c r="C137" s="119"/>
      <c r="D137" s="33" t="s">
        <v>13</v>
      </c>
      <c r="E137" s="34" t="s">
        <v>329</v>
      </c>
      <c r="F137" s="35" t="s">
        <v>14</v>
      </c>
      <c r="G137" s="211"/>
      <c r="H137" s="105"/>
      <c r="I137" s="105"/>
      <c r="J137" s="105"/>
      <c r="K137" s="106"/>
      <c r="L137" s="211">
        <f>Baseline.Totex.Sewerage*(FD.AllExp.Coeff.Sewerage/100)</f>
        <v>387.64720909655546</v>
      </c>
      <c r="M137" s="211">
        <f>Baseline.Totex.Sewerage*(FD.AllExp.Coeff.Sewerage/100)</f>
        <v>387.64720909655546</v>
      </c>
      <c r="N137" s="211">
        <f>Baseline.Totex.Sewerage*(FD.AllExp.Coeff.Sewerage/100)</f>
        <v>387.64720909655546</v>
      </c>
      <c r="O137" s="211">
        <f>Baseline.Totex.Sewerage*(FD.AllExp.Coeff.Sewerage/100)</f>
        <v>387.64720909655546</v>
      </c>
      <c r="P137" s="211">
        <f>Baseline.Totex.Sewerage*(FD.AllExp.Coeff.Sewerage/100)</f>
        <v>387.64720909655546</v>
      </c>
      <c r="Q137" s="105"/>
      <c r="R137" s="118"/>
      <c r="S137" s="118"/>
      <c r="T137" s="118"/>
      <c r="U137" s="105"/>
      <c r="V137" s="283"/>
      <c r="W137" s="106"/>
      <c r="X137" s="109"/>
    </row>
    <row r="138" spans="1:24" s="277" customFormat="1">
      <c r="A138" s="118"/>
      <c r="B138" s="118"/>
      <c r="C138" s="119"/>
      <c r="D138" s="33"/>
      <c r="E138" s="34"/>
      <c r="F138" s="35"/>
      <c r="G138" s="211"/>
      <c r="H138" s="105"/>
      <c r="I138" s="105"/>
      <c r="J138" s="105"/>
      <c r="K138" s="106"/>
      <c r="L138" s="211"/>
      <c r="M138" s="211"/>
      <c r="N138" s="211"/>
      <c r="O138" s="211"/>
      <c r="P138" s="211"/>
      <c r="Q138" s="105"/>
      <c r="R138" s="118"/>
      <c r="S138" s="118"/>
      <c r="T138" s="118"/>
      <c r="U138" s="105"/>
      <c r="V138" s="283"/>
      <c r="W138" s="106"/>
      <c r="X138" s="109"/>
    </row>
    <row r="139" spans="1:24" s="277" customFormat="1">
      <c r="A139" s="118"/>
      <c r="B139" s="118"/>
      <c r="C139" s="119"/>
      <c r="D139" s="33"/>
      <c r="E139" s="28" t="s">
        <v>346</v>
      </c>
      <c r="F139" s="35"/>
      <c r="G139" s="211"/>
      <c r="H139" s="105"/>
      <c r="I139" s="105"/>
      <c r="J139" s="105"/>
      <c r="K139" s="106"/>
      <c r="L139" s="211"/>
      <c r="M139" s="211"/>
      <c r="N139" s="211"/>
      <c r="O139" s="211"/>
      <c r="P139" s="211"/>
      <c r="Q139" s="105"/>
      <c r="R139" s="118"/>
      <c r="S139" s="118"/>
      <c r="T139" s="118"/>
      <c r="U139" s="105"/>
      <c r="V139" s="283"/>
      <c r="W139" s="284" t="s">
        <v>342</v>
      </c>
      <c r="X139" s="109"/>
    </row>
    <row r="140" spans="1:24" s="277" customFormat="1">
      <c r="A140" s="118"/>
      <c r="B140" s="118"/>
      <c r="C140" s="119"/>
      <c r="D140" s="33" t="s">
        <v>13</v>
      </c>
      <c r="E140" s="34" t="s">
        <v>347</v>
      </c>
      <c r="F140" s="35" t="s">
        <v>14</v>
      </c>
      <c r="G140" s="283"/>
      <c r="H140" s="105"/>
      <c r="I140" s="105"/>
      <c r="J140" s="105"/>
      <c r="K140" s="106"/>
      <c r="L140" s="211">
        <f>Inputs!L46</f>
        <v>346.174889850238</v>
      </c>
      <c r="M140" s="211">
        <f>Inputs!M46</f>
        <v>311.26652548710899</v>
      </c>
      <c r="N140" s="211">
        <f>Inputs!N46</f>
        <v>283.87716549867002</v>
      </c>
      <c r="O140" s="211">
        <f>Inputs!O46</f>
        <v>284.388164744893</v>
      </c>
      <c r="P140" s="211">
        <f>Inputs!P46</f>
        <v>290.70878628068601</v>
      </c>
      <c r="Q140" s="105"/>
      <c r="R140" s="118"/>
      <c r="S140" s="118"/>
      <c r="T140" s="118"/>
      <c r="U140" s="105"/>
      <c r="V140" s="283"/>
      <c r="W140" s="106"/>
      <c r="X140" s="109"/>
    </row>
    <row r="141" spans="1:24" s="277" customFormat="1">
      <c r="A141" s="118"/>
      <c r="B141" s="118"/>
      <c r="C141" s="119"/>
      <c r="D141" s="33" t="s">
        <v>13</v>
      </c>
      <c r="E141" s="34" t="s">
        <v>348</v>
      </c>
      <c r="F141" s="35" t="s">
        <v>14</v>
      </c>
      <c r="G141" s="211"/>
      <c r="H141" s="105"/>
      <c r="I141" s="105"/>
      <c r="J141" s="105"/>
      <c r="K141" s="106"/>
      <c r="L141" s="211">
        <f>Inputs!L47</f>
        <v>387.88780320255398</v>
      </c>
      <c r="M141" s="211">
        <f>Inputs!M47</f>
        <v>387.65270264732601</v>
      </c>
      <c r="N141" s="211">
        <f>Inputs!N47</f>
        <v>387.65270264732601</v>
      </c>
      <c r="O141" s="211">
        <f>Inputs!O47</f>
        <v>387.65270264732601</v>
      </c>
      <c r="P141" s="211">
        <f>Inputs!P47</f>
        <v>387.65270264732601</v>
      </c>
      <c r="Q141" s="105"/>
      <c r="R141" s="118"/>
      <c r="S141" s="118"/>
      <c r="T141" s="118"/>
      <c r="U141" s="105"/>
      <c r="V141" s="106"/>
      <c r="W141" s="106"/>
      <c r="X141" s="109"/>
    </row>
    <row r="142" spans="1:24" s="277" customFormat="1">
      <c r="A142" s="118"/>
      <c r="B142" s="118"/>
      <c r="C142" s="119"/>
      <c r="D142" s="33"/>
      <c r="E142" s="34"/>
      <c r="F142" s="35"/>
      <c r="G142" s="211"/>
      <c r="H142" s="105"/>
      <c r="I142" s="105"/>
      <c r="J142" s="105"/>
      <c r="K142" s="106"/>
      <c r="L142" s="211"/>
      <c r="M142" s="211"/>
      <c r="N142" s="211"/>
      <c r="O142" s="211"/>
      <c r="P142" s="211"/>
      <c r="Q142" s="105"/>
      <c r="R142" s="118"/>
      <c r="S142" s="118"/>
      <c r="T142" s="118"/>
      <c r="U142" s="105"/>
      <c r="V142" s="106"/>
      <c r="W142" s="106"/>
      <c r="X142" s="109"/>
    </row>
    <row r="143" spans="1:24" s="277" customFormat="1">
      <c r="A143" s="118"/>
      <c r="B143" s="118"/>
      <c r="C143" s="119"/>
      <c r="D143" s="33"/>
      <c r="E143" s="28" t="s">
        <v>351</v>
      </c>
      <c r="F143" s="35"/>
      <c r="G143" s="211"/>
      <c r="H143" s="105"/>
      <c r="I143" s="105"/>
      <c r="J143" s="105"/>
      <c r="K143" s="106"/>
      <c r="L143" s="211"/>
      <c r="M143" s="211"/>
      <c r="N143" s="211"/>
      <c r="O143" s="211"/>
      <c r="P143" s="211"/>
      <c r="Q143" s="105"/>
      <c r="R143" s="118"/>
      <c r="S143" s="118"/>
      <c r="T143" s="118"/>
      <c r="U143" s="105"/>
      <c r="V143" s="106"/>
      <c r="W143" s="106"/>
      <c r="X143" s="109"/>
    </row>
    <row r="144" spans="1:24" s="277" customFormat="1">
      <c r="A144" s="118"/>
      <c r="B144" s="118"/>
      <c r="C144" s="119"/>
      <c r="D144" s="33" t="s">
        <v>13</v>
      </c>
      <c r="E144" s="34" t="s">
        <v>349</v>
      </c>
      <c r="F144" s="35" t="s">
        <v>14</v>
      </c>
      <c r="G144" s="34"/>
      <c r="H144" s="105"/>
      <c r="I144" s="105"/>
      <c r="J144" s="105"/>
      <c r="K144" s="106"/>
      <c r="L144" s="211">
        <f>L140-L136</f>
        <v>6.7146972303663688</v>
      </c>
      <c r="M144" s="211">
        <f t="shared" ref="M144:P144" si="5">M140-M136</f>
        <v>6.5073734764263236</v>
      </c>
      <c r="N144" s="211">
        <f t="shared" si="5"/>
        <v>6.5073734764247888</v>
      </c>
      <c r="O144" s="211">
        <f t="shared" si="5"/>
        <v>6.5073734764250162</v>
      </c>
      <c r="P144" s="211">
        <f t="shared" si="5"/>
        <v>6.5073734764251867</v>
      </c>
      <c r="Q144" s="105"/>
      <c r="R144" s="118"/>
      <c r="S144" s="118"/>
      <c r="T144" s="118"/>
      <c r="U144" s="105"/>
      <c r="V144" s="106"/>
      <c r="W144" s="106"/>
      <c r="X144" s="109"/>
    </row>
    <row r="145" spans="1:24" s="277" customFormat="1">
      <c r="A145" s="118"/>
      <c r="B145" s="118"/>
      <c r="C145" s="119"/>
      <c r="D145" s="33" t="s">
        <v>13</v>
      </c>
      <c r="E145" s="34" t="s">
        <v>350</v>
      </c>
      <c r="F145" s="35" t="s">
        <v>14</v>
      </c>
      <c r="G145" s="211"/>
      <c r="H145" s="105"/>
      <c r="I145" s="105"/>
      <c r="J145" s="105"/>
      <c r="K145" s="106"/>
      <c r="L145" s="211">
        <f>L141-L137</f>
        <v>0.24059410599852527</v>
      </c>
      <c r="M145" s="211">
        <f t="shared" ref="M145:P145" si="6">M141-M137</f>
        <v>5.4935507705522468E-3</v>
      </c>
      <c r="N145" s="211">
        <f t="shared" si="6"/>
        <v>5.4935507705522468E-3</v>
      </c>
      <c r="O145" s="211">
        <f t="shared" si="6"/>
        <v>5.4935507705522468E-3</v>
      </c>
      <c r="P145" s="211">
        <f t="shared" si="6"/>
        <v>5.4935507705522468E-3</v>
      </c>
      <c r="Q145" s="105"/>
      <c r="R145" s="118"/>
      <c r="S145" s="118"/>
      <c r="T145" s="118"/>
      <c r="U145" s="105"/>
      <c r="V145" s="106"/>
      <c r="W145" s="106"/>
      <c r="X145" s="109"/>
    </row>
    <row r="146" spans="1:24" s="277" customFormat="1">
      <c r="A146" s="118"/>
      <c r="B146" s="118"/>
      <c r="C146" s="119"/>
      <c r="D146" s="33"/>
      <c r="E146" s="34"/>
      <c r="F146" s="35"/>
      <c r="G146" s="211"/>
      <c r="H146" s="105"/>
      <c r="I146" s="105"/>
      <c r="J146" s="105"/>
      <c r="K146" s="106"/>
      <c r="L146" s="211"/>
      <c r="M146" s="211"/>
      <c r="N146" s="211"/>
      <c r="O146" s="211"/>
      <c r="P146" s="211"/>
      <c r="Q146" s="105"/>
      <c r="R146" s="118"/>
      <c r="S146" s="118"/>
      <c r="T146" s="118"/>
      <c r="U146" s="105"/>
      <c r="V146" s="106"/>
      <c r="W146" s="106"/>
      <c r="X146" s="109"/>
    </row>
    <row r="147" spans="1:24" s="261" customFormat="1">
      <c r="A147" s="118"/>
      <c r="B147" s="118"/>
      <c r="C147" s="119"/>
      <c r="D147" s="248"/>
      <c r="E147" s="28" t="s">
        <v>291</v>
      </c>
      <c r="F147" s="35"/>
      <c r="G147" s="211"/>
      <c r="H147" s="105"/>
      <c r="I147" s="105"/>
      <c r="J147" s="105"/>
      <c r="K147" s="106"/>
      <c r="L147" s="211"/>
      <c r="M147" s="211"/>
      <c r="N147" s="211"/>
      <c r="O147" s="211"/>
      <c r="P147" s="211"/>
      <c r="Q147" s="105"/>
      <c r="R147" s="118"/>
      <c r="S147" s="118"/>
      <c r="T147" s="118"/>
      <c r="U147" s="105"/>
      <c r="V147" s="106"/>
      <c r="W147" s="106"/>
      <c r="X147" s="109"/>
    </row>
    <row r="148" spans="1:24" s="261" customFormat="1">
      <c r="A148" s="118"/>
      <c r="B148" s="118"/>
      <c r="C148" s="119"/>
      <c r="D148" s="33" t="s">
        <v>13</v>
      </c>
      <c r="E148" s="34" t="s">
        <v>334</v>
      </c>
      <c r="F148" s="35" t="s">
        <v>14</v>
      </c>
      <c r="G148" s="211"/>
      <c r="H148" s="105"/>
      <c r="I148" s="105"/>
      <c r="J148" s="105"/>
      <c r="K148" s="106"/>
      <c r="L148" s="211">
        <f>Baseline.Totex.Water*(AllExp.Coeff.Water/100)</f>
        <v>339.46019261987163</v>
      </c>
      <c r="M148" s="211">
        <f>Baseline.Totex.Water*(AllExp.Coeff.Water/100)</f>
        <v>304.75915201068267</v>
      </c>
      <c r="N148" s="211">
        <f>Baseline.Totex.Water*(AllExp.Coeff.Water/100)</f>
        <v>277.36979202224524</v>
      </c>
      <c r="O148" s="211">
        <f>Baseline.Totex.Water*(AllExp.Coeff.Water/100)</f>
        <v>277.88079126846799</v>
      </c>
      <c r="P148" s="211">
        <f>Baseline.Totex.Water*(AllExp.Coeff.Water/100)</f>
        <v>284.20141280426083</v>
      </c>
      <c r="Q148" s="126" t="s">
        <v>331</v>
      </c>
      <c r="R148" s="118"/>
      <c r="S148" s="118"/>
      <c r="T148" s="118"/>
      <c r="U148" s="105"/>
      <c r="V148" s="106"/>
      <c r="W148" s="106"/>
      <c r="X148" s="109"/>
    </row>
    <row r="149" spans="1:24" s="261" customFormat="1">
      <c r="A149" s="118"/>
      <c r="B149" s="118"/>
      <c r="C149" s="119"/>
      <c r="D149" s="33" t="s">
        <v>13</v>
      </c>
      <c r="E149" s="34" t="s">
        <v>335</v>
      </c>
      <c r="F149" s="35" t="s">
        <v>14</v>
      </c>
      <c r="G149" s="211"/>
      <c r="H149" s="105"/>
      <c r="I149" s="105"/>
      <c r="J149" s="105"/>
      <c r="K149" s="106"/>
      <c r="L149" s="211">
        <f>Baseline.Totex.Sewerage*(AllExp.Coeff.Sewerage/100)</f>
        <v>387.64248375819056</v>
      </c>
      <c r="M149" s="211">
        <f>Baseline.Totex.Sewerage*(AllExp.Coeff.Sewerage/100)</f>
        <v>387.64248375819056</v>
      </c>
      <c r="N149" s="211">
        <f>Baseline.Totex.Sewerage*(AllExp.Coeff.Sewerage/100)</f>
        <v>387.64248375819056</v>
      </c>
      <c r="O149" s="211">
        <f>Baseline.Totex.Sewerage*(AllExp.Coeff.Sewerage/100)</f>
        <v>387.64248375819056</v>
      </c>
      <c r="P149" s="211">
        <f>Baseline.Totex.Sewerage*(AllExp.Coeff.Sewerage/100)</f>
        <v>387.64248375819056</v>
      </c>
      <c r="Q149" s="126" t="s">
        <v>332</v>
      </c>
      <c r="R149" s="118"/>
      <c r="S149" s="118"/>
      <c r="T149" s="118"/>
      <c r="U149" s="105"/>
      <c r="V149" s="106"/>
      <c r="W149" s="106"/>
      <c r="X149" s="109"/>
    </row>
    <row r="150" spans="1:24" s="261" customFormat="1">
      <c r="A150" s="118"/>
      <c r="B150" s="118"/>
      <c r="C150" s="119"/>
      <c r="D150" s="248"/>
      <c r="E150" s="34"/>
      <c r="F150" s="35"/>
      <c r="G150" s="211"/>
      <c r="H150" s="105"/>
      <c r="I150" s="105"/>
      <c r="J150" s="105"/>
      <c r="K150" s="106"/>
      <c r="L150" s="211"/>
      <c r="M150" s="211"/>
      <c r="N150" s="211"/>
      <c r="O150" s="211"/>
      <c r="P150" s="211"/>
      <c r="Q150" s="105"/>
      <c r="R150" s="118"/>
      <c r="S150" s="118"/>
      <c r="T150" s="118"/>
      <c r="U150" s="105"/>
      <c r="V150" s="106"/>
      <c r="W150" s="106"/>
      <c r="X150" s="109"/>
    </row>
    <row r="151" spans="1:24" s="261" customFormat="1">
      <c r="A151" s="118"/>
      <c r="B151" s="118"/>
      <c r="C151" s="119"/>
      <c r="D151" s="248"/>
      <c r="E151" s="28" t="s">
        <v>337</v>
      </c>
      <c r="F151" s="35"/>
      <c r="G151" s="211"/>
      <c r="H151" s="105"/>
      <c r="I151" s="105"/>
      <c r="J151" s="105"/>
      <c r="K151" s="106"/>
      <c r="L151" s="211"/>
      <c r="M151" s="211"/>
      <c r="N151" s="211"/>
      <c r="O151" s="211"/>
      <c r="P151" s="211"/>
      <c r="Q151" s="105"/>
      <c r="R151" s="118"/>
      <c r="S151" s="118"/>
      <c r="T151" s="118"/>
      <c r="U151" s="105"/>
      <c r="V151" s="106"/>
      <c r="W151" s="106"/>
      <c r="X151" s="109"/>
    </row>
    <row r="152" spans="1:24" s="261" customFormat="1">
      <c r="A152" s="118"/>
      <c r="B152" s="118"/>
      <c r="C152" s="119"/>
      <c r="D152" s="33" t="s">
        <v>13</v>
      </c>
      <c r="E152" s="34" t="s">
        <v>336</v>
      </c>
      <c r="F152" s="35" t="s">
        <v>14</v>
      </c>
      <c r="G152" s="211"/>
      <c r="H152" s="105"/>
      <c r="I152" s="105"/>
      <c r="J152" s="105"/>
      <c r="K152" s="106"/>
      <c r="L152" s="211">
        <f>L148+L144</f>
        <v>346.174889850238</v>
      </c>
      <c r="M152" s="211">
        <f t="shared" ref="M152:P152" si="7">M148+M144</f>
        <v>311.26652548710899</v>
      </c>
      <c r="N152" s="211">
        <f t="shared" si="7"/>
        <v>283.87716549867002</v>
      </c>
      <c r="O152" s="211">
        <f t="shared" si="7"/>
        <v>284.388164744893</v>
      </c>
      <c r="P152" s="211">
        <f t="shared" si="7"/>
        <v>290.70878628068601</v>
      </c>
      <c r="Q152" s="105"/>
      <c r="R152" s="118"/>
      <c r="S152" s="118"/>
      <c r="T152" s="118"/>
      <c r="U152" s="105"/>
      <c r="V152" s="106"/>
      <c r="W152" s="106"/>
      <c r="X152" s="109"/>
    </row>
    <row r="153" spans="1:24" s="261" customFormat="1">
      <c r="A153" s="118"/>
      <c r="B153" s="118"/>
      <c r="C153" s="119"/>
      <c r="D153" s="33" t="s">
        <v>13</v>
      </c>
      <c r="E153" s="34" t="s">
        <v>338</v>
      </c>
      <c r="F153" s="35" t="s">
        <v>14</v>
      </c>
      <c r="G153" s="211"/>
      <c r="H153" s="105"/>
      <c r="I153" s="105"/>
      <c r="J153" s="105"/>
      <c r="K153" s="106"/>
      <c r="L153" s="211">
        <f>L149+L145</f>
        <v>387.88307786418909</v>
      </c>
      <c r="M153" s="211">
        <f t="shared" ref="M153:P153" si="8">M149+M145</f>
        <v>387.64797730896112</v>
      </c>
      <c r="N153" s="211">
        <f t="shared" si="8"/>
        <v>387.64797730896112</v>
      </c>
      <c r="O153" s="211">
        <f t="shared" si="8"/>
        <v>387.64797730896112</v>
      </c>
      <c r="P153" s="211">
        <f t="shared" si="8"/>
        <v>387.64797730896112</v>
      </c>
      <c r="Q153" s="105"/>
      <c r="R153" s="118"/>
      <c r="S153" s="118"/>
      <c r="T153" s="118"/>
      <c r="U153" s="105"/>
      <c r="V153" s="106"/>
      <c r="W153" s="106"/>
      <c r="X153" s="109"/>
    </row>
    <row r="154" spans="1:24" s="261" customFormat="1">
      <c r="A154" s="118"/>
      <c r="B154" s="118"/>
      <c r="C154" s="119"/>
      <c r="D154" s="248"/>
      <c r="E154" s="34"/>
      <c r="F154" s="35"/>
      <c r="G154" s="211"/>
      <c r="H154" s="105"/>
      <c r="I154" s="105"/>
      <c r="J154" s="105"/>
      <c r="K154" s="106"/>
      <c r="L154" s="211"/>
      <c r="M154" s="211"/>
      <c r="N154" s="211"/>
      <c r="O154" s="211"/>
      <c r="P154" s="211"/>
      <c r="Q154" s="105"/>
      <c r="R154" s="118"/>
      <c r="S154" s="118"/>
      <c r="T154" s="118"/>
      <c r="U154" s="105"/>
      <c r="V154" s="106"/>
      <c r="W154" s="106"/>
      <c r="X154" s="109"/>
    </row>
    <row r="155" spans="1:24" s="261" customFormat="1">
      <c r="A155" s="118"/>
      <c r="B155" s="118"/>
      <c r="C155" s="119"/>
      <c r="D155" s="248"/>
      <c r="E155" s="28" t="s">
        <v>292</v>
      </c>
      <c r="F155" s="35"/>
      <c r="G155" s="211"/>
      <c r="H155" s="105"/>
      <c r="I155" s="105"/>
      <c r="J155" s="105"/>
      <c r="K155" s="106"/>
      <c r="L155" s="211"/>
      <c r="M155" s="211"/>
      <c r="N155" s="211"/>
      <c r="O155" s="211"/>
      <c r="P155" s="211"/>
      <c r="Q155" s="105"/>
      <c r="R155" s="118"/>
      <c r="S155" s="118"/>
      <c r="T155" s="118"/>
      <c r="U155" s="105"/>
      <c r="V155" s="106"/>
      <c r="W155" s="106"/>
      <c r="X155" s="109"/>
    </row>
    <row r="156" spans="1:24" s="261" customFormat="1">
      <c r="A156" s="118"/>
      <c r="B156" s="118"/>
      <c r="C156" s="119"/>
      <c r="D156" s="33" t="s">
        <v>13</v>
      </c>
      <c r="E156" s="34" t="s">
        <v>339</v>
      </c>
      <c r="F156" s="35" t="s">
        <v>14</v>
      </c>
      <c r="G156" s="211"/>
      <c r="H156" s="105"/>
      <c r="I156" s="105"/>
      <c r="J156" s="105"/>
      <c r="K156" s="106"/>
      <c r="L156" s="211">
        <f t="shared" ref="L156:P157" si="9">L148-L136</f>
        <v>0</v>
      </c>
      <c r="M156" s="211">
        <f t="shared" si="9"/>
        <v>0</v>
      </c>
      <c r="N156" s="211">
        <f t="shared" si="9"/>
        <v>0</v>
      </c>
      <c r="O156" s="211">
        <f t="shared" si="9"/>
        <v>0</v>
      </c>
      <c r="P156" s="211">
        <f t="shared" si="9"/>
        <v>0</v>
      </c>
      <c r="Q156" s="105"/>
      <c r="R156" s="118"/>
      <c r="S156" s="118"/>
      <c r="T156" s="118"/>
      <c r="U156" s="105"/>
      <c r="V156" s="106"/>
      <c r="W156" s="106"/>
      <c r="X156" s="109"/>
    </row>
    <row r="157" spans="1:24" s="261" customFormat="1">
      <c r="A157" s="118"/>
      <c r="B157" s="118"/>
      <c r="C157" s="119"/>
      <c r="D157" s="33" t="s">
        <v>13</v>
      </c>
      <c r="E157" s="34" t="s">
        <v>340</v>
      </c>
      <c r="F157" s="35" t="s">
        <v>14</v>
      </c>
      <c r="G157" s="211"/>
      <c r="H157" s="105"/>
      <c r="I157" s="105"/>
      <c r="J157" s="105"/>
      <c r="K157" s="105"/>
      <c r="L157" s="211">
        <f t="shared" si="9"/>
        <v>-4.7253383648921954E-3</v>
      </c>
      <c r="M157" s="211">
        <f t="shared" si="9"/>
        <v>-4.7253383648921954E-3</v>
      </c>
      <c r="N157" s="211">
        <f t="shared" si="9"/>
        <v>-4.7253383648921954E-3</v>
      </c>
      <c r="O157" s="211">
        <f t="shared" si="9"/>
        <v>-4.7253383648921954E-3</v>
      </c>
      <c r="P157" s="211">
        <f t="shared" si="9"/>
        <v>-4.7253383648921954E-3</v>
      </c>
      <c r="Q157" s="105"/>
      <c r="R157" s="118"/>
      <c r="S157" s="118"/>
      <c r="T157" s="118"/>
      <c r="U157" s="105"/>
      <c r="V157" s="106"/>
      <c r="W157" s="106"/>
      <c r="X157" s="109"/>
    </row>
    <row r="158" spans="1:24" s="261" customFormat="1">
      <c r="A158" s="118"/>
      <c r="B158" s="118"/>
      <c r="C158" s="119"/>
      <c r="D158" s="33"/>
      <c r="E158" s="34"/>
      <c r="F158" s="35"/>
      <c r="G158" s="211"/>
      <c r="H158" s="105"/>
      <c r="I158" s="105"/>
      <c r="J158" s="105"/>
      <c r="K158" s="105"/>
      <c r="L158" s="211"/>
      <c r="M158" s="211"/>
      <c r="N158" s="211"/>
      <c r="O158" s="211"/>
      <c r="P158" s="211"/>
      <c r="Q158" s="105"/>
      <c r="R158" s="118"/>
      <c r="S158" s="118"/>
      <c r="T158" s="118"/>
      <c r="U158" s="105"/>
      <c r="V158" s="106"/>
      <c r="W158" s="106"/>
      <c r="X158" s="109"/>
    </row>
    <row r="159" spans="1:24" s="23" customFormat="1" ht="15">
      <c r="A159" s="20"/>
      <c r="B159" s="20"/>
      <c r="C159" s="20"/>
      <c r="D159" s="247"/>
      <c r="E159" s="22" t="s">
        <v>313</v>
      </c>
      <c r="F159" s="21"/>
      <c r="G159" s="21"/>
      <c r="H159" s="21"/>
      <c r="I159" s="21"/>
      <c r="J159" s="21"/>
      <c r="K159" s="21"/>
      <c r="L159" s="21"/>
      <c r="M159" s="21"/>
      <c r="N159" s="21"/>
      <c r="O159" s="21"/>
      <c r="P159" s="21"/>
      <c r="Q159" s="21"/>
      <c r="R159" s="21"/>
      <c r="S159" s="21"/>
      <c r="T159" s="21"/>
      <c r="U159" s="21"/>
      <c r="V159" s="21"/>
      <c r="W159" s="21"/>
      <c r="X159" s="21"/>
    </row>
    <row r="160" spans="1:24" s="105" customFormat="1">
      <c r="A160" s="118"/>
      <c r="B160" s="118"/>
      <c r="C160" s="119"/>
      <c r="D160" s="248"/>
      <c r="E160" s="34"/>
      <c r="F160" s="35"/>
      <c r="G160" s="56"/>
      <c r="K160" s="106"/>
      <c r="L160" s="56"/>
      <c r="M160" s="56"/>
      <c r="N160" s="56"/>
      <c r="O160" s="56"/>
      <c r="P160" s="56"/>
      <c r="Q160" s="119"/>
      <c r="R160" s="3"/>
      <c r="S160" s="3"/>
      <c r="T160" s="3"/>
      <c r="V160" s="106"/>
      <c r="W160" s="106"/>
      <c r="X160" s="109"/>
    </row>
    <row r="161" spans="1:24" s="105" customFormat="1">
      <c r="A161" s="118"/>
      <c r="B161" s="118"/>
      <c r="C161" s="119"/>
      <c r="D161" s="107"/>
      <c r="E161" s="123" t="s">
        <v>263</v>
      </c>
      <c r="F161" s="222"/>
      <c r="G161" s="110"/>
      <c r="K161" s="106"/>
      <c r="L161" s="110"/>
      <c r="M161" s="110"/>
      <c r="N161" s="110"/>
      <c r="O161" s="110"/>
      <c r="P161" s="110"/>
      <c r="Q161" s="119"/>
      <c r="R161" s="3"/>
      <c r="S161" s="3"/>
      <c r="T161" s="3"/>
      <c r="V161" s="106"/>
      <c r="W161" s="106"/>
      <c r="X161" s="109"/>
    </row>
    <row r="162" spans="1:24" s="105" customFormat="1">
      <c r="A162" s="118"/>
      <c r="B162" s="118"/>
      <c r="C162" s="119"/>
      <c r="D162" s="248" t="s">
        <v>13</v>
      </c>
      <c r="E162" s="34" t="s">
        <v>261</v>
      </c>
      <c r="F162" s="35" t="s">
        <v>14</v>
      </c>
      <c r="K162" s="106"/>
      <c r="L162" s="295">
        <f>(Actual.Totex.Water-SUM(Inputs!L60:L64))/Indexation.Average+TransitionExp.Water-L148</f>
        <v>-74.889249763646546</v>
      </c>
      <c r="M162" s="295">
        <f>(Actual.Totex.Water-SUM(Inputs!M60:M64))/Indexation.Average-M148</f>
        <v>-8.012106144395716</v>
      </c>
      <c r="N162" s="295">
        <f>(Actual.Totex.Water-SUM(Inputs!N60:N64))/Indexation.Average-N148</f>
        <v>43.722952283520954</v>
      </c>
      <c r="O162" s="295">
        <f>(Actual.Totex.Water-SUM(Inputs!O60:O64))/Indexation.Average-O148</f>
        <v>80.364104074223008</v>
      </c>
      <c r="P162" s="295">
        <f>(Actual.Totex.Water-SUM(Inputs!P60:P64))/Indexation.Average-P148</f>
        <v>53.067440855985808</v>
      </c>
      <c r="Q162" s="222"/>
      <c r="R162" s="118"/>
      <c r="S162" s="118"/>
      <c r="T162" s="118"/>
      <c r="V162" s="106"/>
      <c r="W162" s="284" t="s">
        <v>344</v>
      </c>
      <c r="X162" s="109"/>
    </row>
    <row r="163" spans="1:24" s="105" customFormat="1">
      <c r="A163" s="118"/>
      <c r="B163" s="118"/>
      <c r="C163" s="119"/>
      <c r="D163" s="248" t="s">
        <v>13</v>
      </c>
      <c r="E163" s="34" t="s">
        <v>262</v>
      </c>
      <c r="F163" s="35" t="s">
        <v>14</v>
      </c>
      <c r="K163" s="211"/>
      <c r="L163" s="295">
        <f>(Actual.Totex.Sewerage-SUM(Inputs!L66:L72))/Indexation.Average+TransitionExp.Sewerage-L149</f>
        <v>-99.366332354490225</v>
      </c>
      <c r="M163" s="295">
        <f>(Actual.Totex.Sewerage-SUM(Inputs!M66:M72))/Indexation.Average-M149</f>
        <v>-51.383207528974253</v>
      </c>
      <c r="N163" s="295">
        <f>(Actual.Totex.Sewerage-SUM(Inputs!N66:N72))/Indexation.Average-N149</f>
        <v>-17.049949622756401</v>
      </c>
      <c r="O163" s="295">
        <f>(Actual.Totex.Sewerage-SUM(Inputs!O66:O72))/Indexation.Average-O149</f>
        <v>66.712395492411417</v>
      </c>
      <c r="P163" s="295">
        <f>(Actual.Totex.Sewerage-SUM(Inputs!P66:P72))/Indexation.Average-P149</f>
        <v>7.0861624832788834</v>
      </c>
      <c r="Q163" s="222"/>
      <c r="R163" s="118"/>
      <c r="S163" s="118"/>
      <c r="T163" s="118"/>
      <c r="V163" s="106"/>
      <c r="W163" s="106"/>
      <c r="X163" s="109"/>
    </row>
    <row r="164" spans="1:24" s="105" customFormat="1">
      <c r="A164" s="118"/>
      <c r="B164" s="118"/>
      <c r="C164" s="119"/>
      <c r="D164" s="248"/>
      <c r="E164" s="34"/>
      <c r="F164" s="35"/>
      <c r="G164" s="56"/>
      <c r="K164" s="106"/>
      <c r="L164" s="56"/>
      <c r="M164" s="56"/>
      <c r="N164" s="56"/>
      <c r="O164" s="56"/>
      <c r="P164" s="56"/>
      <c r="Q164" s="119"/>
      <c r="R164" s="3"/>
      <c r="S164" s="3"/>
      <c r="T164" s="3"/>
      <c r="V164" s="106"/>
      <c r="W164" s="106"/>
      <c r="X164" s="109"/>
    </row>
    <row r="165" spans="1:24" s="105" customFormat="1">
      <c r="A165" s="118"/>
      <c r="B165" s="118"/>
      <c r="C165" s="119"/>
      <c r="D165" s="107"/>
      <c r="E165" s="123" t="s">
        <v>201</v>
      </c>
      <c r="G165" s="110"/>
      <c r="K165" s="106"/>
      <c r="L165" s="110"/>
      <c r="M165" s="110"/>
      <c r="N165" s="110"/>
      <c r="O165" s="110"/>
      <c r="P165" s="110"/>
      <c r="Q165" s="119"/>
      <c r="R165" s="118"/>
      <c r="S165" s="118"/>
      <c r="T165" s="118"/>
      <c r="V165" s="106"/>
      <c r="W165" s="106"/>
      <c r="X165" s="109"/>
    </row>
    <row r="166" spans="1:24" s="105" customFormat="1">
      <c r="A166" s="118"/>
      <c r="B166" s="118"/>
      <c r="C166" s="119"/>
      <c r="D166" s="248" t="s">
        <v>13</v>
      </c>
      <c r="E166" s="34" t="s">
        <v>202</v>
      </c>
      <c r="F166" s="35" t="s">
        <v>14</v>
      </c>
      <c r="G166" s="211"/>
      <c r="K166" s="106"/>
      <c r="L166" s="211">
        <f>L162+L156</f>
        <v>-74.889249763646546</v>
      </c>
      <c r="M166" s="211">
        <f t="shared" ref="L166:P167" si="10">M162+M156</f>
        <v>-8.012106144395716</v>
      </c>
      <c r="N166" s="211">
        <f t="shared" si="10"/>
        <v>43.722952283520954</v>
      </c>
      <c r="O166" s="211">
        <f t="shared" si="10"/>
        <v>80.364104074223008</v>
      </c>
      <c r="P166" s="211">
        <f t="shared" si="10"/>
        <v>53.067440855985808</v>
      </c>
      <c r="Q166" s="126" t="s">
        <v>222</v>
      </c>
      <c r="R166" s="118"/>
      <c r="S166" s="118"/>
      <c r="T166" s="118"/>
      <c r="V166" s="106"/>
      <c r="W166" s="106"/>
      <c r="X166" s="109"/>
    </row>
    <row r="167" spans="1:24" s="105" customFormat="1">
      <c r="A167" s="118"/>
      <c r="B167" s="118"/>
      <c r="C167" s="119"/>
      <c r="D167" s="248" t="s">
        <v>13</v>
      </c>
      <c r="E167" s="34" t="s">
        <v>203</v>
      </c>
      <c r="F167" s="35" t="s">
        <v>14</v>
      </c>
      <c r="G167" s="211"/>
      <c r="K167" s="106"/>
      <c r="L167" s="211">
        <f t="shared" si="10"/>
        <v>-99.371057692855118</v>
      </c>
      <c r="M167" s="211">
        <f t="shared" si="10"/>
        <v>-51.387932867339146</v>
      </c>
      <c r="N167" s="211">
        <f t="shared" si="10"/>
        <v>-17.054674961121293</v>
      </c>
      <c r="O167" s="211">
        <f t="shared" si="10"/>
        <v>66.707670154046525</v>
      </c>
      <c r="P167" s="211">
        <f t="shared" si="10"/>
        <v>7.0814371449139912</v>
      </c>
      <c r="Q167" s="126" t="s">
        <v>223</v>
      </c>
      <c r="R167" s="118"/>
      <c r="S167" s="118"/>
      <c r="T167" s="118"/>
      <c r="V167" s="106"/>
      <c r="W167" s="106"/>
      <c r="X167" s="109"/>
    </row>
    <row r="168" spans="1:24" s="105" customFormat="1">
      <c r="A168" s="118"/>
      <c r="B168" s="118"/>
      <c r="C168" s="119"/>
      <c r="D168" s="248"/>
      <c r="E168" s="34"/>
      <c r="F168" s="35"/>
      <c r="G168" s="211"/>
      <c r="K168" s="106"/>
      <c r="L168" s="211"/>
      <c r="M168" s="211"/>
      <c r="N168" s="211"/>
      <c r="O168" s="211"/>
      <c r="P168" s="211"/>
      <c r="Q168" s="126"/>
      <c r="R168" s="3"/>
      <c r="S168" s="3"/>
      <c r="T168" s="3"/>
      <c r="V168" s="106"/>
      <c r="W168" s="106"/>
      <c r="X168" s="109"/>
    </row>
    <row r="169" spans="1:24" s="105" customFormat="1">
      <c r="A169" s="118"/>
      <c r="B169" s="118"/>
      <c r="C169" s="119"/>
      <c r="D169" s="107"/>
      <c r="E169" s="123" t="s">
        <v>243</v>
      </c>
      <c r="J169" s="211"/>
      <c r="K169" s="211"/>
      <c r="L169" s="211"/>
      <c r="M169" s="211"/>
      <c r="N169" s="211"/>
      <c r="O169" s="211"/>
      <c r="P169" s="211"/>
      <c r="Q169" s="211"/>
      <c r="R169" s="211"/>
      <c r="S169" s="3"/>
      <c r="T169" s="3"/>
      <c r="V169" s="106"/>
      <c r="W169" s="106"/>
      <c r="X169" s="109"/>
    </row>
    <row r="170" spans="1:24" s="105" customFormat="1">
      <c r="A170" s="118"/>
      <c r="B170" s="118"/>
      <c r="D170" s="248" t="s">
        <v>13</v>
      </c>
      <c r="E170" s="34" t="s">
        <v>242</v>
      </c>
      <c r="F170" s="35" t="s">
        <v>14</v>
      </c>
      <c r="J170" s="211"/>
      <c r="K170" s="211"/>
      <c r="L170" s="211">
        <f>L166*(1+WACC)^Calcs!L7</f>
        <v>-86.269742452303788</v>
      </c>
      <c r="M170" s="211">
        <f>M166*(1+WACC)^Calcs!M7</f>
        <v>-8.9089384895041377</v>
      </c>
      <c r="N170" s="211">
        <f>N166*(1+WACC)^Calcs!N7</f>
        <v>46.927669794093909</v>
      </c>
      <c r="O170" s="211">
        <f>O166*(1+WACC)^Calcs!O7</f>
        <v>83.257211820895037</v>
      </c>
      <c r="P170" s="211">
        <f>P166*(1+WACC)^Calcs!P7</f>
        <v>53.067440855985808</v>
      </c>
      <c r="Q170" s="211"/>
      <c r="R170" s="211"/>
      <c r="S170" s="3"/>
      <c r="T170" s="3"/>
      <c r="V170" s="106"/>
      <c r="W170" s="106"/>
      <c r="X170" s="109"/>
    </row>
    <row r="171" spans="1:24" s="105" customFormat="1">
      <c r="A171" s="118"/>
      <c r="B171" s="118"/>
      <c r="C171" s="119"/>
      <c r="D171" s="248" t="s">
        <v>13</v>
      </c>
      <c r="E171" s="34" t="s">
        <v>244</v>
      </c>
      <c r="F171" s="35" t="s">
        <v>14</v>
      </c>
      <c r="J171" s="211"/>
      <c r="K171" s="211"/>
      <c r="L171" s="211">
        <f>L167*(1+WACC)^Calcs!L7</f>
        <v>-114.47191127473522</v>
      </c>
      <c r="M171" s="211">
        <f>M167*(1+WACC)^Calcs!M7</f>
        <v>-57.140023455395848</v>
      </c>
      <c r="N171" s="211">
        <f>N167*(1+WACC)^Calcs!N7</f>
        <v>-18.30471441707164</v>
      </c>
      <c r="O171" s="211">
        <f>O167*(1+WACC)^Calcs!O7</f>
        <v>69.109146279592196</v>
      </c>
      <c r="P171" s="211">
        <f>P167*(1+WACC)^Calcs!P7</f>
        <v>7.0814371449139912</v>
      </c>
      <c r="Q171" s="211"/>
      <c r="R171" s="211"/>
      <c r="S171" s="3"/>
      <c r="T171" s="3"/>
      <c r="V171" s="106"/>
      <c r="W171" s="106"/>
      <c r="X171" s="109"/>
    </row>
    <row r="172" spans="1:24" s="105" customFormat="1">
      <c r="A172" s="118"/>
      <c r="B172" s="118"/>
      <c r="C172" s="119"/>
      <c r="D172" s="248"/>
      <c r="E172" s="34"/>
      <c r="F172" s="35"/>
      <c r="J172" s="211"/>
      <c r="K172" s="211"/>
      <c r="L172" s="211"/>
      <c r="M172" s="211"/>
      <c r="N172" s="211"/>
      <c r="O172" s="211"/>
      <c r="P172" s="211"/>
      <c r="Q172" s="211"/>
      <c r="R172" s="211"/>
      <c r="S172" s="3"/>
      <c r="T172" s="3"/>
      <c r="V172" s="106"/>
      <c r="W172" s="106"/>
      <c r="X172" s="109"/>
    </row>
    <row r="173" spans="1:24" s="105" customFormat="1">
      <c r="A173" s="118"/>
      <c r="B173" s="118"/>
      <c r="C173" s="119"/>
      <c r="D173" s="108"/>
      <c r="E173" s="209" t="s">
        <v>228</v>
      </c>
      <c r="H173" s="212"/>
      <c r="J173" s="211"/>
      <c r="K173" s="211"/>
      <c r="L173" s="211"/>
      <c r="M173" s="211"/>
      <c r="N173" s="211"/>
      <c r="O173" s="211"/>
      <c r="P173" s="211"/>
      <c r="Q173" s="211"/>
      <c r="R173" s="211"/>
      <c r="S173" s="3"/>
      <c r="T173" s="3"/>
      <c r="V173" s="106"/>
      <c r="W173" s="106"/>
      <c r="X173" s="109"/>
    </row>
    <row r="174" spans="1:24" s="105" customFormat="1">
      <c r="A174" s="118"/>
      <c r="B174" s="118"/>
      <c r="C174" s="119"/>
      <c r="D174" s="251" t="s">
        <v>13</v>
      </c>
      <c r="E174" s="210" t="s">
        <v>204</v>
      </c>
      <c r="F174" s="35" t="s">
        <v>14</v>
      </c>
      <c r="K174" s="106"/>
      <c r="L174" s="110"/>
      <c r="P174" s="125">
        <f>SUM(L170:P170)</f>
        <v>88.073641529166821</v>
      </c>
      <c r="Q174" s="126"/>
      <c r="R174" s="3"/>
      <c r="S174" s="3"/>
      <c r="T174" s="3"/>
      <c r="V174" s="106"/>
      <c r="W174" s="106"/>
      <c r="X174" s="109"/>
    </row>
    <row r="175" spans="1:24" s="105" customFormat="1">
      <c r="A175" s="118"/>
      <c r="B175" s="118"/>
      <c r="C175" s="119"/>
      <c r="D175" s="251" t="s">
        <v>13</v>
      </c>
      <c r="E175" s="210" t="s">
        <v>205</v>
      </c>
      <c r="F175" s="35" t="s">
        <v>14</v>
      </c>
      <c r="K175" s="106"/>
      <c r="L175" s="110"/>
      <c r="P175" s="125">
        <f>SUM(L171:P171)</f>
        <v>-113.7260657226965</v>
      </c>
      <c r="Q175" s="126"/>
      <c r="R175" s="3"/>
      <c r="S175" s="3"/>
      <c r="T175" s="3"/>
      <c r="V175" s="106"/>
      <c r="W175" s="106"/>
      <c r="X175" s="109"/>
    </row>
    <row r="176" spans="1:24" s="105" customFormat="1">
      <c r="A176" s="118"/>
      <c r="B176" s="118"/>
      <c r="C176" s="119"/>
      <c r="D176" s="251"/>
      <c r="E176" s="210"/>
      <c r="F176" s="35"/>
      <c r="K176" s="106"/>
      <c r="L176" s="110"/>
      <c r="Q176" s="126"/>
      <c r="R176" s="3"/>
      <c r="S176" s="3"/>
      <c r="T176" s="3"/>
      <c r="V176" s="106"/>
      <c r="W176" s="106"/>
      <c r="X176" s="109"/>
    </row>
    <row r="177" spans="1:24" s="23" customFormat="1" ht="15">
      <c r="A177" s="20"/>
      <c r="B177" s="20"/>
      <c r="C177" s="20"/>
      <c r="D177" s="247"/>
      <c r="E177" s="22" t="s">
        <v>366</v>
      </c>
      <c r="F177" s="21"/>
      <c r="G177" s="21"/>
      <c r="H177" s="21"/>
      <c r="I177" s="21"/>
      <c r="J177" s="21"/>
      <c r="K177" s="21"/>
      <c r="L177" s="21"/>
      <c r="M177" s="21"/>
      <c r="N177" s="21"/>
      <c r="O177" s="21"/>
      <c r="P177" s="21"/>
      <c r="Q177" s="21"/>
      <c r="R177" s="21"/>
      <c r="S177" s="21"/>
      <c r="T177" s="21"/>
      <c r="U177" s="21"/>
      <c r="V177" s="21"/>
      <c r="W177" s="21"/>
      <c r="X177" s="21"/>
    </row>
    <row r="178" spans="1:24" s="105" customFormat="1">
      <c r="A178" s="118"/>
      <c r="B178" s="118"/>
      <c r="C178" s="119"/>
      <c r="D178" s="248"/>
      <c r="E178" s="34"/>
      <c r="F178" s="35"/>
      <c r="G178" s="56"/>
      <c r="K178" s="106"/>
      <c r="L178" s="56"/>
      <c r="M178" s="56"/>
      <c r="N178" s="56"/>
      <c r="O178" s="56"/>
      <c r="P178" s="56"/>
      <c r="Q178" s="119"/>
      <c r="R178" s="3"/>
      <c r="S178" s="3"/>
      <c r="T178" s="3"/>
      <c r="V178" s="106"/>
      <c r="W178" s="106"/>
      <c r="X178" s="109"/>
    </row>
    <row r="179" spans="1:24" s="105" customFormat="1">
      <c r="A179" s="118"/>
      <c r="B179" s="118"/>
      <c r="C179" s="119"/>
      <c r="D179" s="107"/>
      <c r="E179" s="123" t="s">
        <v>367</v>
      </c>
      <c r="G179" s="110"/>
      <c r="K179" s="106"/>
      <c r="L179" s="110"/>
      <c r="M179" s="110"/>
      <c r="N179" s="110"/>
      <c r="O179" s="110"/>
      <c r="P179" s="110"/>
      <c r="Q179" s="119"/>
      <c r="R179" s="118"/>
      <c r="S179" s="118"/>
      <c r="T179" s="118"/>
      <c r="V179" s="106"/>
      <c r="W179" s="106"/>
      <c r="X179" s="109"/>
    </row>
    <row r="180" spans="1:24" s="105" customFormat="1">
      <c r="A180" s="118"/>
      <c r="B180" s="118"/>
      <c r="C180" s="119"/>
      <c r="D180" s="248" t="s">
        <v>13</v>
      </c>
      <c r="E180" s="34" t="s">
        <v>368</v>
      </c>
      <c r="F180" s="35" t="s">
        <v>14</v>
      </c>
      <c r="G180" s="211"/>
      <c r="K180" s="106"/>
      <c r="L180" s="301">
        <f>(Inputs!L72/Indexation.Average)-Inputs!L151</f>
        <v>0</v>
      </c>
      <c r="M180" s="301">
        <f>(Inputs!M72/Indexation.Average)-Inputs!M151</f>
        <v>0</v>
      </c>
      <c r="N180" s="301">
        <f>(Inputs!N72/Indexation.Average)-Inputs!N151</f>
        <v>0</v>
      </c>
      <c r="O180" s="301">
        <f>(Inputs!O72/Indexation.Average)-Inputs!O151</f>
        <v>0</v>
      </c>
      <c r="P180" s="301">
        <f>(Inputs!P72/Indexation.Average)-Inputs!P151</f>
        <v>0</v>
      </c>
      <c r="Q180" s="126"/>
      <c r="R180" s="118"/>
      <c r="S180" s="118"/>
      <c r="T180" s="118"/>
      <c r="V180" s="106"/>
      <c r="W180" s="106"/>
      <c r="X180" s="109"/>
    </row>
    <row r="181" spans="1:24" s="105" customFormat="1">
      <c r="A181" s="118"/>
      <c r="B181" s="118"/>
      <c r="C181" s="119"/>
      <c r="D181" s="248"/>
      <c r="E181" s="34"/>
      <c r="F181" s="35"/>
      <c r="G181" s="211"/>
      <c r="K181" s="106"/>
      <c r="L181" s="211"/>
      <c r="M181" s="211"/>
      <c r="N181" s="211"/>
      <c r="O181" s="211"/>
      <c r="P181" s="211"/>
      <c r="Q181" s="126"/>
      <c r="R181" s="3"/>
      <c r="S181" s="3"/>
      <c r="T181" s="3"/>
      <c r="V181" s="106"/>
      <c r="W181" s="106"/>
      <c r="X181" s="109"/>
    </row>
    <row r="182" spans="1:24" s="105" customFormat="1">
      <c r="A182" s="118"/>
      <c r="B182" s="118"/>
      <c r="C182" s="119"/>
      <c r="D182" s="107"/>
      <c r="E182" s="123" t="s">
        <v>369</v>
      </c>
      <c r="J182" s="211"/>
      <c r="K182" s="211"/>
      <c r="L182" s="211"/>
      <c r="M182" s="211"/>
      <c r="N182" s="211"/>
      <c r="O182" s="211"/>
      <c r="P182" s="211"/>
      <c r="Q182" s="211"/>
      <c r="R182" s="211"/>
      <c r="S182" s="3"/>
      <c r="T182" s="3"/>
      <c r="V182" s="106"/>
      <c r="W182" s="106"/>
      <c r="X182" s="109"/>
    </row>
    <row r="183" spans="1:24" s="105" customFormat="1">
      <c r="A183" s="118"/>
      <c r="B183" s="118"/>
      <c r="C183" s="119"/>
      <c r="D183" s="248" t="s">
        <v>13</v>
      </c>
      <c r="E183" s="34" t="s">
        <v>370</v>
      </c>
      <c r="F183" s="35" t="s">
        <v>14</v>
      </c>
      <c r="J183" s="211"/>
      <c r="K183" s="211"/>
      <c r="L183" s="301">
        <f>L180*(1+WACC)^Calcs!L7</f>
        <v>0</v>
      </c>
      <c r="M183" s="301">
        <f>M180*(1+WACC)^Calcs!M7</f>
        <v>0</v>
      </c>
      <c r="N183" s="301">
        <f>N180*(1+WACC)^Calcs!N7</f>
        <v>0</v>
      </c>
      <c r="O183" s="301">
        <f>O180*(1+WACC)^Calcs!O7</f>
        <v>0</v>
      </c>
      <c r="P183" s="301">
        <f>P180*(1+WACC)^Calcs!P7</f>
        <v>0</v>
      </c>
      <c r="Q183" s="211"/>
      <c r="R183" s="211"/>
      <c r="S183" s="3"/>
      <c r="T183" s="3"/>
      <c r="V183" s="106"/>
      <c r="W183" s="106"/>
      <c r="X183" s="109"/>
    </row>
    <row r="184" spans="1:24" s="105" customFormat="1">
      <c r="A184" s="118"/>
      <c r="B184" s="118"/>
      <c r="C184" s="119"/>
      <c r="D184" s="248"/>
      <c r="E184" s="34"/>
      <c r="F184" s="35"/>
      <c r="J184" s="211"/>
      <c r="K184" s="211"/>
      <c r="L184" s="211"/>
      <c r="M184" s="211"/>
      <c r="N184" s="211"/>
      <c r="O184" s="211"/>
      <c r="P184" s="211"/>
      <c r="Q184" s="211"/>
      <c r="R184" s="211"/>
      <c r="S184" s="3"/>
      <c r="T184" s="3"/>
      <c r="V184" s="106"/>
      <c r="W184" s="106"/>
      <c r="X184" s="109"/>
    </row>
    <row r="185" spans="1:24" s="105" customFormat="1">
      <c r="A185" s="118"/>
      <c r="B185" s="118"/>
      <c r="C185" s="119"/>
      <c r="D185" s="108"/>
      <c r="E185" s="209" t="s">
        <v>371</v>
      </c>
      <c r="H185" s="212"/>
      <c r="J185" s="211"/>
      <c r="K185" s="211"/>
      <c r="L185" s="211"/>
      <c r="M185" s="211"/>
      <c r="N185" s="211"/>
      <c r="O185" s="211"/>
      <c r="P185" s="211"/>
      <c r="Q185" s="211"/>
      <c r="R185" s="211"/>
      <c r="S185" s="3"/>
      <c r="T185" s="3"/>
      <c r="V185" s="106"/>
      <c r="W185" s="106"/>
      <c r="X185" s="109"/>
    </row>
    <row r="186" spans="1:24" s="105" customFormat="1">
      <c r="A186" s="118"/>
      <c r="B186" s="118"/>
      <c r="C186" s="119"/>
      <c r="D186" s="251" t="s">
        <v>13</v>
      </c>
      <c r="E186" s="210" t="s">
        <v>372</v>
      </c>
      <c r="F186" s="35" t="s">
        <v>14</v>
      </c>
      <c r="K186" s="106"/>
      <c r="L186" s="110"/>
      <c r="P186" s="302">
        <f>SUM(L183:P183)</f>
        <v>0</v>
      </c>
      <c r="Q186" s="126"/>
      <c r="R186" s="3"/>
      <c r="S186" s="3"/>
      <c r="T186" s="3"/>
      <c r="V186" s="106"/>
      <c r="W186" s="106"/>
      <c r="X186" s="109"/>
    </row>
    <row r="187" spans="1:24" s="105" customFormat="1">
      <c r="A187" s="118"/>
      <c r="B187" s="118"/>
      <c r="C187" s="119"/>
      <c r="D187" s="251"/>
      <c r="E187" s="210"/>
      <c r="F187" s="35"/>
      <c r="K187" s="106"/>
      <c r="L187" s="110"/>
      <c r="Q187" s="126"/>
      <c r="R187" s="3"/>
      <c r="S187" s="3"/>
      <c r="T187" s="3"/>
      <c r="V187" s="106"/>
      <c r="W187" s="106"/>
      <c r="X187" s="109"/>
    </row>
    <row r="188" spans="1:24" s="23" customFormat="1" ht="15">
      <c r="A188" s="20"/>
      <c r="B188" s="20"/>
      <c r="C188" s="20"/>
      <c r="D188" s="247"/>
      <c r="E188" s="22" t="s">
        <v>252</v>
      </c>
      <c r="F188" s="21"/>
      <c r="G188" s="21"/>
      <c r="H188" s="21"/>
      <c r="I188" s="21"/>
      <c r="J188" s="21"/>
      <c r="K188" s="21"/>
      <c r="L188" s="21"/>
      <c r="M188" s="21"/>
      <c r="N188" s="21"/>
      <c r="O188" s="21"/>
      <c r="P188" s="21"/>
      <c r="Q188" s="21"/>
      <c r="R188" s="21"/>
      <c r="S188" s="21"/>
      <c r="T188" s="21"/>
      <c r="U188" s="21"/>
      <c r="V188" s="21"/>
      <c r="W188" s="21"/>
      <c r="X188" s="21"/>
    </row>
    <row r="189" spans="1:24" s="3" customFormat="1">
      <c r="D189" s="246"/>
    </row>
    <row r="190" spans="1:24" s="23" customFormat="1" ht="15">
      <c r="A190" s="20"/>
      <c r="B190" s="20"/>
      <c r="C190" s="20"/>
      <c r="D190" s="247"/>
      <c r="E190" s="22" t="s">
        <v>251</v>
      </c>
      <c r="F190" s="21"/>
      <c r="G190" s="21"/>
      <c r="H190" s="21"/>
      <c r="I190" s="21"/>
      <c r="J190" s="21"/>
      <c r="K190" s="21"/>
      <c r="L190" s="21"/>
      <c r="M190" s="21"/>
      <c r="N190" s="21"/>
      <c r="O190" s="21"/>
      <c r="P190" s="21"/>
      <c r="Q190" s="21"/>
      <c r="R190" s="21"/>
      <c r="S190" s="21"/>
      <c r="T190" s="21"/>
      <c r="U190" s="21"/>
      <c r="V190" s="21"/>
      <c r="W190" s="21"/>
      <c r="X190" s="21"/>
    </row>
    <row r="191" spans="1:24" s="105" customFormat="1">
      <c r="A191" s="118"/>
      <c r="B191" s="118"/>
      <c r="C191" s="119"/>
      <c r="D191" s="252"/>
      <c r="K191" s="106"/>
      <c r="L191" s="110"/>
      <c r="Q191" s="119"/>
      <c r="R191" s="3"/>
      <c r="S191" s="3"/>
      <c r="T191" s="3"/>
      <c r="V191" s="106"/>
      <c r="W191" s="106"/>
      <c r="X191" s="109"/>
    </row>
    <row r="192" spans="1:24">
      <c r="D192" s="29" t="s">
        <v>21</v>
      </c>
      <c r="E192" s="129" t="s">
        <v>123</v>
      </c>
      <c r="F192" s="35"/>
      <c r="G192" s="243">
        <f>IF(SUM(Baseline.Totex.Water)&lt;&gt;0,SUMPRODUCT(PAYG.Water,Baseline.Totex.Water)/SUM(Baseline.Totex.Water),0)</f>
        <v>0.62791188931350306</v>
      </c>
      <c r="H192" s="126" t="s">
        <v>124</v>
      </c>
    </row>
    <row r="193" spans="1:24">
      <c r="D193" s="29" t="s">
        <v>21</v>
      </c>
      <c r="E193" s="129" t="s">
        <v>125</v>
      </c>
      <c r="F193" s="35"/>
      <c r="G193" s="275">
        <f>IF(SUM(Baseline.Totex.Sewerage)&lt;&gt;0,SUMPRODUCT(PAYG.Sewerage,Baseline.Totex.Sewerage)/SUM(Baseline.Totex.Sewerage),0)</f>
        <v>0.49435799999999996</v>
      </c>
      <c r="H193" s="126" t="s">
        <v>126</v>
      </c>
    </row>
    <row r="194" spans="1:24"/>
    <row r="195" spans="1:24" s="23" customFormat="1" ht="15">
      <c r="A195" s="20"/>
      <c r="B195" s="20"/>
      <c r="C195" s="20"/>
      <c r="D195" s="247"/>
      <c r="E195" s="22" t="s">
        <v>127</v>
      </c>
      <c r="F195" s="21"/>
      <c r="G195" s="21"/>
      <c r="H195" s="21"/>
      <c r="I195" s="21"/>
      <c r="J195" s="21"/>
      <c r="K195" s="21"/>
      <c r="L195" s="21"/>
      <c r="M195" s="21"/>
      <c r="N195" s="21"/>
      <c r="O195" s="21"/>
      <c r="P195" s="21"/>
      <c r="Q195" s="21"/>
      <c r="R195" s="21"/>
      <c r="S195" s="21"/>
      <c r="T195" s="21"/>
      <c r="U195" s="21"/>
      <c r="V195" s="21"/>
      <c r="W195" s="21"/>
      <c r="X195" s="21"/>
    </row>
    <row r="196" spans="1:24" s="105" customFormat="1">
      <c r="A196" s="118"/>
      <c r="B196" s="118"/>
      <c r="C196" s="119"/>
      <c r="D196" s="252"/>
      <c r="K196" s="106"/>
      <c r="L196" s="110"/>
      <c r="Q196" s="119"/>
      <c r="R196" s="3"/>
      <c r="S196" s="3"/>
      <c r="T196" s="3"/>
      <c r="V196" s="106"/>
      <c r="W196" s="106"/>
      <c r="X196" s="109"/>
    </row>
    <row r="197" spans="1:24" s="262" customFormat="1">
      <c r="A197" s="118"/>
      <c r="B197" s="118"/>
      <c r="C197" s="118"/>
      <c r="D197" s="251" t="s">
        <v>13</v>
      </c>
      <c r="E197" s="173" t="s">
        <v>128</v>
      </c>
      <c r="F197" s="35" t="s">
        <v>14</v>
      </c>
      <c r="G197" s="173"/>
      <c r="H197" s="118"/>
      <c r="I197" s="118"/>
      <c r="J197" s="118"/>
      <c r="K197" s="118"/>
      <c r="L197" s="118"/>
      <c r="M197" s="118"/>
      <c r="N197" s="118"/>
      <c r="O197" s="118"/>
      <c r="P197" s="125">
        <f>Total.Adj.Water*WeightedPAYG.Water+P130+P113</f>
        <v>3.3383552447687919</v>
      </c>
      <c r="Q197" s="118"/>
      <c r="R197" s="118"/>
      <c r="S197" s="118"/>
      <c r="T197" s="118"/>
      <c r="U197" s="118"/>
      <c r="V197" s="119"/>
      <c r="W197" s="118"/>
      <c r="X197" s="130"/>
    </row>
    <row r="198" spans="1:24" s="262" customFormat="1">
      <c r="A198" s="118"/>
      <c r="B198" s="118"/>
      <c r="C198" s="118"/>
      <c r="D198" s="251" t="s">
        <v>13</v>
      </c>
      <c r="E198" s="173" t="s">
        <v>129</v>
      </c>
      <c r="F198" s="35" t="s">
        <v>14</v>
      </c>
      <c r="G198" s="173"/>
      <c r="H198" s="118"/>
      <c r="I198" s="118"/>
      <c r="J198" s="118"/>
      <c r="K198" s="118"/>
      <c r="L198" s="118"/>
      <c r="M198" s="118"/>
      <c r="N198" s="118"/>
      <c r="O198" s="118"/>
      <c r="P198" s="297">
        <f>Total.Adj.Sewerage*WeightedPAYG.Sewerage+P114</f>
        <v>-5.5991956332275237</v>
      </c>
      <c r="Q198" s="118"/>
      <c r="R198" s="118"/>
      <c r="S198" s="118"/>
      <c r="T198" s="118"/>
      <c r="U198" s="118"/>
      <c r="V198" s="119"/>
      <c r="W198" s="118"/>
      <c r="X198" s="130"/>
    </row>
    <row r="199" spans="1:24"/>
    <row r="200" spans="1:24" s="23" customFormat="1" ht="15">
      <c r="A200" s="20"/>
      <c r="B200" s="20"/>
      <c r="C200" s="20"/>
      <c r="D200" s="247"/>
      <c r="E200" s="22" t="s">
        <v>130</v>
      </c>
      <c r="F200" s="21"/>
      <c r="G200" s="21"/>
      <c r="H200" s="21"/>
      <c r="I200" s="21"/>
      <c r="J200" s="21"/>
      <c r="K200" s="21"/>
      <c r="L200" s="21"/>
      <c r="M200" s="21"/>
      <c r="N200" s="21"/>
      <c r="O200" s="21"/>
      <c r="P200" s="21"/>
      <c r="Q200" s="21"/>
      <c r="R200" s="21"/>
      <c r="S200" s="21"/>
      <c r="T200" s="21"/>
      <c r="U200" s="21"/>
      <c r="V200" s="21"/>
      <c r="W200" s="21"/>
      <c r="X200" s="21"/>
    </row>
    <row r="201" spans="1:24" s="105" customFormat="1">
      <c r="A201" s="118"/>
      <c r="B201" s="118"/>
      <c r="C201" s="119"/>
      <c r="D201" s="252"/>
      <c r="K201" s="106"/>
      <c r="L201" s="110"/>
      <c r="Q201" s="119"/>
      <c r="R201" s="3"/>
      <c r="S201" s="3"/>
      <c r="T201" s="3"/>
      <c r="V201" s="106"/>
      <c r="W201" s="106"/>
      <c r="X201" s="109"/>
    </row>
    <row r="202" spans="1:24">
      <c r="A202" s="153"/>
      <c r="D202" s="251" t="s">
        <v>13</v>
      </c>
      <c r="E202" s="129" t="s">
        <v>131</v>
      </c>
      <c r="F202" s="35" t="s">
        <v>14</v>
      </c>
      <c r="P202" s="125">
        <f>Total.Adj.Water*(1-WeightedPAYG.Water)</f>
        <v>32.771154877867481</v>
      </c>
    </row>
    <row r="203" spans="1:24">
      <c r="A203" s="153"/>
      <c r="D203" s="251" t="s">
        <v>13</v>
      </c>
      <c r="E203" s="129" t="s">
        <v>132</v>
      </c>
      <c r="F203" s="35" t="s">
        <v>14</v>
      </c>
      <c r="P203" s="125">
        <f>Total.Adj.Sewerage*(1-WeightedPAYG.Sewerage)+P186</f>
        <v>-57.504675324155713</v>
      </c>
    </row>
    <row r="204" spans="1:24"/>
    <row r="205" spans="1:24" ht="13.5" thickBot="1"/>
    <row r="206" spans="1:24" s="3" customFormat="1" ht="13.5" thickBot="1">
      <c r="A206" s="131" t="s">
        <v>133</v>
      </c>
      <c r="B206" s="132"/>
      <c r="C206" s="132"/>
      <c r="D206" s="253"/>
      <c r="E206" s="132"/>
      <c r="F206" s="132"/>
      <c r="G206" s="132"/>
      <c r="H206" s="132"/>
      <c r="I206" s="132"/>
      <c r="J206" s="132"/>
      <c r="K206" s="132"/>
      <c r="L206" s="132"/>
      <c r="M206" s="132"/>
      <c r="N206" s="132"/>
      <c r="O206" s="132"/>
      <c r="P206" s="132"/>
      <c r="Q206" s="132"/>
      <c r="R206" s="132"/>
      <c r="S206" s="132"/>
      <c r="T206" s="132"/>
      <c r="U206" s="132"/>
      <c r="V206" s="132"/>
      <c r="W206" s="132"/>
      <c r="X206" s="132"/>
    </row>
    <row r="207" spans="1:24"/>
    <row r="208" spans="1:24"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sheetData>
  <pageMargins left="0.75" right="0.75" top="1" bottom="1" header="0.5" footer="0.5"/>
  <pageSetup paperSize="8" scale="76" fitToHeight="0" orientation="landscape" r:id="rId1"/>
  <headerFooter alignWithMargins="0"/>
  <ignoredErrors>
    <ignoredError sqref="I5:U5 G60:G61 G62 G79 G82:G83 G85:G87 G74:G76 G64 G66:G7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X51"/>
  <sheetViews>
    <sheetView showGridLines="0" zoomScale="80" zoomScaleNormal="80" workbookViewId="0">
      <pane xSplit="8" ySplit="7" topLeftCell="I8" activePane="bottomRight" state="frozen"/>
      <selection activeCell="E46" sqref="E46:E48"/>
      <selection pane="topRight" activeCell="E46" sqref="E46:E48"/>
      <selection pane="bottomLeft" activeCell="E46" sqref="E46:E48"/>
      <selection pane="bottomRight" activeCell="P11" sqref="P11"/>
    </sheetView>
  </sheetViews>
  <sheetFormatPr defaultColWidth="0" defaultRowHeight="0" customHeight="1" zeroHeight="1"/>
  <cols>
    <col min="1" max="3" width="2.5703125" style="7" customWidth="1"/>
    <col min="4" max="4" width="9.5703125" style="7" customWidth="1"/>
    <col min="5" max="5" width="29.42578125" style="7" customWidth="1"/>
    <col min="6" max="6" width="17.85546875" style="7" customWidth="1"/>
    <col min="7" max="7" width="11.5703125" style="7" customWidth="1"/>
    <col min="8" max="8" width="4.140625" style="7" customWidth="1"/>
    <col min="9" max="21" width="13.140625" style="7" customWidth="1"/>
    <col min="22" max="22" width="15.85546875" style="7" bestFit="1" customWidth="1"/>
    <col min="23" max="16384" width="9.140625" style="7" hidden="1"/>
  </cols>
  <sheetData>
    <row r="1" spans="1:24" ht="33.75">
      <c r="A1" s="133"/>
      <c r="B1" s="133"/>
      <c r="C1" s="133"/>
      <c r="D1" s="1" t="s">
        <v>185</v>
      </c>
      <c r="E1" s="1"/>
      <c r="F1" s="1"/>
      <c r="G1" s="1"/>
      <c r="H1" s="1"/>
      <c r="I1" s="133"/>
      <c r="J1" s="133"/>
      <c r="K1" s="133"/>
      <c r="L1" s="133"/>
      <c r="M1" s="133"/>
      <c r="N1" s="133"/>
      <c r="O1" s="133"/>
      <c r="P1" s="133"/>
      <c r="Q1" s="133"/>
      <c r="R1" s="133"/>
      <c r="S1" s="133"/>
      <c r="T1" s="133"/>
      <c r="U1" s="133"/>
      <c r="V1" s="133"/>
    </row>
    <row r="2" spans="1:24" ht="15">
      <c r="A2" s="2"/>
      <c r="B2" s="2"/>
      <c r="C2" s="2"/>
      <c r="D2" s="2"/>
      <c r="E2" s="2"/>
      <c r="F2" s="2"/>
      <c r="G2" s="2"/>
      <c r="H2" s="2"/>
      <c r="I2" s="2"/>
      <c r="J2" s="2"/>
      <c r="K2" s="2"/>
      <c r="L2" s="2"/>
      <c r="O2" s="2"/>
      <c r="P2" s="2"/>
      <c r="Q2" s="2"/>
      <c r="R2" s="2"/>
      <c r="S2" s="2"/>
      <c r="T2" s="2"/>
      <c r="U2" s="2"/>
    </row>
    <row r="3" spans="1:24" ht="12.75">
      <c r="E3" s="7" t="s">
        <v>1</v>
      </c>
      <c r="I3" s="134" t="str">
        <f t="shared" ref="I3:U3" si="0">AMP.Years</f>
        <v>2012-13</v>
      </c>
      <c r="J3" s="134" t="str">
        <f t="shared" si="0"/>
        <v>2013-14</v>
      </c>
      <c r="K3" s="134" t="str">
        <f t="shared" si="0"/>
        <v>2014-15</v>
      </c>
      <c r="L3" s="10" t="str">
        <f t="shared" si="0"/>
        <v>2015-16</v>
      </c>
      <c r="M3" s="10" t="str">
        <f t="shared" si="0"/>
        <v>2016-17</v>
      </c>
      <c r="N3" s="10" t="str">
        <f t="shared" si="0"/>
        <v>2017-18</v>
      </c>
      <c r="O3" s="10" t="str">
        <f t="shared" si="0"/>
        <v>2018-19</v>
      </c>
      <c r="P3" s="10" t="str">
        <f t="shared" si="0"/>
        <v>2019-20</v>
      </c>
      <c r="Q3" s="134" t="str">
        <f t="shared" si="0"/>
        <v>2020-21</v>
      </c>
      <c r="R3" s="134" t="str">
        <f t="shared" si="0"/>
        <v>2021-22</v>
      </c>
      <c r="S3" s="134" t="str">
        <f t="shared" si="0"/>
        <v>2022-23</v>
      </c>
      <c r="T3" s="134" t="str">
        <f t="shared" si="0"/>
        <v>2023-24</v>
      </c>
      <c r="U3" s="134" t="str">
        <f t="shared" si="0"/>
        <v>2024-25</v>
      </c>
      <c r="V3" s="135" t="s">
        <v>147</v>
      </c>
    </row>
    <row r="4" spans="1:24" ht="12.75">
      <c r="V4" s="135"/>
    </row>
    <row r="5" spans="1:24" ht="12.75">
      <c r="E5" s="7" t="s">
        <v>2</v>
      </c>
      <c r="I5" s="136">
        <f t="shared" ref="I5:U5" si="1">Calendar.Years</f>
        <v>2012</v>
      </c>
      <c r="J5" s="136">
        <f t="shared" si="1"/>
        <v>2013</v>
      </c>
      <c r="K5" s="136">
        <f t="shared" si="1"/>
        <v>2014</v>
      </c>
      <c r="L5" s="136">
        <f t="shared" si="1"/>
        <v>2015</v>
      </c>
      <c r="M5" s="136">
        <f t="shared" si="1"/>
        <v>2016</v>
      </c>
      <c r="N5" s="136">
        <f t="shared" si="1"/>
        <v>2017</v>
      </c>
      <c r="O5" s="136">
        <f t="shared" si="1"/>
        <v>2018</v>
      </c>
      <c r="P5" s="136">
        <f t="shared" si="1"/>
        <v>2019</v>
      </c>
      <c r="Q5" s="136">
        <f t="shared" si="1"/>
        <v>2020</v>
      </c>
      <c r="R5" s="136">
        <f t="shared" si="1"/>
        <v>2021</v>
      </c>
      <c r="S5" s="136">
        <f t="shared" si="1"/>
        <v>2022</v>
      </c>
      <c r="T5" s="136">
        <f t="shared" si="1"/>
        <v>2023</v>
      </c>
      <c r="U5" s="136">
        <f t="shared" si="1"/>
        <v>2024</v>
      </c>
      <c r="V5" s="135" t="s">
        <v>148</v>
      </c>
    </row>
    <row r="6" spans="1:24" ht="12.75">
      <c r="E6" s="7" t="s">
        <v>3</v>
      </c>
      <c r="K6" s="137"/>
      <c r="L6" s="138">
        <v>1</v>
      </c>
      <c r="M6" s="138">
        <v>2</v>
      </c>
      <c r="N6" s="138">
        <v>3</v>
      </c>
      <c r="O6" s="138">
        <v>4</v>
      </c>
      <c r="P6" s="138">
        <v>5</v>
      </c>
      <c r="Q6" s="138">
        <v>6</v>
      </c>
      <c r="R6" s="138">
        <v>7</v>
      </c>
      <c r="S6" s="138">
        <v>8</v>
      </c>
      <c r="T6" s="138">
        <v>9</v>
      </c>
      <c r="U6" s="138">
        <v>10</v>
      </c>
    </row>
    <row r="7" spans="1:24" ht="12.75"/>
    <row r="8" spans="1:24" ht="12.75"/>
    <row r="9" spans="1:24" s="23" customFormat="1" ht="15">
      <c r="A9" s="19"/>
      <c r="B9" s="20"/>
      <c r="C9" s="20"/>
      <c r="D9" s="21"/>
      <c r="E9" s="22" t="s">
        <v>186</v>
      </c>
      <c r="F9" s="21"/>
      <c r="G9" s="21"/>
      <c r="H9" s="21"/>
      <c r="I9" s="21"/>
      <c r="J9" s="21"/>
      <c r="K9" s="21"/>
      <c r="L9" s="21"/>
      <c r="M9" s="21"/>
      <c r="N9" s="21"/>
      <c r="O9" s="21"/>
      <c r="P9" s="21"/>
      <c r="Q9" s="21"/>
      <c r="R9" s="21"/>
      <c r="S9" s="21"/>
      <c r="T9" s="21"/>
      <c r="U9" s="21"/>
      <c r="V9" s="21"/>
      <c r="W9" s="21"/>
      <c r="X9" s="21"/>
    </row>
    <row r="10" spans="1:24" s="105" customFormat="1" ht="12.75">
      <c r="A10" s="118"/>
      <c r="B10" s="118"/>
      <c r="C10" s="119"/>
      <c r="D10" s="128"/>
      <c r="K10" s="106"/>
      <c r="L10" s="110"/>
      <c r="Q10" s="119"/>
      <c r="R10" s="3"/>
      <c r="S10" s="3"/>
      <c r="T10" s="3"/>
      <c r="V10" s="106"/>
      <c r="W10" s="106"/>
      <c r="X10" s="109"/>
    </row>
    <row r="11" spans="1:24" s="118" customFormat="1" ht="12.75">
      <c r="A11" s="153"/>
      <c r="B11" s="3"/>
      <c r="C11" s="3"/>
      <c r="D11" s="248" t="s">
        <v>13</v>
      </c>
      <c r="E11" s="129" t="s">
        <v>128</v>
      </c>
      <c r="F11" s="35" t="s">
        <v>14</v>
      </c>
      <c r="H11" s="3"/>
      <c r="I11" s="3"/>
      <c r="J11" s="3"/>
      <c r="K11" s="3"/>
      <c r="L11" s="3"/>
      <c r="M11" s="3"/>
      <c r="N11" s="3"/>
      <c r="O11" s="3"/>
      <c r="P11" s="125">
        <f>Calcs!P197</f>
        <v>3.3383552447687919</v>
      </c>
      <c r="Q11" s="3"/>
      <c r="R11" s="3"/>
      <c r="S11" s="3"/>
      <c r="T11" s="3"/>
      <c r="U11" s="3"/>
      <c r="V11" s="119"/>
      <c r="X11" s="130"/>
    </row>
    <row r="12" spans="1:24" s="118" customFormat="1" ht="12.75">
      <c r="A12" s="153"/>
      <c r="B12" s="3"/>
      <c r="C12" s="3"/>
      <c r="D12" s="248" t="s">
        <v>13</v>
      </c>
      <c r="E12" s="129" t="s">
        <v>129</v>
      </c>
      <c r="F12" s="35" t="s">
        <v>14</v>
      </c>
      <c r="H12" s="3"/>
      <c r="I12" s="3"/>
      <c r="J12" s="3"/>
      <c r="K12" s="3"/>
      <c r="L12" s="3"/>
      <c r="M12" s="3"/>
      <c r="N12" s="3"/>
      <c r="O12" s="3"/>
      <c r="P12" s="125">
        <f>Calcs!P198</f>
        <v>-5.5991956332275237</v>
      </c>
      <c r="Q12" s="3"/>
      <c r="R12" s="3"/>
      <c r="S12" s="3"/>
      <c r="T12" s="3"/>
      <c r="U12" s="3"/>
      <c r="V12" s="119"/>
      <c r="X12" s="130"/>
    </row>
    <row r="13" spans="1:24" s="118" customFormat="1" ht="12.75">
      <c r="A13" s="3"/>
      <c r="B13" s="3"/>
      <c r="C13" s="3"/>
      <c r="D13" s="3"/>
      <c r="E13" s="129"/>
      <c r="F13" s="35"/>
      <c r="H13" s="3"/>
      <c r="I13" s="3"/>
      <c r="J13" s="3"/>
      <c r="K13" s="3"/>
      <c r="L13" s="3"/>
      <c r="M13" s="3"/>
      <c r="N13" s="3"/>
      <c r="O13" s="3"/>
      <c r="P13" s="211"/>
      <c r="Q13" s="3"/>
      <c r="R13" s="3"/>
      <c r="S13" s="3"/>
      <c r="T13" s="3"/>
      <c r="U13" s="3"/>
      <c r="V13" s="119"/>
      <c r="X13" s="130"/>
    </row>
    <row r="14" spans="1:24" s="118" customFormat="1" ht="12.75">
      <c r="A14" s="153"/>
      <c r="B14" s="3"/>
      <c r="C14" s="3"/>
      <c r="D14" s="248" t="s">
        <v>13</v>
      </c>
      <c r="E14" s="214" t="s">
        <v>188</v>
      </c>
      <c r="F14" s="35" t="s">
        <v>14</v>
      </c>
      <c r="H14" s="3"/>
      <c r="I14" s="3"/>
      <c r="J14" s="3"/>
      <c r="K14" s="3"/>
      <c r="L14" s="3"/>
      <c r="M14" s="3"/>
      <c r="N14" s="3"/>
      <c r="O14" s="3"/>
      <c r="P14" s="215">
        <f>SUM(P11:P12)</f>
        <v>-2.2608403884587318</v>
      </c>
      <c r="Q14" s="3"/>
      <c r="R14" s="3"/>
      <c r="S14" s="3"/>
      <c r="T14" s="3"/>
      <c r="U14" s="3"/>
      <c r="V14" s="119"/>
      <c r="X14" s="130"/>
    </row>
    <row r="15" spans="1:24" s="118" customFormat="1" ht="12.75">
      <c r="A15" s="3"/>
      <c r="B15" s="3"/>
      <c r="C15" s="3"/>
      <c r="D15" s="3"/>
      <c r="E15" s="129"/>
      <c r="F15" s="129"/>
      <c r="G15" s="129"/>
      <c r="H15" s="3"/>
      <c r="I15" s="3"/>
      <c r="J15" s="3"/>
      <c r="K15" s="3"/>
      <c r="L15" s="3"/>
      <c r="M15" s="3"/>
      <c r="N15" s="3"/>
      <c r="O15" s="3"/>
      <c r="P15" s="3"/>
      <c r="Q15" s="3"/>
      <c r="R15" s="3"/>
      <c r="S15" s="3"/>
      <c r="T15" s="3"/>
      <c r="U15" s="3"/>
      <c r="V15" s="119"/>
      <c r="X15" s="130"/>
    </row>
    <row r="16" spans="1:24" s="23" customFormat="1" ht="15">
      <c r="A16" s="19"/>
      <c r="B16" s="20"/>
      <c r="C16" s="20"/>
      <c r="D16" s="21"/>
      <c r="E16" s="22" t="s">
        <v>187</v>
      </c>
      <c r="F16" s="21"/>
      <c r="G16" s="21"/>
      <c r="H16" s="21"/>
      <c r="I16" s="21"/>
      <c r="J16" s="21"/>
      <c r="K16" s="21"/>
      <c r="L16" s="21"/>
      <c r="M16" s="21"/>
      <c r="N16" s="21"/>
      <c r="O16" s="21"/>
      <c r="P16" s="21"/>
      <c r="Q16" s="21"/>
      <c r="R16" s="21"/>
      <c r="S16" s="21"/>
      <c r="T16" s="21"/>
      <c r="U16" s="21"/>
      <c r="V16" s="21"/>
      <c r="W16" s="21"/>
      <c r="X16" s="21"/>
    </row>
    <row r="17" spans="1:24" s="105" customFormat="1" ht="12.75">
      <c r="A17" s="118"/>
      <c r="B17" s="118"/>
      <c r="C17" s="119"/>
      <c r="D17" s="128"/>
      <c r="K17" s="106"/>
      <c r="L17" s="110"/>
      <c r="Q17" s="119"/>
      <c r="R17" s="3"/>
      <c r="S17" s="3"/>
      <c r="T17" s="3"/>
      <c r="V17" s="106"/>
      <c r="W17" s="106"/>
      <c r="X17" s="109"/>
    </row>
    <row r="18" spans="1:24" s="118" customFormat="1" ht="12.75">
      <c r="A18" s="153"/>
      <c r="B18" s="3"/>
      <c r="C18" s="3"/>
      <c r="D18" s="248" t="s">
        <v>13</v>
      </c>
      <c r="E18" s="129" t="s">
        <v>131</v>
      </c>
      <c r="F18" s="35" t="s">
        <v>14</v>
      </c>
      <c r="H18" s="3"/>
      <c r="I18" s="3"/>
      <c r="J18" s="3"/>
      <c r="K18" s="3"/>
      <c r="L18" s="3"/>
      <c r="M18" s="3"/>
      <c r="N18" s="3"/>
      <c r="O18" s="3"/>
      <c r="P18" s="125">
        <f>Calcs!P202</f>
        <v>32.771154877867481</v>
      </c>
      <c r="Q18" s="3"/>
      <c r="R18" s="3"/>
      <c r="S18" s="3"/>
      <c r="T18" s="3"/>
      <c r="U18" s="3"/>
      <c r="V18" s="119"/>
      <c r="X18" s="130"/>
    </row>
    <row r="19" spans="1:24" s="118" customFormat="1" ht="12.75">
      <c r="A19" s="153"/>
      <c r="B19" s="3"/>
      <c r="C19" s="3"/>
      <c r="D19" s="248" t="s">
        <v>13</v>
      </c>
      <c r="E19" s="129" t="s">
        <v>132</v>
      </c>
      <c r="F19" s="35" t="s">
        <v>14</v>
      </c>
      <c r="H19" s="3"/>
      <c r="I19" s="3"/>
      <c r="J19" s="3"/>
      <c r="K19" s="3"/>
      <c r="L19" s="3"/>
      <c r="M19" s="3"/>
      <c r="N19" s="3"/>
      <c r="O19" s="3"/>
      <c r="P19" s="125">
        <f>Calcs!P203</f>
        <v>-57.504675324155713</v>
      </c>
      <c r="Q19" s="3"/>
      <c r="R19" s="3"/>
      <c r="S19" s="3"/>
      <c r="T19" s="3"/>
      <c r="U19" s="3"/>
      <c r="V19" s="119"/>
      <c r="X19" s="130"/>
    </row>
    <row r="20" spans="1:24" customFormat="1" ht="15">
      <c r="G20" s="7"/>
    </row>
    <row r="21" spans="1:24" s="118" customFormat="1" ht="12.75">
      <c r="A21" s="153"/>
      <c r="B21" s="3"/>
      <c r="C21" s="3"/>
      <c r="D21" s="248" t="s">
        <v>13</v>
      </c>
      <c r="E21" s="214" t="s">
        <v>189</v>
      </c>
      <c r="F21" s="35" t="s">
        <v>14</v>
      </c>
      <c r="H21" s="3"/>
      <c r="I21" s="3"/>
      <c r="J21" s="3"/>
      <c r="K21" s="3"/>
      <c r="L21" s="3"/>
      <c r="M21" s="3"/>
      <c r="N21" s="3"/>
      <c r="O21" s="3"/>
      <c r="P21" s="215">
        <f>SUM(P18:P19)</f>
        <v>-24.733520446288232</v>
      </c>
      <c r="Q21" s="3"/>
      <c r="R21" s="3"/>
      <c r="S21" s="3"/>
      <c r="T21" s="3"/>
      <c r="U21" s="3"/>
      <c r="V21" s="119"/>
      <c r="X21" s="130"/>
    </row>
    <row r="22" spans="1:24" ht="13.5" thickBot="1"/>
    <row r="23" spans="1:24" ht="13.5" thickBot="1">
      <c r="A23" s="143" t="s">
        <v>133</v>
      </c>
      <c r="B23" s="144"/>
      <c r="C23" s="144"/>
      <c r="D23" s="144"/>
      <c r="E23" s="144"/>
      <c r="F23" s="144"/>
      <c r="G23" s="144"/>
      <c r="H23" s="144"/>
      <c r="I23" s="144"/>
      <c r="J23" s="144"/>
      <c r="K23" s="144"/>
      <c r="L23" s="144"/>
      <c r="M23" s="144"/>
      <c r="N23" s="144"/>
      <c r="O23" s="144"/>
      <c r="P23" s="144"/>
      <c r="Q23" s="144"/>
      <c r="R23" s="144"/>
      <c r="S23" s="144"/>
      <c r="T23" s="144"/>
      <c r="U23" s="144"/>
      <c r="V23" s="144"/>
    </row>
    <row r="24" spans="1:24" ht="12.75"/>
    <row r="25" spans="1:24" ht="12.75" hidden="1"/>
    <row r="37" spans="4:16" ht="0" hidden="1" customHeight="1"/>
    <row r="38" spans="4:16" ht="0" hidden="1" customHeight="1">
      <c r="L38" s="7" t="e">
        <f>SUM(INDEX(Actual.Opex.Sewerage,,L6))/Indexation.Nov12.Forecast</f>
        <v>#NAME?</v>
      </c>
      <c r="M38" s="7" t="e">
        <f>SUM(INDEX(Actual.Opex.Sewerage,,M6))/Indexation.Nov12.Forecast</f>
        <v>#NAME?</v>
      </c>
      <c r="N38" s="7" t="e">
        <f>SUM(INDEX(Actual.Opex.Sewerage,,N6))/Indexation.Nov12.Forecast</f>
        <v>#NAME?</v>
      </c>
      <c r="O38" s="7" t="e">
        <f>SUM(INDEX(Actual.Opex.Sewerage,,O6))/Indexation.Nov12.Forecast</f>
        <v>#NAME?</v>
      </c>
      <c r="P38" s="7" t="e">
        <f>SUM(INDEX(Actual.Opex.Sewerage,,P6))/Indexation.Nov12.Forecast</f>
        <v>#NAME?</v>
      </c>
    </row>
    <row r="41" spans="4:16" ht="0" hidden="1" customHeight="1">
      <c r="D41" s="3"/>
      <c r="E41" s="129" t="s">
        <v>189</v>
      </c>
      <c r="F41" s="35" t="s">
        <v>14</v>
      </c>
      <c r="G41" s="118"/>
      <c r="H41" s="3"/>
      <c r="I41" s="3"/>
      <c r="J41" s="3"/>
      <c r="K41" s="3"/>
      <c r="L41" s="3"/>
      <c r="M41" s="3"/>
      <c r="N41" s="3"/>
      <c r="O41" s="3"/>
      <c r="P41" s="53">
        <f>SUM(P18:P19)</f>
        <v>-24.733520446288232</v>
      </c>
    </row>
    <row r="42" spans="4:16" ht="0" hidden="1" customHeight="1"/>
    <row r="43" spans="4:16" ht="0" hidden="1" customHeight="1">
      <c r="D43" s="144"/>
      <c r="E43" s="144"/>
      <c r="F43" s="144"/>
      <c r="G43" s="144"/>
      <c r="H43" s="144"/>
      <c r="I43" s="144"/>
      <c r="J43" s="144"/>
      <c r="K43" s="144"/>
      <c r="L43" s="144"/>
      <c r="M43" s="144"/>
      <c r="N43" s="144"/>
      <c r="O43" s="144"/>
      <c r="P43" s="144"/>
    </row>
    <row r="45" spans="4:16" ht="0" hidden="1" customHeight="1"/>
    <row r="46" spans="4:16" ht="0" hidden="1" customHeight="1">
      <c r="E46" s="7" t="s">
        <v>195</v>
      </c>
    </row>
    <row r="47" spans="4:16" ht="0" hidden="1" customHeight="1">
      <c r="E47" s="7" t="s">
        <v>196</v>
      </c>
    </row>
    <row r="48" spans="4:16" ht="0" hidden="1" customHeight="1">
      <c r="E48" s="7" t="s">
        <v>197</v>
      </c>
    </row>
    <row r="51" spans="5:5" ht="0" hidden="1" customHeight="1">
      <c r="E51" s="7" t="s">
        <v>194</v>
      </c>
    </row>
  </sheetData>
  <pageMargins left="0.7" right="0.7" top="0.75" bottom="0.75" header="0.3" footer="0.3"/>
  <pageSetup paperSize="9" orientation="portrait" r:id="rId1"/>
  <ignoredErrors>
    <ignoredError sqref="P14:P17 P20:P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Z59"/>
  <sheetViews>
    <sheetView showGridLines="0" zoomScale="80" zoomScaleNormal="80" workbookViewId="0">
      <pane xSplit="5" ySplit="5" topLeftCell="F6" activePane="bottomRight" state="frozen"/>
      <selection activeCell="M121" sqref="M121"/>
      <selection pane="topRight" activeCell="M121" sqref="M121"/>
      <selection pane="bottomLeft" activeCell="M121" sqref="M121"/>
      <selection pane="bottomRight" activeCell="O34" sqref="O34"/>
    </sheetView>
  </sheetViews>
  <sheetFormatPr defaultColWidth="0" defaultRowHeight="0" customHeight="1" zeroHeight="1"/>
  <cols>
    <col min="1" max="3" width="4.5703125" style="3" customWidth="1"/>
    <col min="4" max="4" width="11.5703125" style="3" customWidth="1"/>
    <col min="5" max="5" width="53.140625" style="3" customWidth="1"/>
    <col min="6" max="7" width="2.5703125" style="3" customWidth="1"/>
    <col min="8" max="21" width="11" style="3" customWidth="1"/>
    <col min="22" max="22" width="22.42578125" style="180" bestFit="1" customWidth="1"/>
    <col min="23" max="26" width="8.85546875" style="3" hidden="1" customWidth="1"/>
    <col min="27" max="259" width="0" style="3" hidden="1" customWidth="1"/>
    <col min="260" max="16384" width="0" style="3" hidden="1"/>
  </cols>
  <sheetData>
    <row r="1" spans="1:24" s="100" customFormat="1" ht="33.75">
      <c r="A1" s="145"/>
      <c r="B1" s="145"/>
      <c r="C1" s="146"/>
      <c r="D1" s="1" t="s">
        <v>149</v>
      </c>
      <c r="E1" s="1"/>
      <c r="F1" s="1"/>
      <c r="G1" s="1"/>
      <c r="H1" s="1"/>
      <c r="I1" s="147"/>
      <c r="J1" s="147"/>
      <c r="K1" s="148"/>
      <c r="L1" s="148"/>
      <c r="M1" s="147"/>
      <c r="N1" s="147"/>
      <c r="O1" s="147"/>
      <c r="P1" s="147"/>
      <c r="Q1" s="147"/>
      <c r="R1" s="147"/>
      <c r="S1" s="147"/>
      <c r="T1" s="147"/>
      <c r="U1" s="149"/>
      <c r="V1" s="150"/>
      <c r="W1" s="151"/>
      <c r="X1" s="152"/>
    </row>
    <row r="2" spans="1:24" s="100" customFormat="1" ht="12.75">
      <c r="A2" s="153"/>
      <c r="B2" s="154"/>
      <c r="C2" s="155"/>
      <c r="D2" s="154"/>
      <c r="E2" s="172"/>
      <c r="F2" s="172"/>
      <c r="G2" s="172"/>
      <c r="H2" s="200"/>
      <c r="I2" s="201"/>
      <c r="J2" s="201"/>
      <c r="K2" s="201"/>
      <c r="L2" s="201"/>
      <c r="M2" s="201"/>
      <c r="S2" s="118"/>
      <c r="T2" s="118"/>
      <c r="U2" s="119"/>
      <c r="V2" s="3"/>
      <c r="W2" s="151"/>
      <c r="X2" s="152"/>
    </row>
    <row r="3" spans="1:24" s="161" customFormat="1" ht="15">
      <c r="A3" s="156"/>
      <c r="B3" s="157"/>
      <c r="C3" s="158"/>
      <c r="D3" s="157"/>
      <c r="E3" s="159" t="s">
        <v>1</v>
      </c>
      <c r="F3" s="159"/>
      <c r="G3" s="159"/>
      <c r="H3" s="134" t="s">
        <v>150</v>
      </c>
      <c r="I3" s="134" t="str">
        <f t="shared" ref="I3:U3" si="0">AMP.Years</f>
        <v>2012-13</v>
      </c>
      <c r="J3" s="134" t="str">
        <f t="shared" si="0"/>
        <v>2013-14</v>
      </c>
      <c r="K3" s="134" t="str">
        <f t="shared" si="0"/>
        <v>2014-15</v>
      </c>
      <c r="L3" s="10" t="str">
        <f t="shared" si="0"/>
        <v>2015-16</v>
      </c>
      <c r="M3" s="10" t="str">
        <f t="shared" si="0"/>
        <v>2016-17</v>
      </c>
      <c r="N3" s="10" t="str">
        <f t="shared" si="0"/>
        <v>2017-18</v>
      </c>
      <c r="O3" s="10" t="str">
        <f t="shared" si="0"/>
        <v>2018-19</v>
      </c>
      <c r="P3" s="10" t="str">
        <f t="shared" si="0"/>
        <v>2019-20</v>
      </c>
      <c r="Q3" s="134" t="str">
        <f t="shared" si="0"/>
        <v>2020-21</v>
      </c>
      <c r="R3" s="134" t="str">
        <f t="shared" si="0"/>
        <v>2021-22</v>
      </c>
      <c r="S3" s="134" t="str">
        <f t="shared" si="0"/>
        <v>2022-23</v>
      </c>
      <c r="T3" s="134" t="str">
        <f t="shared" si="0"/>
        <v>2023-24</v>
      </c>
      <c r="U3" s="134" t="str">
        <f t="shared" si="0"/>
        <v>2024-25</v>
      </c>
      <c r="V3" s="160"/>
    </row>
    <row r="4" spans="1:24" s="164" customFormat="1" ht="18" customHeight="1">
      <c r="A4" s="153"/>
      <c r="B4" s="154"/>
      <c r="C4" s="155"/>
      <c r="D4" s="154"/>
      <c r="E4" s="162"/>
      <c r="F4" s="162"/>
      <c r="G4" s="162"/>
      <c r="H4" s="7"/>
      <c r="I4" s="7"/>
      <c r="J4" s="7"/>
      <c r="K4" s="7"/>
      <c r="L4" s="7"/>
      <c r="M4" s="7"/>
      <c r="N4" s="7"/>
      <c r="O4" s="7"/>
      <c r="P4" s="7"/>
      <c r="Q4" s="7"/>
      <c r="R4" s="7"/>
      <c r="S4" s="7"/>
      <c r="T4" s="7"/>
      <c r="U4" s="7"/>
      <c r="V4" s="163"/>
    </row>
    <row r="5" spans="1:24" s="156" customFormat="1" ht="12.75">
      <c r="B5" s="157"/>
      <c r="C5" s="158"/>
      <c r="D5" s="157"/>
      <c r="E5" s="157" t="s">
        <v>151</v>
      </c>
      <c r="F5" s="157"/>
      <c r="G5" s="157"/>
      <c r="H5" s="165">
        <v>2011</v>
      </c>
      <c r="I5" s="165">
        <f t="shared" ref="I5:U5" si="1">Calendar.Years</f>
        <v>2012</v>
      </c>
      <c r="J5" s="165">
        <f t="shared" si="1"/>
        <v>2013</v>
      </c>
      <c r="K5" s="165">
        <f t="shared" si="1"/>
        <v>2014</v>
      </c>
      <c r="L5" s="165">
        <f t="shared" si="1"/>
        <v>2015</v>
      </c>
      <c r="M5" s="165">
        <f t="shared" si="1"/>
        <v>2016</v>
      </c>
      <c r="N5" s="165">
        <f t="shared" si="1"/>
        <v>2017</v>
      </c>
      <c r="O5" s="165">
        <f t="shared" si="1"/>
        <v>2018</v>
      </c>
      <c r="P5" s="165">
        <f t="shared" si="1"/>
        <v>2019</v>
      </c>
      <c r="Q5" s="165">
        <f t="shared" si="1"/>
        <v>2020</v>
      </c>
      <c r="R5" s="165">
        <f t="shared" si="1"/>
        <v>2021</v>
      </c>
      <c r="S5" s="165">
        <f t="shared" si="1"/>
        <v>2022</v>
      </c>
      <c r="T5" s="165">
        <f t="shared" si="1"/>
        <v>2023</v>
      </c>
      <c r="U5" s="165">
        <f t="shared" si="1"/>
        <v>2024</v>
      </c>
      <c r="V5" s="166"/>
    </row>
    <row r="6" spans="1:24" s="153" customFormat="1" ht="12.75">
      <c r="B6" s="154"/>
      <c r="C6" s="155"/>
      <c r="D6" s="154"/>
      <c r="E6" s="7" t="s">
        <v>3</v>
      </c>
      <c r="F6" s="154"/>
      <c r="G6" s="154"/>
      <c r="H6" s="138">
        <v>-3</v>
      </c>
      <c r="I6" s="138">
        <v>-2</v>
      </c>
      <c r="J6" s="138">
        <v>-1</v>
      </c>
      <c r="K6" s="138">
        <v>0</v>
      </c>
      <c r="L6" s="138">
        <v>1</v>
      </c>
      <c r="M6" s="138">
        <v>2</v>
      </c>
      <c r="N6" s="138">
        <v>3</v>
      </c>
      <c r="O6" s="138">
        <v>4</v>
      </c>
      <c r="P6" s="138">
        <v>5</v>
      </c>
      <c r="Q6" s="138">
        <v>6</v>
      </c>
      <c r="R6" s="138">
        <v>7</v>
      </c>
      <c r="S6" s="138">
        <v>8</v>
      </c>
      <c r="T6" s="138">
        <v>9</v>
      </c>
      <c r="U6" s="138">
        <v>10</v>
      </c>
      <c r="V6" s="167"/>
    </row>
    <row r="7" spans="1:24" s="153" customFormat="1" ht="12.75" customHeight="1">
      <c r="B7" s="154"/>
      <c r="C7" s="155"/>
      <c r="D7" s="154"/>
      <c r="F7" s="168"/>
      <c r="G7" s="168"/>
      <c r="I7" s="169" t="s">
        <v>152</v>
      </c>
      <c r="J7" s="169" t="s">
        <v>152</v>
      </c>
      <c r="K7" s="169" t="s">
        <v>152</v>
      </c>
      <c r="L7" s="169" t="s">
        <v>152</v>
      </c>
      <c r="M7" s="169" t="s">
        <v>152</v>
      </c>
      <c r="N7" s="169" t="s">
        <v>152</v>
      </c>
      <c r="O7" s="169" t="s">
        <v>152</v>
      </c>
      <c r="P7" s="169" t="s">
        <v>152</v>
      </c>
      <c r="Q7" s="169" t="s">
        <v>152</v>
      </c>
      <c r="R7" s="169" t="s">
        <v>152</v>
      </c>
      <c r="S7" s="169" t="s">
        <v>152</v>
      </c>
      <c r="T7" s="169" t="s">
        <v>152</v>
      </c>
      <c r="U7" s="169" t="s">
        <v>152</v>
      </c>
      <c r="V7" s="167"/>
    </row>
    <row r="8" spans="1:24" s="153" customFormat="1" ht="12.75" customHeight="1">
      <c r="A8" s="139"/>
      <c r="B8" s="140"/>
      <c r="C8" s="140"/>
      <c r="D8" s="141"/>
      <c r="E8" s="142" t="s">
        <v>153</v>
      </c>
      <c r="F8" s="141"/>
      <c r="G8" s="141"/>
      <c r="H8" s="141"/>
      <c r="I8" s="141"/>
      <c r="J8" s="141"/>
      <c r="K8" s="141"/>
      <c r="L8" s="141"/>
      <c r="M8" s="141"/>
      <c r="N8" s="141"/>
      <c r="O8" s="141"/>
      <c r="P8" s="141"/>
      <c r="Q8" s="141"/>
      <c r="R8" s="141"/>
      <c r="S8" s="141"/>
      <c r="T8" s="141"/>
      <c r="U8" s="141"/>
      <c r="V8" s="141"/>
    </row>
    <row r="9" spans="1:24" s="153" customFormat="1" ht="12.75" customHeight="1">
      <c r="B9" s="154"/>
      <c r="C9" s="155"/>
      <c r="D9" s="154"/>
      <c r="E9" s="168"/>
      <c r="F9" s="168"/>
      <c r="G9" s="168"/>
      <c r="I9" s="169"/>
      <c r="J9" s="169"/>
      <c r="K9" s="169"/>
      <c r="L9" s="169"/>
      <c r="M9" s="169"/>
      <c r="N9" s="169"/>
      <c r="O9" s="169"/>
      <c r="P9" s="169"/>
      <c r="Q9" s="169"/>
      <c r="R9" s="169"/>
      <c r="S9" s="169"/>
      <c r="T9" s="169"/>
      <c r="U9" s="169"/>
      <c r="V9" s="167"/>
    </row>
    <row r="10" spans="1:24" s="153" customFormat="1" ht="12.75" customHeight="1">
      <c r="B10" s="154"/>
      <c r="C10" s="155"/>
      <c r="D10" s="154"/>
      <c r="E10" s="168" t="s">
        <v>154</v>
      </c>
      <c r="F10" s="168"/>
      <c r="G10" s="168"/>
      <c r="I10" s="169"/>
      <c r="J10" s="169"/>
      <c r="K10" s="169"/>
      <c r="L10" s="169"/>
      <c r="M10" s="169"/>
      <c r="N10" s="169"/>
      <c r="O10" s="169"/>
      <c r="P10" s="169"/>
      <c r="Q10" s="169"/>
      <c r="R10" s="169"/>
      <c r="S10" s="169"/>
      <c r="T10" s="169"/>
      <c r="U10" s="169"/>
      <c r="V10" s="167"/>
    </row>
    <row r="11" spans="1:24" s="153" customFormat="1" ht="12.75">
      <c r="B11" s="16">
        <v>1</v>
      </c>
      <c r="C11" s="155"/>
      <c r="D11" s="154" t="s">
        <v>155</v>
      </c>
      <c r="E11" s="170" t="s">
        <v>156</v>
      </c>
      <c r="F11" s="170"/>
      <c r="G11" s="170"/>
      <c r="I11" s="171">
        <v>242.5</v>
      </c>
      <c r="J11" s="171">
        <v>249.5</v>
      </c>
      <c r="K11" s="171">
        <f>+'App23'!J7</f>
        <v>255.7</v>
      </c>
      <c r="L11" s="171">
        <f>+'App23'!K7</f>
        <v>258</v>
      </c>
      <c r="M11" s="171">
        <f>+'App23'!L7</f>
        <v>261.39999999999998</v>
      </c>
      <c r="N11" s="171">
        <f>+'App23'!M7</f>
        <v>270.60000000000002</v>
      </c>
      <c r="O11" s="171">
        <f>+'App23'!N7</f>
        <v>279.8</v>
      </c>
      <c r="P11" s="171">
        <f>+'App23'!O7</f>
        <v>288.39999999999998</v>
      </c>
      <c r="Q11" s="171">
        <f>+'App23'!P7</f>
        <v>297.05199999999996</v>
      </c>
      <c r="R11" s="171">
        <f>+'App23'!Q7</f>
        <v>305.96355999999997</v>
      </c>
      <c r="S11" s="171">
        <f>+'App23'!R7</f>
        <v>315.14246679999997</v>
      </c>
      <c r="T11" s="171">
        <f>+'App23'!S7</f>
        <v>324.59674080399998</v>
      </c>
      <c r="U11" s="171">
        <f>+'App23'!T7</f>
        <v>334.33464302812001</v>
      </c>
      <c r="V11" s="167"/>
    </row>
    <row r="12" spans="1:24" s="153" customFormat="1" ht="12.75">
      <c r="B12" s="16">
        <v>2</v>
      </c>
      <c r="C12" s="155"/>
      <c r="D12" s="154" t="s">
        <v>155</v>
      </c>
      <c r="E12" s="170" t="s">
        <v>157</v>
      </c>
      <c r="F12" s="170"/>
      <c r="G12" s="170"/>
      <c r="I12" s="171">
        <v>242.4</v>
      </c>
      <c r="J12" s="171">
        <v>250</v>
      </c>
      <c r="K12" s="171">
        <f>+'App23'!J8</f>
        <v>255.9</v>
      </c>
      <c r="L12" s="171">
        <f>+'App23'!K8</f>
        <v>258.5</v>
      </c>
      <c r="M12" s="171">
        <f>+'App23'!L8</f>
        <v>262.10000000000002</v>
      </c>
      <c r="N12" s="171">
        <f>+'App23'!M8</f>
        <v>271.7</v>
      </c>
      <c r="O12" s="171">
        <f>+'App23'!N8</f>
        <v>280.8</v>
      </c>
      <c r="P12" s="171">
        <f>+'App23'!O8</f>
        <v>289.3</v>
      </c>
      <c r="Q12" s="171">
        <f>+'App23'!P8</f>
        <v>297.97900000000004</v>
      </c>
      <c r="R12" s="171">
        <f>+'App23'!Q8</f>
        <v>306.91837000000004</v>
      </c>
      <c r="S12" s="171">
        <f>+'App23'!R8</f>
        <v>316.12592110000003</v>
      </c>
      <c r="T12" s="171">
        <f>+'App23'!S8</f>
        <v>325.60969873300002</v>
      </c>
      <c r="U12" s="171">
        <f>+'App23'!T8</f>
        <v>335.37798969499005</v>
      </c>
      <c r="V12" s="167"/>
    </row>
    <row r="13" spans="1:24" s="153" customFormat="1" ht="12.75">
      <c r="B13" s="16">
        <v>3</v>
      </c>
      <c r="C13" s="155"/>
      <c r="D13" s="154" t="s">
        <v>155</v>
      </c>
      <c r="E13" s="170" t="s">
        <v>158</v>
      </c>
      <c r="F13" s="170"/>
      <c r="G13" s="170"/>
      <c r="I13" s="171">
        <v>241.8</v>
      </c>
      <c r="J13" s="171">
        <v>249.7</v>
      </c>
      <c r="K13" s="171">
        <f>+'App23'!J9</f>
        <v>256.3</v>
      </c>
      <c r="L13" s="171">
        <f>+'App23'!K9</f>
        <v>258.89999999999998</v>
      </c>
      <c r="M13" s="171">
        <f>+'App23'!L9</f>
        <v>263.10000000000002</v>
      </c>
      <c r="N13" s="171">
        <f>+'App23'!M9</f>
        <v>272.3</v>
      </c>
      <c r="O13" s="171">
        <f>+'App23'!N9</f>
        <v>281.8</v>
      </c>
      <c r="P13" s="171">
        <f>+'App23'!O9</f>
        <v>290.2</v>
      </c>
      <c r="Q13" s="171">
        <f>+'App23'!P9</f>
        <v>298.90600000000001</v>
      </c>
      <c r="R13" s="171">
        <f>+'App23'!Q9</f>
        <v>307.87317999999999</v>
      </c>
      <c r="S13" s="171">
        <f>+'App23'!R9</f>
        <v>317.10937539999998</v>
      </c>
      <c r="T13" s="171">
        <f>+'App23'!S9</f>
        <v>326.622656662</v>
      </c>
      <c r="U13" s="171">
        <f>+'App23'!T9</f>
        <v>336.42133636186003</v>
      </c>
      <c r="V13" s="167"/>
    </row>
    <row r="14" spans="1:24" s="153" customFormat="1" ht="12.75">
      <c r="B14" s="16">
        <v>4</v>
      </c>
      <c r="C14" s="155"/>
      <c r="D14" s="154" t="s">
        <v>155</v>
      </c>
      <c r="E14" s="170" t="s">
        <v>159</v>
      </c>
      <c r="F14" s="170"/>
      <c r="G14" s="170"/>
      <c r="I14" s="171">
        <v>242.1</v>
      </c>
      <c r="J14" s="171">
        <v>249.7</v>
      </c>
      <c r="K14" s="171">
        <f>+'App23'!J10</f>
        <v>256</v>
      </c>
      <c r="L14" s="171">
        <f>+'App23'!K10</f>
        <v>258.60000000000002</v>
      </c>
      <c r="M14" s="171">
        <f>+'App23'!L10</f>
        <v>263.39999999999998</v>
      </c>
      <c r="N14" s="171">
        <f>+'App23'!M10</f>
        <v>272.89999999999998</v>
      </c>
      <c r="O14" s="171">
        <f>+'App23'!N10</f>
        <v>282.2</v>
      </c>
      <c r="P14" s="171">
        <f>+'App23'!O10</f>
        <v>290.7</v>
      </c>
      <c r="Q14" s="171">
        <f>+'App23'!P10</f>
        <v>299.42099999999999</v>
      </c>
      <c r="R14" s="171">
        <f>+'App23'!Q10</f>
        <v>308.40363000000002</v>
      </c>
      <c r="S14" s="171">
        <f>+'App23'!R10</f>
        <v>317.65573890000002</v>
      </c>
      <c r="T14" s="171">
        <f>+'App23'!S10</f>
        <v>327.18541106700002</v>
      </c>
      <c r="U14" s="171">
        <f>+'App23'!T10</f>
        <v>337.00097339901004</v>
      </c>
      <c r="V14" s="167"/>
    </row>
    <row r="15" spans="1:24" s="153" customFormat="1" ht="12.75">
      <c r="B15" s="16">
        <v>5</v>
      </c>
      <c r="C15" s="155"/>
      <c r="D15" s="154" t="s">
        <v>155</v>
      </c>
      <c r="E15" s="170" t="s">
        <v>160</v>
      </c>
      <c r="F15" s="170"/>
      <c r="G15" s="170"/>
      <c r="I15" s="171">
        <v>243</v>
      </c>
      <c r="J15" s="171">
        <v>251</v>
      </c>
      <c r="K15" s="171">
        <f>+'App23'!J11</f>
        <v>257</v>
      </c>
      <c r="L15" s="171">
        <f>+'App23'!K11</f>
        <v>259.8</v>
      </c>
      <c r="M15" s="171">
        <f>+'App23'!L11</f>
        <v>264.39999999999998</v>
      </c>
      <c r="N15" s="171">
        <f>+'App23'!M11</f>
        <v>274.7</v>
      </c>
      <c r="O15" s="171">
        <f>+'App23'!N11</f>
        <v>283.8</v>
      </c>
      <c r="P15" s="171">
        <f>+'App23'!O11</f>
        <v>292.2</v>
      </c>
      <c r="Q15" s="171">
        <f>+'App23'!P11</f>
        <v>300.96600000000001</v>
      </c>
      <c r="R15" s="171">
        <f>+'App23'!Q11</f>
        <v>309.99498</v>
      </c>
      <c r="S15" s="171">
        <f>+'App23'!R11</f>
        <v>319.29482940000003</v>
      </c>
      <c r="T15" s="171">
        <f>+'App23'!S11</f>
        <v>328.87367428200002</v>
      </c>
      <c r="U15" s="171">
        <f>+'App23'!T11</f>
        <v>338.73988451046006</v>
      </c>
      <c r="V15" s="167"/>
    </row>
    <row r="16" spans="1:24" s="153" customFormat="1" ht="12.75">
      <c r="B16" s="16">
        <v>6</v>
      </c>
      <c r="C16" s="155"/>
      <c r="D16" s="154" t="s">
        <v>155</v>
      </c>
      <c r="E16" s="170" t="s">
        <v>161</v>
      </c>
      <c r="F16" s="170"/>
      <c r="G16" s="170"/>
      <c r="I16" s="171">
        <v>244.2</v>
      </c>
      <c r="J16" s="171">
        <v>251.9</v>
      </c>
      <c r="K16" s="171">
        <f>+'App23'!J12</f>
        <v>257.60000000000002</v>
      </c>
      <c r="L16" s="171">
        <f>+'App23'!K12</f>
        <v>259.60000000000002</v>
      </c>
      <c r="M16" s="171">
        <f>+'App23'!L12</f>
        <v>264.89999999999998</v>
      </c>
      <c r="N16" s="171">
        <f>+'App23'!M12</f>
        <v>275.10000000000002</v>
      </c>
      <c r="O16" s="171">
        <f>+'App23'!N12</f>
        <v>284</v>
      </c>
      <c r="P16" s="171">
        <f>+'App23'!O12</f>
        <v>292.5</v>
      </c>
      <c r="Q16" s="171">
        <f>+'App23'!P12</f>
        <v>301.27500000000003</v>
      </c>
      <c r="R16" s="171">
        <f>+'App23'!Q12</f>
        <v>310.31325000000004</v>
      </c>
      <c r="S16" s="171">
        <f>+'App23'!R12</f>
        <v>319.62264750000003</v>
      </c>
      <c r="T16" s="171">
        <f>+'App23'!S12</f>
        <v>329.21132692500004</v>
      </c>
      <c r="U16" s="171">
        <f>+'App23'!T12</f>
        <v>339.08766673275005</v>
      </c>
      <c r="V16" s="167"/>
    </row>
    <row r="17" spans="2:22" s="153" customFormat="1" ht="12.75">
      <c r="B17" s="16">
        <v>7</v>
      </c>
      <c r="C17" s="155"/>
      <c r="D17" s="154" t="s">
        <v>155</v>
      </c>
      <c r="E17" s="170" t="s">
        <v>162</v>
      </c>
      <c r="F17" s="170"/>
      <c r="G17" s="170"/>
      <c r="I17" s="171">
        <v>245.6</v>
      </c>
      <c r="J17" s="171">
        <v>251.9</v>
      </c>
      <c r="K17" s="171">
        <f>+'App23'!J13</f>
        <v>257.7</v>
      </c>
      <c r="L17" s="171">
        <f>+'App23'!K13</f>
        <v>259.5</v>
      </c>
      <c r="M17" s="171">
        <f>+'App23'!L13</f>
        <v>264.8</v>
      </c>
      <c r="N17" s="171">
        <f>+'App23'!M13</f>
        <v>275.3</v>
      </c>
      <c r="O17" s="171">
        <f>+'App23'!N13</f>
        <v>284.10000000000002</v>
      </c>
      <c r="P17" s="171">
        <f>+'App23'!O13</f>
        <v>292.7</v>
      </c>
      <c r="Q17" s="171">
        <f>+'App23'!P13</f>
        <v>301.48099999999999</v>
      </c>
      <c r="R17" s="171">
        <f>+'App23'!Q13</f>
        <v>310.52543000000003</v>
      </c>
      <c r="S17" s="171">
        <f>+'App23'!R13</f>
        <v>319.84119290000001</v>
      </c>
      <c r="T17" s="171">
        <f>+'App23'!S13</f>
        <v>329.43642868700005</v>
      </c>
      <c r="U17" s="171">
        <f>+'App23'!T13</f>
        <v>339.31952154761007</v>
      </c>
      <c r="V17" s="167"/>
    </row>
    <row r="18" spans="2:22" s="153" customFormat="1" ht="12.75">
      <c r="B18" s="16">
        <v>8</v>
      </c>
      <c r="C18" s="155"/>
      <c r="D18" s="154" t="s">
        <v>155</v>
      </c>
      <c r="E18" s="170" t="s">
        <v>163</v>
      </c>
      <c r="F18" s="170"/>
      <c r="G18" s="170"/>
      <c r="H18" s="171">
        <v>238.5</v>
      </c>
      <c r="I18" s="171">
        <v>245.6</v>
      </c>
      <c r="J18" s="171">
        <v>252.1</v>
      </c>
      <c r="K18" s="171">
        <f>+'App23'!J14</f>
        <v>257.10000000000002</v>
      </c>
      <c r="L18" s="171">
        <f>+'App23'!K14</f>
        <v>259.8</v>
      </c>
      <c r="M18" s="171">
        <f>+'App23'!L14</f>
        <v>265.5</v>
      </c>
      <c r="N18" s="171">
        <f>+'App23'!M14</f>
        <v>275.8</v>
      </c>
      <c r="O18" s="171">
        <f>+'App23'!N14</f>
        <v>284.39999999999998</v>
      </c>
      <c r="P18" s="171">
        <f>+'App23'!O14</f>
        <v>293</v>
      </c>
      <c r="Q18" s="171">
        <f>+'App23'!P14</f>
        <v>301.79000000000002</v>
      </c>
      <c r="R18" s="171">
        <f>+'App23'!Q14</f>
        <v>310.84370000000001</v>
      </c>
      <c r="S18" s="171">
        <f>+'App23'!R14</f>
        <v>320.16901100000001</v>
      </c>
      <c r="T18" s="171">
        <f>+'App23'!S14</f>
        <v>329.77408133</v>
      </c>
      <c r="U18" s="171">
        <f>+'App23'!T14</f>
        <v>339.6673037699</v>
      </c>
      <c r="V18" s="167"/>
    </row>
    <row r="19" spans="2:22" s="153" customFormat="1" ht="12.75">
      <c r="B19" s="16">
        <v>9</v>
      </c>
      <c r="C19" s="155"/>
      <c r="D19" s="154" t="s">
        <v>155</v>
      </c>
      <c r="E19" s="170" t="s">
        <v>164</v>
      </c>
      <c r="F19" s="170"/>
      <c r="G19" s="170"/>
      <c r="I19" s="171">
        <v>246.8</v>
      </c>
      <c r="J19" s="171">
        <v>253.4</v>
      </c>
      <c r="K19" s="171">
        <f>+'App23'!J15</f>
        <v>257.5</v>
      </c>
      <c r="L19" s="171">
        <f>+'App23'!K15</f>
        <v>260.60000000000002</v>
      </c>
      <c r="M19" s="171">
        <f>+'App23'!L15</f>
        <v>267.10000000000002</v>
      </c>
      <c r="N19" s="171">
        <f>+'App23'!M15</f>
        <v>278.10000000000002</v>
      </c>
      <c r="O19" s="171">
        <f>+'App23'!N15</f>
        <v>286.5</v>
      </c>
      <c r="P19" s="171">
        <f>+'App23'!O15</f>
        <v>295.10000000000002</v>
      </c>
      <c r="Q19" s="171">
        <f>+'App23'!P15</f>
        <v>303.95300000000003</v>
      </c>
      <c r="R19" s="171">
        <f>+'App23'!Q15</f>
        <v>313.07159000000001</v>
      </c>
      <c r="S19" s="171">
        <f>+'App23'!R15</f>
        <v>322.46373770000002</v>
      </c>
      <c r="T19" s="171">
        <f>+'App23'!S15</f>
        <v>332.13764983100003</v>
      </c>
      <c r="U19" s="171">
        <f>+'App23'!T15</f>
        <v>342.10177932593007</v>
      </c>
      <c r="V19" s="167"/>
    </row>
    <row r="20" spans="2:22" s="153" customFormat="1" ht="12.75">
      <c r="B20" s="16">
        <v>10</v>
      </c>
      <c r="C20" s="155"/>
      <c r="D20" s="154" t="s">
        <v>155</v>
      </c>
      <c r="E20" s="170" t="s">
        <v>165</v>
      </c>
      <c r="F20" s="170"/>
      <c r="G20" s="170"/>
      <c r="I20" s="171">
        <v>245.8</v>
      </c>
      <c r="J20" s="171">
        <v>252.6</v>
      </c>
      <c r="K20" s="171">
        <f>+'App23'!J16</f>
        <v>255.4</v>
      </c>
      <c r="L20" s="171">
        <f>+'App23'!K16</f>
        <v>258.8</v>
      </c>
      <c r="M20" s="171">
        <f>+'App23'!L16</f>
        <v>265.5</v>
      </c>
      <c r="N20" s="171">
        <f>+'App23'!M16</f>
        <v>276</v>
      </c>
      <c r="O20" s="171">
        <f>+'App23'!N16</f>
        <v>284.39999999999998</v>
      </c>
      <c r="P20" s="171">
        <f>+'App23'!O16</f>
        <v>293.21639999999996</v>
      </c>
      <c r="Q20" s="171">
        <f>+'App23'!P16</f>
        <v>302.01289199999997</v>
      </c>
      <c r="R20" s="171">
        <f>+'App23'!Q16</f>
        <v>311.07327875999999</v>
      </c>
      <c r="S20" s="171">
        <f>+'App23'!R16</f>
        <v>320.40547712279999</v>
      </c>
      <c r="T20" s="171">
        <f>+'App23'!S16</f>
        <v>330.01764143648398</v>
      </c>
      <c r="U20" s="171">
        <f>+'App23'!T16</f>
        <v>339.91817067957851</v>
      </c>
      <c r="V20" s="167"/>
    </row>
    <row r="21" spans="2:22" s="153" customFormat="1" ht="12.75">
      <c r="B21" s="16">
        <v>11</v>
      </c>
      <c r="C21" s="155"/>
      <c r="D21" s="154" t="s">
        <v>155</v>
      </c>
      <c r="E21" s="170" t="s">
        <v>166</v>
      </c>
      <c r="F21" s="170"/>
      <c r="G21" s="170"/>
      <c r="I21" s="171">
        <v>247.6</v>
      </c>
      <c r="J21" s="171">
        <v>254.2</v>
      </c>
      <c r="K21" s="171">
        <f>+'App23'!J17</f>
        <v>256.7</v>
      </c>
      <c r="L21" s="171">
        <f>+'App23'!K17</f>
        <v>260</v>
      </c>
      <c r="M21" s="171">
        <f>+'App23'!L17</f>
        <v>268.39999999999998</v>
      </c>
      <c r="N21" s="171">
        <f>+'App23'!M17</f>
        <v>278.10000000000002</v>
      </c>
      <c r="O21" s="171">
        <f>+'App23'!N17</f>
        <v>286.5</v>
      </c>
      <c r="P21" s="171">
        <f>+'App23'!O17</f>
        <v>295.38149999999996</v>
      </c>
      <c r="Q21" s="171">
        <f>+'App23'!P17</f>
        <v>304.24294499999996</v>
      </c>
      <c r="R21" s="171">
        <f>+'App23'!Q17</f>
        <v>313.37023334999998</v>
      </c>
      <c r="S21" s="171">
        <f>+'App23'!R17</f>
        <v>322.7713403505</v>
      </c>
      <c r="T21" s="171">
        <f>+'App23'!S17</f>
        <v>332.45448056101503</v>
      </c>
      <c r="U21" s="171">
        <f>+'App23'!T17</f>
        <v>342.4281149778455</v>
      </c>
      <c r="V21" s="167"/>
    </row>
    <row r="22" spans="2:22" s="153" customFormat="1" ht="12.75">
      <c r="B22" s="16">
        <v>12</v>
      </c>
      <c r="C22" s="155"/>
      <c r="D22" s="154" t="s">
        <v>155</v>
      </c>
      <c r="E22" s="170" t="s">
        <v>167</v>
      </c>
      <c r="F22" s="170"/>
      <c r="G22" s="170"/>
      <c r="I22" s="171">
        <v>248.7</v>
      </c>
      <c r="J22" s="171">
        <v>254.8</v>
      </c>
      <c r="K22" s="171">
        <f>+'App23'!J18</f>
        <v>257.10000000000002</v>
      </c>
      <c r="L22" s="171">
        <f>+'App23'!K18</f>
        <v>261.10000000000002</v>
      </c>
      <c r="M22" s="171">
        <f>+'App23'!L18</f>
        <v>269.3</v>
      </c>
      <c r="N22" s="171">
        <f>+'App23'!M18</f>
        <v>278.3</v>
      </c>
      <c r="O22" s="171">
        <f>+'App23'!N18</f>
        <v>287.10000000000002</v>
      </c>
      <c r="P22" s="171">
        <f>+'App23'!O18</f>
        <v>296.00009999999997</v>
      </c>
      <c r="Q22" s="171">
        <f>+'App23'!P18</f>
        <v>304.88010299999996</v>
      </c>
      <c r="R22" s="171">
        <f>+'App23'!Q18</f>
        <v>314.02650609</v>
      </c>
      <c r="S22" s="171">
        <f>+'App23'!R18</f>
        <v>323.44730127270003</v>
      </c>
      <c r="T22" s="171">
        <f>+'App23'!S18</f>
        <v>333.15072031088101</v>
      </c>
      <c r="U22" s="171">
        <f>+'App23'!T18</f>
        <v>343.14524192020747</v>
      </c>
      <c r="V22" s="167"/>
    </row>
    <row r="23" spans="2:22" s="153" customFormat="1" ht="12.75">
      <c r="B23" s="172"/>
      <c r="C23" s="172"/>
      <c r="D23" s="173"/>
      <c r="E23" s="170" t="s">
        <v>168</v>
      </c>
      <c r="F23" s="170"/>
      <c r="G23" s="170"/>
      <c r="I23" s="174"/>
      <c r="J23" s="174"/>
      <c r="K23" s="174"/>
      <c r="L23" s="174"/>
      <c r="M23" s="174"/>
      <c r="N23" s="174"/>
      <c r="O23" s="174"/>
      <c r="P23" s="174"/>
      <c r="Q23" s="174"/>
      <c r="R23" s="174"/>
      <c r="S23" s="174"/>
      <c r="T23" s="174"/>
      <c r="U23" s="174"/>
      <c r="V23" s="167"/>
    </row>
    <row r="24" spans="2:22" s="177" customFormat="1" ht="12.75">
      <c r="B24" s="175"/>
      <c r="C24" s="176"/>
      <c r="D24" s="175" t="s">
        <v>169</v>
      </c>
      <c r="E24" s="175" t="s">
        <v>170</v>
      </c>
      <c r="F24" s="175"/>
      <c r="G24" s="175"/>
      <c r="I24" s="202" t="s">
        <v>152</v>
      </c>
      <c r="J24" s="202" t="s">
        <v>152</v>
      </c>
      <c r="K24" s="202" t="s">
        <v>152</v>
      </c>
      <c r="L24" s="202">
        <v>0</v>
      </c>
      <c r="M24" s="202">
        <v>0</v>
      </c>
      <c r="N24" s="202">
        <v>0</v>
      </c>
      <c r="O24" s="202">
        <v>0</v>
      </c>
      <c r="P24" s="202">
        <v>0</v>
      </c>
      <c r="Q24" s="202">
        <v>0</v>
      </c>
      <c r="R24" s="202">
        <v>0</v>
      </c>
      <c r="S24" s="202">
        <v>0</v>
      </c>
      <c r="T24" s="202">
        <v>0</v>
      </c>
      <c r="U24" s="202">
        <v>0</v>
      </c>
      <c r="V24" s="178"/>
    </row>
    <row r="25" spans="2:22" s="177" customFormat="1" ht="12.75">
      <c r="B25" s="175"/>
      <c r="C25" s="176"/>
      <c r="D25" s="175"/>
      <c r="E25" s="175"/>
      <c r="F25" s="175"/>
      <c r="G25" s="175"/>
      <c r="I25" s="203"/>
      <c r="J25" s="203"/>
      <c r="K25" s="203"/>
      <c r="L25" s="203"/>
      <c r="M25" s="203"/>
      <c r="N25" s="203"/>
      <c r="O25" s="203"/>
      <c r="P25" s="203"/>
      <c r="Q25" s="203"/>
      <c r="R25" s="203"/>
      <c r="S25" s="203"/>
      <c r="T25" s="203"/>
      <c r="U25" s="203"/>
      <c r="V25" s="178"/>
    </row>
    <row r="26" spans="2:22" s="177" customFormat="1" ht="12.75">
      <c r="B26" s="175"/>
      <c r="C26" s="176" t="s">
        <v>171</v>
      </c>
      <c r="D26" s="175"/>
      <c r="E26" s="175"/>
      <c r="F26" s="175"/>
      <c r="G26" s="175"/>
      <c r="I26" s="204">
        <v>0</v>
      </c>
      <c r="J26" s="204">
        <v>0</v>
      </c>
      <c r="K26" s="204">
        <v>0</v>
      </c>
      <c r="L26" s="204">
        <v>0</v>
      </c>
      <c r="M26" s="204">
        <v>0</v>
      </c>
      <c r="N26" s="204">
        <v>0</v>
      </c>
      <c r="O26" s="204">
        <v>0</v>
      </c>
      <c r="P26" s="204">
        <v>0</v>
      </c>
      <c r="Q26" s="204">
        <v>0</v>
      </c>
      <c r="R26" s="204">
        <v>0</v>
      </c>
      <c r="S26" s="204">
        <v>0</v>
      </c>
      <c r="T26" s="204">
        <v>0</v>
      </c>
      <c r="U26" s="204">
        <v>0</v>
      </c>
      <c r="V26" s="178" t="s">
        <v>172</v>
      </c>
    </row>
    <row r="27" spans="2:22" s="153" customFormat="1" ht="12.75" customHeight="1">
      <c r="B27" s="154"/>
      <c r="C27" s="155"/>
      <c r="D27" s="154"/>
      <c r="E27" s="154"/>
      <c r="F27" s="154"/>
      <c r="G27" s="154"/>
      <c r="I27" s="169" t="s">
        <v>152</v>
      </c>
      <c r="J27" s="169" t="s">
        <v>152</v>
      </c>
      <c r="K27" s="169" t="s">
        <v>152</v>
      </c>
      <c r="L27" s="169" t="s">
        <v>152</v>
      </c>
      <c r="M27" s="169" t="s">
        <v>152</v>
      </c>
      <c r="N27" s="169" t="s">
        <v>152</v>
      </c>
      <c r="O27" s="169" t="s">
        <v>152</v>
      </c>
      <c r="P27" s="169" t="s">
        <v>152</v>
      </c>
      <c r="Q27" s="169" t="s">
        <v>152</v>
      </c>
      <c r="R27" s="169" t="s">
        <v>152</v>
      </c>
      <c r="S27" s="169" t="s">
        <v>152</v>
      </c>
      <c r="T27" s="169" t="s">
        <v>152</v>
      </c>
      <c r="U27" s="169" t="s">
        <v>152</v>
      </c>
      <c r="V27" s="167"/>
    </row>
    <row r="28" spans="2:22" s="153" customFormat="1" ht="12.75" customHeight="1">
      <c r="B28" s="154"/>
      <c r="D28" s="154"/>
      <c r="E28" s="168" t="s">
        <v>173</v>
      </c>
      <c r="F28" s="168"/>
      <c r="G28" s="168"/>
      <c r="I28" s="169"/>
      <c r="J28" s="169"/>
      <c r="K28" s="169"/>
      <c r="L28" s="169"/>
      <c r="M28" s="169"/>
      <c r="N28" s="169"/>
      <c r="O28" s="169"/>
      <c r="P28" s="169"/>
      <c r="Q28" s="169"/>
      <c r="R28" s="169"/>
      <c r="S28" s="169"/>
      <c r="T28" s="169"/>
      <c r="U28" s="169"/>
      <c r="V28" s="167"/>
    </row>
    <row r="29" spans="2:22" ht="12.75" customHeight="1">
      <c r="B29" s="16">
        <v>1</v>
      </c>
      <c r="C29" s="172"/>
      <c r="D29" s="173" t="s">
        <v>155</v>
      </c>
      <c r="E29" s="170" t="s">
        <v>156</v>
      </c>
      <c r="F29" s="170"/>
      <c r="G29" s="170"/>
      <c r="H29" s="16">
        <v>0</v>
      </c>
      <c r="I29" s="179">
        <f>IF(I11&lt;&gt;0,I11,H29*SUM(1,I$24))</f>
        <v>242.5</v>
      </c>
      <c r="J29" s="179">
        <f t="shared" ref="J29:U29" si="2">IF(J11&lt;&gt;0,J11,I29*SUM(1,J$24))</f>
        <v>249.5</v>
      </c>
      <c r="K29" s="179">
        <f t="shared" si="2"/>
        <v>255.7</v>
      </c>
      <c r="L29" s="179">
        <f t="shared" si="2"/>
        <v>258</v>
      </c>
      <c r="M29" s="179">
        <f t="shared" si="2"/>
        <v>261.39999999999998</v>
      </c>
      <c r="N29" s="179">
        <f t="shared" si="2"/>
        <v>270.60000000000002</v>
      </c>
      <c r="O29" s="179">
        <f t="shared" si="2"/>
        <v>279.8</v>
      </c>
      <c r="P29" s="179">
        <f t="shared" si="2"/>
        <v>288.39999999999998</v>
      </c>
      <c r="Q29" s="179">
        <f t="shared" si="2"/>
        <v>297.05199999999996</v>
      </c>
      <c r="R29" s="179">
        <f t="shared" si="2"/>
        <v>305.96355999999997</v>
      </c>
      <c r="S29" s="179">
        <f t="shared" si="2"/>
        <v>315.14246679999997</v>
      </c>
      <c r="T29" s="179">
        <f t="shared" si="2"/>
        <v>324.59674080399998</v>
      </c>
      <c r="U29" s="179">
        <f t="shared" si="2"/>
        <v>334.33464302812001</v>
      </c>
    </row>
    <row r="30" spans="2:22" ht="12.75" customHeight="1">
      <c r="B30" s="16">
        <v>2</v>
      </c>
      <c r="C30" s="172"/>
      <c r="D30" s="173" t="s">
        <v>155</v>
      </c>
      <c r="E30" s="170" t="s">
        <v>157</v>
      </c>
      <c r="F30" s="170"/>
      <c r="G30" s="170"/>
      <c r="H30" s="16">
        <v>0</v>
      </c>
      <c r="I30" s="179">
        <f t="shared" ref="I30:U40" si="3">IF(I12&lt;&gt;0,I12,H30*SUM(1,I$24))</f>
        <v>242.4</v>
      </c>
      <c r="J30" s="179">
        <f t="shared" si="3"/>
        <v>250</v>
      </c>
      <c r="K30" s="179">
        <f t="shared" si="3"/>
        <v>255.9</v>
      </c>
      <c r="L30" s="179">
        <f t="shared" si="3"/>
        <v>258.5</v>
      </c>
      <c r="M30" s="179">
        <f t="shared" si="3"/>
        <v>262.10000000000002</v>
      </c>
      <c r="N30" s="179">
        <f t="shared" si="3"/>
        <v>271.7</v>
      </c>
      <c r="O30" s="179">
        <f t="shared" si="3"/>
        <v>280.8</v>
      </c>
      <c r="P30" s="179">
        <f t="shared" si="3"/>
        <v>289.3</v>
      </c>
      <c r="Q30" s="179">
        <f t="shared" si="3"/>
        <v>297.97900000000004</v>
      </c>
      <c r="R30" s="179">
        <f t="shared" si="3"/>
        <v>306.91837000000004</v>
      </c>
      <c r="S30" s="179">
        <f t="shared" si="3"/>
        <v>316.12592110000003</v>
      </c>
      <c r="T30" s="179">
        <f t="shared" si="3"/>
        <v>325.60969873300002</v>
      </c>
      <c r="U30" s="179">
        <f t="shared" si="3"/>
        <v>335.37798969499005</v>
      </c>
    </row>
    <row r="31" spans="2:22" ht="12.75" customHeight="1">
      <c r="B31" s="16">
        <v>3</v>
      </c>
      <c r="C31" s="172"/>
      <c r="D31" s="173" t="s">
        <v>155</v>
      </c>
      <c r="E31" s="170" t="s">
        <v>158</v>
      </c>
      <c r="F31" s="170"/>
      <c r="G31" s="170"/>
      <c r="H31" s="16">
        <v>0</v>
      </c>
      <c r="I31" s="179">
        <f t="shared" si="3"/>
        <v>241.8</v>
      </c>
      <c r="J31" s="179">
        <f t="shared" si="3"/>
        <v>249.7</v>
      </c>
      <c r="K31" s="179">
        <f t="shared" si="3"/>
        <v>256.3</v>
      </c>
      <c r="L31" s="179">
        <f t="shared" si="3"/>
        <v>258.89999999999998</v>
      </c>
      <c r="M31" s="179">
        <f t="shared" si="3"/>
        <v>263.10000000000002</v>
      </c>
      <c r="N31" s="179">
        <f t="shared" si="3"/>
        <v>272.3</v>
      </c>
      <c r="O31" s="179">
        <f t="shared" si="3"/>
        <v>281.8</v>
      </c>
      <c r="P31" s="179">
        <f t="shared" si="3"/>
        <v>290.2</v>
      </c>
      <c r="Q31" s="179">
        <f t="shared" si="3"/>
        <v>298.90600000000001</v>
      </c>
      <c r="R31" s="179">
        <f t="shared" si="3"/>
        <v>307.87317999999999</v>
      </c>
      <c r="S31" s="179">
        <f t="shared" si="3"/>
        <v>317.10937539999998</v>
      </c>
      <c r="T31" s="179">
        <f t="shared" si="3"/>
        <v>326.622656662</v>
      </c>
      <c r="U31" s="179">
        <f t="shared" si="3"/>
        <v>336.42133636186003</v>
      </c>
    </row>
    <row r="32" spans="2:22" ht="12.75" customHeight="1">
      <c r="B32" s="16">
        <v>4</v>
      </c>
      <c r="C32" s="172"/>
      <c r="D32" s="173" t="s">
        <v>155</v>
      </c>
      <c r="E32" s="170" t="s">
        <v>159</v>
      </c>
      <c r="F32" s="170"/>
      <c r="G32" s="170"/>
      <c r="H32" s="16">
        <v>0</v>
      </c>
      <c r="I32" s="179">
        <f t="shared" si="3"/>
        <v>242.1</v>
      </c>
      <c r="J32" s="179">
        <f t="shared" si="3"/>
        <v>249.7</v>
      </c>
      <c r="K32" s="179">
        <f t="shared" si="3"/>
        <v>256</v>
      </c>
      <c r="L32" s="179">
        <f t="shared" si="3"/>
        <v>258.60000000000002</v>
      </c>
      <c r="M32" s="179">
        <f t="shared" si="3"/>
        <v>263.39999999999998</v>
      </c>
      <c r="N32" s="179">
        <f t="shared" si="3"/>
        <v>272.89999999999998</v>
      </c>
      <c r="O32" s="179">
        <f t="shared" si="3"/>
        <v>282.2</v>
      </c>
      <c r="P32" s="179">
        <f t="shared" si="3"/>
        <v>290.7</v>
      </c>
      <c r="Q32" s="179">
        <f t="shared" si="3"/>
        <v>299.42099999999999</v>
      </c>
      <c r="R32" s="179">
        <f t="shared" si="3"/>
        <v>308.40363000000002</v>
      </c>
      <c r="S32" s="179">
        <f t="shared" si="3"/>
        <v>317.65573890000002</v>
      </c>
      <c r="T32" s="179">
        <f t="shared" si="3"/>
        <v>327.18541106700002</v>
      </c>
      <c r="U32" s="179">
        <f t="shared" si="3"/>
        <v>337.00097339901004</v>
      </c>
    </row>
    <row r="33" spans="2:22" ht="12.75" customHeight="1">
      <c r="B33" s="16">
        <v>5</v>
      </c>
      <c r="C33" s="172"/>
      <c r="D33" s="173" t="s">
        <v>155</v>
      </c>
      <c r="E33" s="170" t="s">
        <v>160</v>
      </c>
      <c r="F33" s="170"/>
      <c r="G33" s="170"/>
      <c r="H33" s="16">
        <v>0</v>
      </c>
      <c r="I33" s="179">
        <f t="shared" si="3"/>
        <v>243</v>
      </c>
      <c r="J33" s="179">
        <f t="shared" si="3"/>
        <v>251</v>
      </c>
      <c r="K33" s="179">
        <f t="shared" si="3"/>
        <v>257</v>
      </c>
      <c r="L33" s="179">
        <f t="shared" si="3"/>
        <v>259.8</v>
      </c>
      <c r="M33" s="179">
        <f t="shared" si="3"/>
        <v>264.39999999999998</v>
      </c>
      <c r="N33" s="179">
        <f t="shared" si="3"/>
        <v>274.7</v>
      </c>
      <c r="O33" s="179">
        <f t="shared" si="3"/>
        <v>283.8</v>
      </c>
      <c r="P33" s="179">
        <f t="shared" si="3"/>
        <v>292.2</v>
      </c>
      <c r="Q33" s="179">
        <f t="shared" si="3"/>
        <v>300.96600000000001</v>
      </c>
      <c r="R33" s="179">
        <f t="shared" si="3"/>
        <v>309.99498</v>
      </c>
      <c r="S33" s="179">
        <f t="shared" si="3"/>
        <v>319.29482940000003</v>
      </c>
      <c r="T33" s="179">
        <f t="shared" si="3"/>
        <v>328.87367428200002</v>
      </c>
      <c r="U33" s="179">
        <f t="shared" si="3"/>
        <v>338.73988451046006</v>
      </c>
    </row>
    <row r="34" spans="2:22" ht="12.75" customHeight="1">
      <c r="B34" s="16">
        <v>6</v>
      </c>
      <c r="C34" s="172"/>
      <c r="D34" s="173" t="s">
        <v>155</v>
      </c>
      <c r="E34" s="170" t="s">
        <v>161</v>
      </c>
      <c r="F34" s="170"/>
      <c r="G34" s="170"/>
      <c r="H34" s="16">
        <v>0</v>
      </c>
      <c r="I34" s="179">
        <f t="shared" si="3"/>
        <v>244.2</v>
      </c>
      <c r="J34" s="179">
        <f t="shared" si="3"/>
        <v>251.9</v>
      </c>
      <c r="K34" s="179">
        <f t="shared" si="3"/>
        <v>257.60000000000002</v>
      </c>
      <c r="L34" s="179">
        <f t="shared" si="3"/>
        <v>259.60000000000002</v>
      </c>
      <c r="M34" s="179">
        <f t="shared" si="3"/>
        <v>264.89999999999998</v>
      </c>
      <c r="N34" s="179">
        <f t="shared" si="3"/>
        <v>275.10000000000002</v>
      </c>
      <c r="O34" s="179">
        <f t="shared" si="3"/>
        <v>284</v>
      </c>
      <c r="P34" s="179">
        <f t="shared" si="3"/>
        <v>292.5</v>
      </c>
      <c r="Q34" s="179">
        <f t="shared" si="3"/>
        <v>301.27500000000003</v>
      </c>
      <c r="R34" s="179">
        <f t="shared" si="3"/>
        <v>310.31325000000004</v>
      </c>
      <c r="S34" s="179">
        <f t="shared" si="3"/>
        <v>319.62264750000003</v>
      </c>
      <c r="T34" s="179">
        <f t="shared" si="3"/>
        <v>329.21132692500004</v>
      </c>
      <c r="U34" s="179">
        <f t="shared" si="3"/>
        <v>339.08766673275005</v>
      </c>
    </row>
    <row r="35" spans="2:22" ht="12.75" customHeight="1">
      <c r="B35" s="16">
        <v>7</v>
      </c>
      <c r="C35" s="172"/>
      <c r="D35" s="173" t="s">
        <v>155</v>
      </c>
      <c r="E35" s="170" t="s">
        <v>162</v>
      </c>
      <c r="F35" s="170"/>
      <c r="G35" s="170"/>
      <c r="H35" s="16">
        <v>0</v>
      </c>
      <c r="I35" s="179">
        <f t="shared" si="3"/>
        <v>245.6</v>
      </c>
      <c r="J35" s="179">
        <f t="shared" si="3"/>
        <v>251.9</v>
      </c>
      <c r="K35" s="179">
        <f t="shared" si="3"/>
        <v>257.7</v>
      </c>
      <c r="L35" s="179">
        <f t="shared" si="3"/>
        <v>259.5</v>
      </c>
      <c r="M35" s="179">
        <f t="shared" si="3"/>
        <v>264.8</v>
      </c>
      <c r="N35" s="179">
        <f t="shared" si="3"/>
        <v>275.3</v>
      </c>
      <c r="O35" s="179">
        <f t="shared" si="3"/>
        <v>284.10000000000002</v>
      </c>
      <c r="P35" s="179">
        <f t="shared" si="3"/>
        <v>292.7</v>
      </c>
      <c r="Q35" s="179">
        <f t="shared" si="3"/>
        <v>301.48099999999999</v>
      </c>
      <c r="R35" s="179">
        <f t="shared" si="3"/>
        <v>310.52543000000003</v>
      </c>
      <c r="S35" s="179">
        <f t="shared" si="3"/>
        <v>319.84119290000001</v>
      </c>
      <c r="T35" s="179">
        <f t="shared" si="3"/>
        <v>329.43642868700005</v>
      </c>
      <c r="U35" s="179">
        <f t="shared" si="3"/>
        <v>339.31952154761007</v>
      </c>
    </row>
    <row r="36" spans="2:22" ht="12.75" customHeight="1">
      <c r="B36" s="16">
        <v>8</v>
      </c>
      <c r="C36" s="172"/>
      <c r="D36" s="173" t="s">
        <v>155</v>
      </c>
      <c r="E36" s="170" t="s">
        <v>163</v>
      </c>
      <c r="F36" s="170"/>
      <c r="G36" s="170"/>
      <c r="H36" s="181">
        <f>H18</f>
        <v>238.5</v>
      </c>
      <c r="I36" s="179">
        <f t="shared" si="3"/>
        <v>245.6</v>
      </c>
      <c r="J36" s="179">
        <f t="shared" si="3"/>
        <v>252.1</v>
      </c>
      <c r="K36" s="179">
        <f t="shared" si="3"/>
        <v>257.10000000000002</v>
      </c>
      <c r="L36" s="179">
        <f t="shared" si="3"/>
        <v>259.8</v>
      </c>
      <c r="M36" s="179">
        <f t="shared" si="3"/>
        <v>265.5</v>
      </c>
      <c r="N36" s="179">
        <f t="shared" si="3"/>
        <v>275.8</v>
      </c>
      <c r="O36" s="179">
        <f t="shared" si="3"/>
        <v>284.39999999999998</v>
      </c>
      <c r="P36" s="179">
        <f t="shared" si="3"/>
        <v>293</v>
      </c>
      <c r="Q36" s="179">
        <f t="shared" si="3"/>
        <v>301.79000000000002</v>
      </c>
      <c r="R36" s="179">
        <f t="shared" si="3"/>
        <v>310.84370000000001</v>
      </c>
      <c r="S36" s="179">
        <f t="shared" si="3"/>
        <v>320.16901100000001</v>
      </c>
      <c r="T36" s="179">
        <f t="shared" si="3"/>
        <v>329.77408133</v>
      </c>
      <c r="U36" s="179">
        <f t="shared" si="3"/>
        <v>339.6673037699</v>
      </c>
    </row>
    <row r="37" spans="2:22" ht="12.75" customHeight="1">
      <c r="B37" s="16">
        <v>9</v>
      </c>
      <c r="C37" s="172"/>
      <c r="D37" s="173" t="s">
        <v>155</v>
      </c>
      <c r="E37" s="170" t="s">
        <v>164</v>
      </c>
      <c r="F37" s="170"/>
      <c r="G37" s="170"/>
      <c r="H37" s="16">
        <v>0</v>
      </c>
      <c r="I37" s="179">
        <f t="shared" si="3"/>
        <v>246.8</v>
      </c>
      <c r="J37" s="179">
        <f t="shared" si="3"/>
        <v>253.4</v>
      </c>
      <c r="K37" s="179">
        <f t="shared" si="3"/>
        <v>257.5</v>
      </c>
      <c r="L37" s="179">
        <f t="shared" si="3"/>
        <v>260.60000000000002</v>
      </c>
      <c r="M37" s="179">
        <f t="shared" si="3"/>
        <v>267.10000000000002</v>
      </c>
      <c r="N37" s="179">
        <f t="shared" si="3"/>
        <v>278.10000000000002</v>
      </c>
      <c r="O37" s="179">
        <f t="shared" si="3"/>
        <v>286.5</v>
      </c>
      <c r="P37" s="179">
        <f t="shared" si="3"/>
        <v>295.10000000000002</v>
      </c>
      <c r="Q37" s="179">
        <f t="shared" si="3"/>
        <v>303.95300000000003</v>
      </c>
      <c r="R37" s="179">
        <f t="shared" si="3"/>
        <v>313.07159000000001</v>
      </c>
      <c r="S37" s="179">
        <f t="shared" si="3"/>
        <v>322.46373770000002</v>
      </c>
      <c r="T37" s="179">
        <f t="shared" si="3"/>
        <v>332.13764983100003</v>
      </c>
      <c r="U37" s="179">
        <f t="shared" si="3"/>
        <v>342.10177932593007</v>
      </c>
    </row>
    <row r="38" spans="2:22" ht="12.75" customHeight="1">
      <c r="B38" s="16">
        <v>10</v>
      </c>
      <c r="C38" s="172"/>
      <c r="D38" s="173" t="s">
        <v>155</v>
      </c>
      <c r="E38" s="170" t="s">
        <v>165</v>
      </c>
      <c r="F38" s="170"/>
      <c r="G38" s="170"/>
      <c r="H38" s="16">
        <v>0</v>
      </c>
      <c r="I38" s="179">
        <f t="shared" si="3"/>
        <v>245.8</v>
      </c>
      <c r="J38" s="179">
        <f t="shared" si="3"/>
        <v>252.6</v>
      </c>
      <c r="K38" s="179">
        <f t="shared" si="3"/>
        <v>255.4</v>
      </c>
      <c r="L38" s="179">
        <f t="shared" si="3"/>
        <v>258.8</v>
      </c>
      <c r="M38" s="179">
        <f t="shared" si="3"/>
        <v>265.5</v>
      </c>
      <c r="N38" s="179">
        <f t="shared" si="3"/>
        <v>276</v>
      </c>
      <c r="O38" s="179">
        <f t="shared" si="3"/>
        <v>284.39999999999998</v>
      </c>
      <c r="P38" s="179">
        <f t="shared" si="3"/>
        <v>293.21639999999996</v>
      </c>
      <c r="Q38" s="179">
        <f t="shared" si="3"/>
        <v>302.01289199999997</v>
      </c>
      <c r="R38" s="179">
        <f t="shared" si="3"/>
        <v>311.07327875999999</v>
      </c>
      <c r="S38" s="179">
        <f t="shared" si="3"/>
        <v>320.40547712279999</v>
      </c>
      <c r="T38" s="179">
        <f t="shared" si="3"/>
        <v>330.01764143648398</v>
      </c>
      <c r="U38" s="179">
        <f t="shared" si="3"/>
        <v>339.91817067957851</v>
      </c>
    </row>
    <row r="39" spans="2:22" ht="12.75" customHeight="1">
      <c r="B39" s="16">
        <v>11</v>
      </c>
      <c r="C39" s="172"/>
      <c r="D39" s="173" t="s">
        <v>155</v>
      </c>
      <c r="E39" s="170" t="s">
        <v>166</v>
      </c>
      <c r="F39" s="170"/>
      <c r="G39" s="170"/>
      <c r="H39" s="16">
        <v>0</v>
      </c>
      <c r="I39" s="179">
        <f t="shared" si="3"/>
        <v>247.6</v>
      </c>
      <c r="J39" s="179">
        <f t="shared" si="3"/>
        <v>254.2</v>
      </c>
      <c r="K39" s="179">
        <f t="shared" si="3"/>
        <v>256.7</v>
      </c>
      <c r="L39" s="179">
        <f t="shared" si="3"/>
        <v>260</v>
      </c>
      <c r="M39" s="179">
        <f t="shared" si="3"/>
        <v>268.39999999999998</v>
      </c>
      <c r="N39" s="179">
        <f t="shared" si="3"/>
        <v>278.10000000000002</v>
      </c>
      <c r="O39" s="179">
        <f t="shared" si="3"/>
        <v>286.5</v>
      </c>
      <c r="P39" s="179">
        <f t="shared" si="3"/>
        <v>295.38149999999996</v>
      </c>
      <c r="Q39" s="179">
        <f t="shared" si="3"/>
        <v>304.24294499999996</v>
      </c>
      <c r="R39" s="179">
        <f t="shared" si="3"/>
        <v>313.37023334999998</v>
      </c>
      <c r="S39" s="179">
        <f t="shared" si="3"/>
        <v>322.7713403505</v>
      </c>
      <c r="T39" s="179">
        <f t="shared" si="3"/>
        <v>332.45448056101503</v>
      </c>
      <c r="U39" s="179">
        <f t="shared" si="3"/>
        <v>342.4281149778455</v>
      </c>
    </row>
    <row r="40" spans="2:22" ht="12.75" customHeight="1">
      <c r="B40" s="16">
        <v>12</v>
      </c>
      <c r="C40" s="172"/>
      <c r="D40" s="173" t="s">
        <v>155</v>
      </c>
      <c r="E40" s="170" t="s">
        <v>167</v>
      </c>
      <c r="F40" s="170"/>
      <c r="G40" s="170"/>
      <c r="H40" s="16">
        <v>0</v>
      </c>
      <c r="I40" s="179">
        <f t="shared" si="3"/>
        <v>248.7</v>
      </c>
      <c r="J40" s="179">
        <f t="shared" si="3"/>
        <v>254.8</v>
      </c>
      <c r="K40" s="179">
        <f t="shared" si="3"/>
        <v>257.10000000000002</v>
      </c>
      <c r="L40" s="179">
        <f t="shared" si="3"/>
        <v>261.10000000000002</v>
      </c>
      <c r="M40" s="179">
        <f t="shared" si="3"/>
        <v>269.3</v>
      </c>
      <c r="N40" s="179">
        <f t="shared" si="3"/>
        <v>278.3</v>
      </c>
      <c r="O40" s="179">
        <f t="shared" si="3"/>
        <v>287.10000000000002</v>
      </c>
      <c r="P40" s="179">
        <f t="shared" si="3"/>
        <v>296.00009999999997</v>
      </c>
      <c r="Q40" s="179">
        <f t="shared" si="3"/>
        <v>304.88010299999996</v>
      </c>
      <c r="R40" s="179">
        <f t="shared" si="3"/>
        <v>314.02650609</v>
      </c>
      <c r="S40" s="179">
        <f t="shared" si="3"/>
        <v>323.44730127270003</v>
      </c>
      <c r="T40" s="179">
        <f t="shared" si="3"/>
        <v>333.15072031088101</v>
      </c>
      <c r="U40" s="179">
        <f t="shared" si="3"/>
        <v>343.14524192020747</v>
      </c>
    </row>
    <row r="41" spans="2:22" ht="12.75" customHeight="1">
      <c r="B41" s="172"/>
      <c r="C41" s="172"/>
      <c r="D41" s="173" t="s">
        <v>155</v>
      </c>
      <c r="E41" s="170" t="s">
        <v>168</v>
      </c>
      <c r="F41" s="170"/>
      <c r="G41" s="170"/>
      <c r="I41" s="182">
        <f>IF(SUM(I29:I40)=0,0,AVERAGE(I29:I40))</f>
        <v>244.67499999999998</v>
      </c>
      <c r="J41" s="182">
        <f t="shared" ref="J41:U41" si="4">IF(SUM(J29:J40)=0,0,AVERAGE(J29:J40))</f>
        <v>251.73333333333335</v>
      </c>
      <c r="K41" s="182">
        <f t="shared" si="4"/>
        <v>256.66666666666669</v>
      </c>
      <c r="L41" s="182">
        <f t="shared" si="4"/>
        <v>259.43333333333334</v>
      </c>
      <c r="M41" s="182">
        <f t="shared" si="4"/>
        <v>264.99166666666673</v>
      </c>
      <c r="N41" s="182">
        <f t="shared" si="4"/>
        <v>274.90833333333336</v>
      </c>
      <c r="O41" s="182">
        <f t="shared" si="4"/>
        <v>283.78333333333336</v>
      </c>
      <c r="P41" s="182">
        <f t="shared" si="4"/>
        <v>292.39149999999995</v>
      </c>
      <c r="Q41" s="182">
        <f t="shared" si="4"/>
        <v>301.16324500000002</v>
      </c>
      <c r="R41" s="182">
        <f t="shared" si="4"/>
        <v>310.19814235000001</v>
      </c>
      <c r="S41" s="182">
        <f t="shared" si="4"/>
        <v>319.50408662049995</v>
      </c>
      <c r="T41" s="182">
        <f t="shared" si="4"/>
        <v>329.08920921911505</v>
      </c>
      <c r="U41" s="182">
        <f t="shared" si="4"/>
        <v>338.96188549568848</v>
      </c>
    </row>
    <row r="42" spans="2:22" s="153" customFormat="1" ht="12.75" customHeight="1">
      <c r="B42" s="154"/>
      <c r="V42" s="167"/>
    </row>
    <row r="43" spans="2:22" s="153" customFormat="1" ht="12.75" customHeight="1">
      <c r="B43" s="154"/>
      <c r="E43" s="183" t="s">
        <v>174</v>
      </c>
      <c r="F43" s="183"/>
      <c r="G43" s="183"/>
      <c r="V43" s="167"/>
    </row>
    <row r="44" spans="2:22" s="153" customFormat="1" ht="12.75" customHeight="1">
      <c r="B44" s="154"/>
      <c r="E44" s="184" t="s">
        <v>175</v>
      </c>
      <c r="F44" s="184"/>
      <c r="G44" s="184"/>
      <c r="I44" s="185"/>
      <c r="J44" s="185"/>
      <c r="K44" s="185"/>
      <c r="L44" s="185"/>
      <c r="M44" s="185"/>
      <c r="N44" s="185"/>
      <c r="O44" s="185"/>
      <c r="P44" s="185"/>
      <c r="Q44" s="185"/>
      <c r="R44" s="185"/>
      <c r="S44" s="185"/>
      <c r="T44" s="185"/>
      <c r="U44" s="185"/>
      <c r="V44" s="167" t="s">
        <v>176</v>
      </c>
    </row>
    <row r="45" spans="2:22" s="153" customFormat="1" ht="12.75" customHeight="1">
      <c r="B45" s="154"/>
      <c r="C45" s="186"/>
      <c r="D45" s="175" t="s">
        <v>169</v>
      </c>
      <c r="E45" s="187" t="s">
        <v>177</v>
      </c>
      <c r="F45" s="187"/>
      <c r="G45" s="187"/>
      <c r="I45" s="254">
        <f t="shared" ref="I45:U45" si="5">IF(Indexation.November.Override&lt;&gt;"",Indexation.November.Override,IF($H$36=0,0,H36/$H$36))</f>
        <v>1</v>
      </c>
      <c r="J45" s="254">
        <f t="shared" si="5"/>
        <v>1.0297693920335429</v>
      </c>
      <c r="K45" s="254">
        <f t="shared" si="5"/>
        <v>1.0570230607966458</v>
      </c>
      <c r="L45" s="254">
        <f t="shared" si="5"/>
        <v>1.077987421383648</v>
      </c>
      <c r="M45" s="254">
        <f t="shared" si="5"/>
        <v>1.0893081761006289</v>
      </c>
      <c r="N45" s="254">
        <f>IF(Indexation.November.Override&lt;&gt;"",Indexation.November.Override,IF($H$36=0,0,M36/$H$36))</f>
        <v>1.1132075471698113</v>
      </c>
      <c r="O45" s="254">
        <f t="shared" si="5"/>
        <v>1.1563941299790357</v>
      </c>
      <c r="P45" s="254">
        <f t="shared" si="5"/>
        <v>1.1924528301886792</v>
      </c>
      <c r="Q45" s="254">
        <f t="shared" si="5"/>
        <v>1.2285115303983229</v>
      </c>
      <c r="R45" s="254">
        <f t="shared" si="5"/>
        <v>1.2653668763102726</v>
      </c>
      <c r="S45" s="254">
        <f t="shared" si="5"/>
        <v>1.3033278825995807</v>
      </c>
      <c r="T45" s="254">
        <f t="shared" si="5"/>
        <v>1.3424277190775682</v>
      </c>
      <c r="U45" s="254">
        <f t="shared" si="5"/>
        <v>1.3827005506498953</v>
      </c>
      <c r="V45" s="167" t="s">
        <v>178</v>
      </c>
    </row>
    <row r="46" spans="2:22" s="153" customFormat="1" ht="12.75" customHeight="1">
      <c r="B46" s="154"/>
      <c r="I46" s="188"/>
      <c r="J46" s="188"/>
      <c r="K46" s="188"/>
      <c r="L46" s="188"/>
      <c r="M46" s="188"/>
      <c r="N46" s="188"/>
      <c r="O46" s="188"/>
      <c r="P46" s="188"/>
      <c r="Q46" s="188"/>
      <c r="R46" s="188"/>
      <c r="S46" s="188"/>
      <c r="T46" s="188"/>
      <c r="U46" s="188"/>
    </row>
    <row r="47" spans="2:22" s="153" customFormat="1" ht="12.75" customHeight="1">
      <c r="B47" s="154"/>
      <c r="E47" s="189" t="s">
        <v>179</v>
      </c>
      <c r="F47" s="189"/>
      <c r="G47" s="189"/>
    </row>
    <row r="48" spans="2:22" s="153" customFormat="1" ht="12.75" customHeight="1">
      <c r="B48" s="154"/>
      <c r="E48" s="184" t="s">
        <v>175</v>
      </c>
      <c r="F48" s="184"/>
      <c r="G48" s="184"/>
      <c r="I48" s="185"/>
      <c r="J48" s="185"/>
      <c r="K48" s="185"/>
      <c r="L48" s="185"/>
      <c r="M48" s="185"/>
      <c r="N48" s="185"/>
      <c r="O48" s="185"/>
      <c r="P48" s="185"/>
      <c r="Q48" s="185"/>
      <c r="R48" s="185"/>
      <c r="S48" s="185"/>
      <c r="T48" s="185"/>
      <c r="U48" s="185"/>
      <c r="V48" s="167" t="s">
        <v>180</v>
      </c>
    </row>
    <row r="49" spans="1:22" s="153" customFormat="1" ht="12.75" customHeight="1">
      <c r="B49" s="154"/>
      <c r="C49" s="186"/>
      <c r="D49" s="175" t="s">
        <v>169</v>
      </c>
      <c r="E49" s="187" t="s">
        <v>177</v>
      </c>
      <c r="F49" s="187"/>
      <c r="G49" s="187"/>
      <c r="I49" s="254">
        <f t="shared" ref="I49:U49" si="6">IF(Indexation.Average.Override&lt;&gt;"",Indexation.Average.Override,IF($I41=0,0,I41/$I41))</f>
        <v>1</v>
      </c>
      <c r="J49" s="254">
        <f t="shared" si="6"/>
        <v>1.0288477912877627</v>
      </c>
      <c r="K49" s="254">
        <f t="shared" si="6"/>
        <v>1.0490105922822794</v>
      </c>
      <c r="L49" s="254">
        <f t="shared" si="6"/>
        <v>1.0603181090562313</v>
      </c>
      <c r="M49" s="254">
        <f t="shared" si="6"/>
        <v>1.0830353189605262</v>
      </c>
      <c r="N49" s="254">
        <f>IF(Indexation.Average.Override&lt;&gt;"",Indexation.Average.Override,IF($I41=0,0,N41/$I41))</f>
        <v>1.1235652736623414</v>
      </c>
      <c r="O49" s="254">
        <f t="shared" si="6"/>
        <v>1.1598378801811928</v>
      </c>
      <c r="P49" s="254">
        <f t="shared" si="6"/>
        <v>1.1950199243894961</v>
      </c>
      <c r="Q49" s="254">
        <f t="shared" si="6"/>
        <v>1.2308705221211813</v>
      </c>
      <c r="R49" s="254">
        <f t="shared" si="6"/>
        <v>1.2677966377848167</v>
      </c>
      <c r="S49" s="254">
        <f t="shared" si="6"/>
        <v>1.3058305369183609</v>
      </c>
      <c r="T49" s="254">
        <f t="shared" si="6"/>
        <v>1.3450054530259121</v>
      </c>
      <c r="U49" s="254">
        <f t="shared" si="6"/>
        <v>1.3853556166166896</v>
      </c>
      <c r="V49" s="167" t="s">
        <v>181</v>
      </c>
    </row>
    <row r="50" spans="1:22" s="153" customFormat="1" ht="12.75" customHeight="1">
      <c r="B50" s="154"/>
      <c r="C50" s="186"/>
      <c r="D50" s="175"/>
      <c r="E50" s="187"/>
      <c r="F50" s="187"/>
      <c r="G50" s="187"/>
      <c r="I50" s="188"/>
      <c r="J50" s="188"/>
      <c r="K50" s="188"/>
      <c r="L50" s="188"/>
      <c r="M50" s="188"/>
      <c r="N50" s="188"/>
      <c r="O50" s="188"/>
      <c r="P50" s="188"/>
      <c r="Q50" s="188"/>
      <c r="R50" s="188"/>
      <c r="S50" s="188"/>
      <c r="T50" s="188"/>
      <c r="U50" s="188"/>
      <c r="V50" s="167"/>
    </row>
    <row r="51" spans="1:22" s="153" customFormat="1" ht="12.75" customHeight="1">
      <c r="B51" s="154"/>
      <c r="C51" s="190"/>
      <c r="D51" s="175" t="s">
        <v>169</v>
      </c>
      <c r="E51" s="191" t="s">
        <v>182</v>
      </c>
      <c r="F51" s="191"/>
      <c r="G51" s="191"/>
      <c r="I51" s="188"/>
      <c r="J51" s="188">
        <f>IF(I49=0,0,(J49/I49)-1)</f>
        <v>2.8847791287762714E-2</v>
      </c>
      <c r="K51" s="188">
        <f t="shared" ref="K51:U51" si="7">IF(J49=0,0,(K49/J49)-1)</f>
        <v>1.9597457627118731E-2</v>
      </c>
      <c r="L51" s="188">
        <f>IF(K49=0,0,(L49/K49)-1)</f>
        <v>1.0779220779220777E-2</v>
      </c>
      <c r="M51" s="188">
        <f>IF(L49=0,0,(M49/L49)-1)</f>
        <v>2.1424900424001248E-2</v>
      </c>
      <c r="N51" s="188">
        <f t="shared" si="7"/>
        <v>3.7422560457875953E-2</v>
      </c>
      <c r="O51" s="188">
        <f t="shared" si="7"/>
        <v>3.2283488435538965E-2</v>
      </c>
      <c r="P51" s="188">
        <f t="shared" si="7"/>
        <v>3.0333587831091524E-2</v>
      </c>
      <c r="Q51" s="188">
        <f t="shared" si="7"/>
        <v>3.0000000000000249E-2</v>
      </c>
      <c r="R51" s="188">
        <f t="shared" si="7"/>
        <v>3.0000000000000027E-2</v>
      </c>
      <c r="S51" s="188">
        <f t="shared" si="7"/>
        <v>2.9999999999999805E-2</v>
      </c>
      <c r="T51" s="188">
        <f t="shared" si="7"/>
        <v>3.0000000000000249E-2</v>
      </c>
      <c r="U51" s="188">
        <f t="shared" si="7"/>
        <v>3.0000000000000027E-2</v>
      </c>
      <c r="V51" s="167" t="s">
        <v>183</v>
      </c>
    </row>
    <row r="52" spans="1:22" ht="12.75" customHeight="1">
      <c r="E52" s="213"/>
      <c r="F52" s="153"/>
      <c r="G52" s="153"/>
      <c r="H52" s="153"/>
      <c r="I52" s="153"/>
      <c r="J52" s="153"/>
      <c r="K52" s="153"/>
      <c r="L52" s="153"/>
      <c r="M52" s="153"/>
      <c r="N52" s="153"/>
      <c r="O52" s="153"/>
      <c r="P52" s="153"/>
      <c r="Q52" s="153"/>
      <c r="R52" s="153"/>
      <c r="S52" s="153"/>
      <c r="T52" s="153"/>
      <c r="U52" s="153"/>
      <c r="V52" s="153"/>
    </row>
    <row r="53" spans="1:22" ht="12.75" customHeight="1" thickBot="1"/>
    <row r="54" spans="1:22" ht="12.75" customHeight="1" thickBot="1">
      <c r="A54" s="192" t="s">
        <v>133</v>
      </c>
      <c r="B54" s="205"/>
      <c r="C54" s="205"/>
      <c r="D54" s="205"/>
      <c r="E54" s="206"/>
      <c r="F54" s="206"/>
      <c r="G54" s="206"/>
      <c r="H54" s="205"/>
      <c r="I54" s="205"/>
      <c r="J54" s="205"/>
      <c r="K54" s="205"/>
      <c r="L54" s="205"/>
      <c r="M54" s="205"/>
      <c r="N54" s="205"/>
      <c r="O54" s="205"/>
      <c r="P54" s="205"/>
      <c r="Q54" s="205"/>
      <c r="R54" s="205"/>
      <c r="S54" s="205"/>
      <c r="T54" s="205"/>
      <c r="U54" s="205"/>
      <c r="V54" s="193"/>
    </row>
    <row r="55" spans="1:22" ht="12.75" customHeight="1"/>
    <row r="56" spans="1:22" ht="12.75" hidden="1" customHeight="1"/>
    <row r="57" spans="1:22" ht="12.75" hidden="1" customHeight="1"/>
    <row r="58" spans="1:22" ht="12.75" hidden="1" customHeight="1"/>
    <row r="59" spans="1:22" ht="12.75" hidden="1" customHeight="1"/>
  </sheetData>
  <dataConsolidate/>
  <conditionalFormatting sqref="I26:U26">
    <cfRule type="cellIs" dxfId="18" priority="1" stopIfTrue="1" operator="equal">
      <formula>0</formula>
    </cfRule>
    <cfRule type="cellIs" dxfId="17" priority="2" stopIfTrue="1" operator="notEqual">
      <formula>0</formula>
    </cfRule>
  </conditionalFormatting>
  <pageMargins left="0.74803149606299213" right="0.74803149606299213" top="0.98425196850393704" bottom="0.98425196850393704" header="0.51181102362204722" footer="0.51181102362204722"/>
  <pageSetup paperSize="8" scale="73" fitToHeight="0" orientation="landscape" r:id="rId1"/>
  <headerFooter alignWithMargins="0">
    <oddHeader>&amp;L&amp;F&amp;C&amp;A&amp;R&amp;D &amp;T</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V11"/>
  <sheetViews>
    <sheetView showGridLines="0" zoomScale="80" zoomScaleNormal="80" workbookViewId="0">
      <pane xSplit="8" ySplit="7" topLeftCell="I8" activePane="bottomRight" state="frozen"/>
      <selection activeCell="M121" sqref="M121"/>
      <selection pane="topRight" activeCell="M121" sqref="M121"/>
      <selection pane="bottomLeft" activeCell="M121" sqref="M121"/>
      <selection pane="bottomRight" activeCell="I8" sqref="I8"/>
    </sheetView>
  </sheetViews>
  <sheetFormatPr defaultColWidth="0" defaultRowHeight="0" customHeight="1" zeroHeight="1"/>
  <cols>
    <col min="1" max="3" width="2.5703125" style="7" customWidth="1"/>
    <col min="4" max="4" width="9.5703125" style="7" customWidth="1"/>
    <col min="5" max="5" width="29.42578125" style="7" customWidth="1"/>
    <col min="6" max="6" width="4.140625" style="7" customWidth="1"/>
    <col min="7" max="7" width="11.5703125" style="7" customWidth="1"/>
    <col min="8" max="8" width="4.140625" style="7" customWidth="1"/>
    <col min="9" max="21" width="9.5703125" style="7" customWidth="1"/>
    <col min="22" max="22" width="15.85546875" style="7" bestFit="1" customWidth="1"/>
    <col min="23" max="16384" width="9.140625" style="7" hidden="1"/>
  </cols>
  <sheetData>
    <row r="1" spans="1:22" ht="33.75">
      <c r="A1" s="133"/>
      <c r="B1" s="133"/>
      <c r="C1" s="133"/>
      <c r="D1" s="1" t="s">
        <v>190</v>
      </c>
      <c r="E1" s="1"/>
      <c r="F1" s="1"/>
      <c r="G1" s="1"/>
      <c r="H1" s="1"/>
      <c r="I1" s="133"/>
      <c r="J1" s="133"/>
      <c r="K1" s="133"/>
      <c r="L1" s="133"/>
      <c r="M1" s="133"/>
      <c r="N1" s="133"/>
      <c r="O1" s="133"/>
      <c r="P1" s="133"/>
      <c r="Q1" s="133"/>
      <c r="R1" s="133"/>
      <c r="S1" s="133"/>
      <c r="T1" s="133"/>
      <c r="U1" s="133"/>
      <c r="V1" s="133"/>
    </row>
    <row r="2" spans="1:22" ht="15">
      <c r="A2" s="2"/>
      <c r="B2" s="2"/>
      <c r="C2" s="2"/>
      <c r="D2" s="2"/>
      <c r="E2" s="2"/>
      <c r="F2" s="2"/>
      <c r="G2" s="2"/>
      <c r="H2" s="2"/>
      <c r="I2" s="2"/>
      <c r="J2" s="2"/>
      <c r="K2" s="2"/>
      <c r="L2" s="2"/>
      <c r="O2" s="2"/>
      <c r="P2" s="2"/>
      <c r="Q2" s="2"/>
      <c r="R2" s="2"/>
      <c r="S2" s="2"/>
      <c r="T2" s="2"/>
      <c r="U2" s="2"/>
    </row>
    <row r="3" spans="1:22" ht="12.75">
      <c r="E3" s="7" t="s">
        <v>1</v>
      </c>
      <c r="I3" s="134" t="s">
        <v>134</v>
      </c>
      <c r="J3" s="134" t="s">
        <v>135</v>
      </c>
      <c r="K3" s="134" t="s">
        <v>136</v>
      </c>
      <c r="L3" s="10" t="s">
        <v>137</v>
      </c>
      <c r="M3" s="10" t="s">
        <v>138</v>
      </c>
      <c r="N3" s="10" t="s">
        <v>139</v>
      </c>
      <c r="O3" s="10" t="s">
        <v>140</v>
      </c>
      <c r="P3" s="10" t="s">
        <v>141</v>
      </c>
      <c r="Q3" s="134" t="s">
        <v>142</v>
      </c>
      <c r="R3" s="134" t="s">
        <v>143</v>
      </c>
      <c r="S3" s="134" t="s">
        <v>144</v>
      </c>
      <c r="T3" s="134" t="s">
        <v>145</v>
      </c>
      <c r="U3" s="134" t="s">
        <v>146</v>
      </c>
      <c r="V3" s="135" t="s">
        <v>147</v>
      </c>
    </row>
    <row r="4" spans="1:22" ht="12.75">
      <c r="V4" s="135"/>
    </row>
    <row r="5" spans="1:22" ht="12.75">
      <c r="E5" s="7" t="s">
        <v>2</v>
      </c>
      <c r="I5" s="136">
        <v>2012</v>
      </c>
      <c r="J5" s="136">
        <v>2013</v>
      </c>
      <c r="K5" s="136">
        <v>2014</v>
      </c>
      <c r="L5" s="136">
        <v>2015</v>
      </c>
      <c r="M5" s="136">
        <v>2016</v>
      </c>
      <c r="N5" s="136">
        <v>2017</v>
      </c>
      <c r="O5" s="136">
        <v>2018</v>
      </c>
      <c r="P5" s="136">
        <v>2019</v>
      </c>
      <c r="Q5" s="136">
        <v>2020</v>
      </c>
      <c r="R5" s="136">
        <v>2021</v>
      </c>
      <c r="S5" s="136">
        <v>2022</v>
      </c>
      <c r="T5" s="136">
        <v>2023</v>
      </c>
      <c r="U5" s="136">
        <v>2024</v>
      </c>
      <c r="V5" s="135" t="s">
        <v>148</v>
      </c>
    </row>
    <row r="6" spans="1:22" ht="12.75">
      <c r="E6" s="7" t="s">
        <v>3</v>
      </c>
      <c r="K6" s="137"/>
      <c r="L6" s="138">
        <v>1</v>
      </c>
      <c r="M6" s="138">
        <v>2</v>
      </c>
      <c r="N6" s="138">
        <v>3</v>
      </c>
      <c r="O6" s="138">
        <v>4</v>
      </c>
      <c r="P6" s="138">
        <v>5</v>
      </c>
      <c r="Q6" s="138">
        <v>6</v>
      </c>
      <c r="R6" s="138">
        <v>7</v>
      </c>
      <c r="S6" s="138">
        <v>8</v>
      </c>
      <c r="T6" s="138">
        <v>9</v>
      </c>
      <c r="U6" s="138">
        <v>10</v>
      </c>
    </row>
    <row r="7" spans="1:22" ht="12.75"/>
    <row r="8" spans="1:22" ht="13.5" thickBot="1"/>
    <row r="9" spans="1:22" ht="13.5" thickBot="1">
      <c r="A9" s="143" t="s">
        <v>133</v>
      </c>
      <c r="B9" s="144"/>
      <c r="C9" s="144"/>
      <c r="D9" s="144"/>
      <c r="E9" s="144"/>
      <c r="F9" s="144"/>
      <c r="G9" s="144"/>
      <c r="H9" s="144"/>
      <c r="I9" s="144"/>
      <c r="J9" s="144"/>
      <c r="K9" s="144"/>
      <c r="L9" s="144"/>
      <c r="M9" s="144"/>
      <c r="N9" s="144"/>
      <c r="O9" s="144"/>
      <c r="P9" s="144"/>
      <c r="Q9" s="144"/>
      <c r="R9" s="144"/>
      <c r="S9" s="144"/>
      <c r="T9" s="144"/>
      <c r="U9" s="144"/>
      <c r="V9" s="144"/>
    </row>
    <row r="10" spans="1:22" ht="12.75"/>
    <row r="11" spans="1:22" ht="12.75" hidden="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M30" sqref="M3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K81"/>
  <sheetViews>
    <sheetView topLeftCell="E23" workbookViewId="0">
      <selection activeCell="R56" sqref="R56"/>
    </sheetView>
  </sheetViews>
  <sheetFormatPr defaultColWidth="0" defaultRowHeight="14.25" zeroHeight="1"/>
  <cols>
    <col min="1" max="1" width="1.85546875" style="609" customWidth="1"/>
    <col min="2" max="2" width="7.5703125" style="609" customWidth="1"/>
    <col min="3" max="3" width="59" style="609" bestFit="1" customWidth="1"/>
    <col min="4" max="4" width="13.85546875" style="609" bestFit="1" customWidth="1"/>
    <col min="5" max="6" width="6.42578125" style="609" customWidth="1"/>
    <col min="7" max="25" width="11" style="609" customWidth="1"/>
    <col min="26" max="26" width="3" style="609" customWidth="1"/>
    <col min="27" max="27" width="37.85546875" style="609" bestFit="1" customWidth="1"/>
    <col min="28" max="28" width="25.140625" style="609" bestFit="1" customWidth="1"/>
    <col min="29" max="29" width="3" style="609" customWidth="1"/>
    <col min="30" max="30" width="26.28515625" style="334" customWidth="1"/>
    <col min="31" max="31" width="32.140625" style="334" bestFit="1" customWidth="1"/>
    <col min="32" max="32" width="3.42578125" style="334" customWidth="1"/>
    <col min="33" max="33" width="3" style="560" hidden="1" customWidth="1"/>
    <col min="34" max="45" width="9.28515625" style="560" hidden="1" customWidth="1"/>
    <col min="46" max="46" width="1.85546875" style="560" hidden="1" customWidth="1"/>
    <col min="47" max="47" width="7" style="609" hidden="1" customWidth="1"/>
    <col min="48" max="48" width="2.85546875" style="609" hidden="1" customWidth="1"/>
    <col min="49" max="49" width="11" style="609" hidden="1" customWidth="1"/>
    <col min="50" max="62" width="6.42578125" style="609" hidden="1" customWidth="1"/>
    <col min="63" max="63" width="3" style="609" hidden="1" customWidth="1"/>
    <col min="64" max="16384" width="11" style="609" hidden="1"/>
  </cols>
  <sheetData>
    <row r="1" spans="2:63" ht="20.25">
      <c r="B1" s="606" t="s">
        <v>542</v>
      </c>
      <c r="C1" s="606"/>
      <c r="D1" s="606"/>
      <c r="E1" s="606"/>
      <c r="F1" s="606"/>
      <c r="G1" s="606"/>
      <c r="H1" s="606"/>
      <c r="I1" s="606"/>
      <c r="J1" s="606"/>
      <c r="K1" s="606"/>
      <c r="L1" s="606"/>
      <c r="M1" s="606"/>
      <c r="N1" s="606"/>
      <c r="O1" s="606"/>
      <c r="P1" s="606"/>
      <c r="Q1" s="606"/>
      <c r="R1" s="606"/>
      <c r="S1" s="606"/>
      <c r="T1" s="606"/>
      <c r="U1" s="606"/>
      <c r="V1" s="606"/>
      <c r="W1" s="606"/>
      <c r="X1" s="606"/>
      <c r="Y1" s="501" t="str">
        <f>[13]AppValidation!$D$2</f>
        <v>Yorkshire Water</v>
      </c>
      <c r="Z1" s="607"/>
      <c r="AA1" s="755" t="s">
        <v>374</v>
      </c>
      <c r="AB1" s="755"/>
      <c r="AC1" s="755"/>
      <c r="AD1" s="755"/>
      <c r="AE1" s="608"/>
      <c r="AG1" s="502"/>
      <c r="AH1" s="503"/>
      <c r="AI1" s="503"/>
      <c r="AJ1" s="503"/>
      <c r="AK1" s="503"/>
      <c r="AL1" s="503"/>
      <c r="AM1" s="503"/>
      <c r="AN1" s="503"/>
      <c r="AO1" s="503"/>
      <c r="AP1" s="503"/>
      <c r="AQ1" s="503"/>
      <c r="AR1" s="503"/>
      <c r="AS1" s="503"/>
      <c r="AT1" s="502"/>
      <c r="AV1" s="502"/>
      <c r="AW1" s="503"/>
      <c r="AX1" s="503"/>
      <c r="AY1" s="503"/>
      <c r="AZ1" s="503"/>
      <c r="BA1" s="503"/>
      <c r="BB1" s="503"/>
      <c r="BC1" s="503"/>
      <c r="BD1" s="503"/>
      <c r="BE1" s="503"/>
      <c r="BF1" s="503"/>
      <c r="BG1" s="503"/>
      <c r="BH1" s="503"/>
      <c r="BI1" s="503"/>
      <c r="BJ1" s="503"/>
      <c r="BK1" s="502"/>
    </row>
    <row r="2" spans="2:63" ht="15" thickBot="1">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G2" s="502"/>
      <c r="AH2" s="503"/>
      <c r="AI2" s="503"/>
      <c r="AJ2" s="503"/>
      <c r="AK2" s="503"/>
      <c r="AL2" s="503"/>
      <c r="AM2" s="503"/>
      <c r="AN2" s="503"/>
      <c r="AO2" s="503"/>
      <c r="AP2" s="503"/>
      <c r="AQ2" s="503"/>
      <c r="AR2" s="503"/>
      <c r="AS2" s="503"/>
      <c r="AT2" s="502"/>
      <c r="AV2" s="502"/>
      <c r="AW2" s="503"/>
      <c r="AX2" s="503"/>
      <c r="AY2" s="503"/>
      <c r="AZ2" s="503"/>
      <c r="BA2" s="503"/>
      <c r="BB2" s="503"/>
      <c r="BC2" s="503"/>
      <c r="BD2" s="503"/>
      <c r="BE2" s="503"/>
      <c r="BF2" s="503"/>
      <c r="BG2" s="503"/>
      <c r="BH2" s="503"/>
      <c r="BI2" s="503"/>
      <c r="BJ2" s="503"/>
      <c r="BK2" s="502"/>
    </row>
    <row r="3" spans="2:63" ht="15" thickBot="1">
      <c r="B3" s="756" t="s">
        <v>375</v>
      </c>
      <c r="C3" s="757"/>
      <c r="D3" s="505" t="s">
        <v>376</v>
      </c>
      <c r="E3" s="610" t="s">
        <v>377</v>
      </c>
      <c r="F3" s="611" t="s">
        <v>378</v>
      </c>
      <c r="G3" s="612" t="s">
        <v>150</v>
      </c>
      <c r="H3" s="610" t="s">
        <v>134</v>
      </c>
      <c r="I3" s="610" t="s">
        <v>135</v>
      </c>
      <c r="J3" s="612" t="s">
        <v>136</v>
      </c>
      <c r="K3" s="518" t="s">
        <v>137</v>
      </c>
      <c r="L3" s="610" t="s">
        <v>138</v>
      </c>
      <c r="M3" s="610" t="s">
        <v>139</v>
      </c>
      <c r="N3" s="610" t="s">
        <v>140</v>
      </c>
      <c r="O3" s="612" t="s">
        <v>141</v>
      </c>
      <c r="P3" s="518" t="s">
        <v>142</v>
      </c>
      <c r="Q3" s="610" t="s">
        <v>143</v>
      </c>
      <c r="R3" s="610" t="s">
        <v>144</v>
      </c>
      <c r="S3" s="610" t="s">
        <v>145</v>
      </c>
      <c r="T3" s="612" t="s">
        <v>146</v>
      </c>
      <c r="U3" s="518" t="s">
        <v>543</v>
      </c>
      <c r="V3" s="612" t="s">
        <v>544</v>
      </c>
      <c r="W3" s="612" t="s">
        <v>545</v>
      </c>
      <c r="X3" s="612" t="s">
        <v>546</v>
      </c>
      <c r="Y3" s="611" t="s">
        <v>547</v>
      </c>
      <c r="Z3" s="512"/>
      <c r="AA3" s="507" t="s">
        <v>381</v>
      </c>
      <c r="AB3" s="506" t="s">
        <v>382</v>
      </c>
      <c r="AD3" s="613" t="s">
        <v>383</v>
      </c>
      <c r="AE3" s="614" t="s">
        <v>548</v>
      </c>
      <c r="AG3" s="502"/>
      <c r="AH3" s="503"/>
      <c r="AI3" s="503"/>
      <c r="AJ3" s="503"/>
      <c r="AK3" s="503"/>
      <c r="AL3" s="503"/>
      <c r="AM3" s="503"/>
      <c r="AN3" s="503"/>
      <c r="AO3" s="503"/>
      <c r="AP3" s="503"/>
      <c r="AQ3" s="503"/>
      <c r="AR3" s="503"/>
      <c r="AS3" s="503"/>
      <c r="AT3" s="502"/>
      <c r="AV3" s="502"/>
      <c r="AW3" s="503"/>
      <c r="AX3" s="503"/>
      <c r="AY3" s="503"/>
      <c r="AZ3" s="503"/>
      <c r="BA3" s="503"/>
      <c r="BB3" s="503"/>
      <c r="BC3" s="503"/>
      <c r="BD3" s="503"/>
      <c r="BE3" s="503"/>
      <c r="BF3" s="503"/>
      <c r="BG3" s="503"/>
      <c r="BH3" s="503"/>
      <c r="BI3" s="503"/>
      <c r="BJ3" s="503"/>
      <c r="BK3" s="502"/>
    </row>
    <row r="4" spans="2:63" ht="15" thickBot="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D4" s="615"/>
      <c r="AE4" s="616"/>
      <c r="AG4" s="502"/>
      <c r="AH4" s="758" t="s">
        <v>384</v>
      </c>
      <c r="AI4" s="758"/>
      <c r="AJ4" s="758"/>
      <c r="AK4" s="758"/>
      <c r="AL4" s="758"/>
      <c r="AM4" s="758"/>
      <c r="AN4" s="758"/>
      <c r="AO4" s="758"/>
      <c r="AP4" s="758"/>
      <c r="AQ4" s="758"/>
      <c r="AR4" s="758"/>
      <c r="AS4" s="758"/>
      <c r="AT4" s="502"/>
      <c r="AV4" s="502"/>
      <c r="AW4" s="758" t="s">
        <v>549</v>
      </c>
      <c r="AX4" s="758"/>
      <c r="AY4" s="758"/>
      <c r="AZ4" s="758"/>
      <c r="BA4" s="758"/>
      <c r="BB4" s="758"/>
      <c r="BC4" s="758"/>
      <c r="BD4" s="758"/>
      <c r="BE4" s="758"/>
      <c r="BF4" s="758"/>
      <c r="BG4" s="758"/>
      <c r="BH4" s="758"/>
      <c r="BI4" s="758"/>
      <c r="BJ4" s="758"/>
      <c r="BK4" s="502"/>
    </row>
    <row r="5" spans="2:63" ht="15" thickBot="1">
      <c r="B5" s="543" t="s">
        <v>386</v>
      </c>
      <c r="C5" s="544" t="s">
        <v>550</v>
      </c>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G5" s="502"/>
      <c r="AH5" s="509" t="s">
        <v>385</v>
      </c>
      <c r="AI5" s="510"/>
      <c r="AJ5" s="510"/>
      <c r="AK5" s="510"/>
      <c r="AL5" s="510"/>
      <c r="AM5" s="510"/>
      <c r="AN5" s="510"/>
      <c r="AO5" s="510"/>
      <c r="AP5" s="510"/>
      <c r="AQ5" s="510"/>
      <c r="AR5" s="510"/>
      <c r="AS5" s="510"/>
      <c r="AT5" s="502"/>
      <c r="AV5" s="502"/>
      <c r="AW5" s="509" t="s">
        <v>551</v>
      </c>
      <c r="AX5" s="510"/>
      <c r="AY5" s="510"/>
      <c r="AZ5" s="510"/>
      <c r="BB5" s="510"/>
      <c r="BC5" s="510"/>
      <c r="BD5" s="617"/>
      <c r="BE5" s="510"/>
      <c r="BF5" s="510"/>
      <c r="BG5" s="510"/>
      <c r="BH5" s="510"/>
      <c r="BI5" s="510"/>
      <c r="BJ5" s="510"/>
      <c r="BK5" s="502"/>
    </row>
    <row r="6" spans="2:63">
      <c r="B6" s="520">
        <v>1</v>
      </c>
      <c r="C6" s="521" t="s">
        <v>552</v>
      </c>
      <c r="D6" s="514" t="s">
        <v>553</v>
      </c>
      <c r="E6" s="514" t="s">
        <v>404</v>
      </c>
      <c r="F6" s="545">
        <v>0</v>
      </c>
      <c r="G6" s="618">
        <f>[13]F_Inputs!I22</f>
        <v>12</v>
      </c>
      <c r="H6" s="619">
        <f>[13]F_Inputs!N22</f>
        <v>12</v>
      </c>
      <c r="I6" s="619">
        <f>[13]F_Inputs!S22</f>
        <v>12</v>
      </c>
      <c r="J6" s="619">
        <f>[13]F_Inputs!X22</f>
        <v>12</v>
      </c>
      <c r="K6" s="619">
        <f>[13]F_Inputs!AC22</f>
        <v>12</v>
      </c>
      <c r="L6" s="619">
        <f>[13]F_Inputs!AH22</f>
        <v>12</v>
      </c>
      <c r="M6" s="620">
        <f t="shared" ref="M6:Y6" si="0">COUNT(M7:M18)</f>
        <v>12</v>
      </c>
      <c r="N6" s="621">
        <f t="shared" si="0"/>
        <v>12</v>
      </c>
      <c r="O6" s="622">
        <f t="shared" si="0"/>
        <v>12</v>
      </c>
      <c r="P6" s="623">
        <f t="shared" si="0"/>
        <v>12</v>
      </c>
      <c r="Q6" s="621">
        <f t="shared" si="0"/>
        <v>12</v>
      </c>
      <c r="R6" s="621">
        <f t="shared" si="0"/>
        <v>12</v>
      </c>
      <c r="S6" s="621">
        <f t="shared" si="0"/>
        <v>12</v>
      </c>
      <c r="T6" s="624">
        <f t="shared" si="0"/>
        <v>12</v>
      </c>
      <c r="U6" s="625">
        <f t="shared" si="0"/>
        <v>12</v>
      </c>
      <c r="V6" s="621">
        <f t="shared" si="0"/>
        <v>12</v>
      </c>
      <c r="W6" s="621">
        <f t="shared" si="0"/>
        <v>12</v>
      </c>
      <c r="X6" s="621">
        <f t="shared" si="0"/>
        <v>12</v>
      </c>
      <c r="Y6" s="624">
        <f t="shared" si="0"/>
        <v>12</v>
      </c>
      <c r="Z6" s="512"/>
      <c r="AA6" s="626" t="s">
        <v>554</v>
      </c>
      <c r="AB6" s="627" t="s">
        <v>555</v>
      </c>
      <c r="AD6" s="338"/>
      <c r="AE6" s="338">
        <f xml:space="preserve"> IF( SUM( AX6:BJ6 ) = 0, 0,$AW$5 )</f>
        <v>0</v>
      </c>
      <c r="AG6" s="502"/>
      <c r="AH6" s="510"/>
      <c r="AI6" s="510"/>
      <c r="AJ6" s="510"/>
      <c r="AK6" s="510"/>
      <c r="AL6" s="510"/>
      <c r="AM6" s="510"/>
      <c r="AN6" s="510"/>
      <c r="AO6" s="510"/>
      <c r="AP6" s="510"/>
      <c r="AQ6" s="510"/>
      <c r="AR6" s="510"/>
      <c r="AS6" s="510"/>
      <c r="AT6" s="502"/>
      <c r="AV6" s="502"/>
      <c r="AW6" s="510"/>
      <c r="AX6" s="517">
        <f xml:space="preserve"> IF( M6 = 12, 0, 1 )</f>
        <v>0</v>
      </c>
      <c r="AY6" s="517">
        <f t="shared" ref="AY6:BI6" si="1" xml:space="preserve"> IF( N6 = 12, 0, 1 )</f>
        <v>0</v>
      </c>
      <c r="AZ6" s="517">
        <f t="shared" si="1"/>
        <v>0</v>
      </c>
      <c r="BA6" s="517">
        <f t="shared" si="1"/>
        <v>0</v>
      </c>
      <c r="BB6" s="517">
        <f t="shared" si="1"/>
        <v>0</v>
      </c>
      <c r="BC6" s="517">
        <f t="shared" si="1"/>
        <v>0</v>
      </c>
      <c r="BD6" s="517">
        <f t="shared" si="1"/>
        <v>0</v>
      </c>
      <c r="BE6" s="517">
        <f t="shared" si="1"/>
        <v>0</v>
      </c>
      <c r="BF6" s="517">
        <f t="shared" si="1"/>
        <v>0</v>
      </c>
      <c r="BG6" s="517">
        <f t="shared" si="1"/>
        <v>0</v>
      </c>
      <c r="BH6" s="517">
        <f t="shared" si="1"/>
        <v>0</v>
      </c>
      <c r="BI6" s="517">
        <f t="shared" si="1"/>
        <v>0</v>
      </c>
      <c r="BJ6" s="517">
        <f xml:space="preserve"> IF( Y6 = 12, 0, 1 )</f>
        <v>0</v>
      </c>
      <c r="BK6" s="502"/>
    </row>
    <row r="7" spans="2:63">
      <c r="B7" s="528">
        <v>2</v>
      </c>
      <c r="C7" s="529" t="s">
        <v>556</v>
      </c>
      <c r="D7" s="530" t="s">
        <v>557</v>
      </c>
      <c r="E7" s="530" t="s">
        <v>404</v>
      </c>
      <c r="F7" s="628">
        <v>1</v>
      </c>
      <c r="G7" s="629">
        <v>234.4</v>
      </c>
      <c r="H7" s="630">
        <v>242.5</v>
      </c>
      <c r="I7" s="630">
        <v>249.5</v>
      </c>
      <c r="J7" s="630">
        <v>255.7</v>
      </c>
      <c r="K7" s="630">
        <v>258</v>
      </c>
      <c r="L7" s="630">
        <v>261.39999999999998</v>
      </c>
      <c r="M7" s="630">
        <v>270.60000000000002</v>
      </c>
      <c r="N7" s="631">
        <v>279.8</v>
      </c>
      <c r="O7" s="631">
        <v>288.39999999999998</v>
      </c>
      <c r="P7" s="631">
        <v>297.05199999999996</v>
      </c>
      <c r="Q7" s="631">
        <v>305.96355999999997</v>
      </c>
      <c r="R7" s="631">
        <v>315.14246679999997</v>
      </c>
      <c r="S7" s="631">
        <v>324.59674080399998</v>
      </c>
      <c r="T7" s="631">
        <v>334.33464302812001</v>
      </c>
      <c r="U7" s="631">
        <v>344.36468231896362</v>
      </c>
      <c r="V7" s="632">
        <v>354.69562278853255</v>
      </c>
      <c r="W7" s="632">
        <v>365.33649147218853</v>
      </c>
      <c r="X7" s="632">
        <v>376.29658621635417</v>
      </c>
      <c r="Y7" s="633">
        <v>387.58548380284481</v>
      </c>
      <c r="Z7" s="512"/>
      <c r="AA7" s="634"/>
      <c r="AB7" s="635"/>
      <c r="AD7" s="338">
        <f xml:space="preserve"> IF( SUM( AH7:AS7 ) = 0, 0,$AH$5 )</f>
        <v>0</v>
      </c>
      <c r="AE7" s="338"/>
      <c r="AG7" s="502"/>
      <c r="AH7" s="517">
        <f t="shared" ref="AH7:AS18" si="2" xml:space="preserve"> IF( ISNUMBER(N7), 0, 1 )</f>
        <v>0</v>
      </c>
      <c r="AI7" s="517">
        <f t="shared" si="2"/>
        <v>0</v>
      </c>
      <c r="AJ7" s="517">
        <f t="shared" si="2"/>
        <v>0</v>
      </c>
      <c r="AK7" s="517">
        <f t="shared" si="2"/>
        <v>0</v>
      </c>
      <c r="AL7" s="517">
        <f t="shared" si="2"/>
        <v>0</v>
      </c>
      <c r="AM7" s="517">
        <f t="shared" si="2"/>
        <v>0</v>
      </c>
      <c r="AN7" s="517">
        <f t="shared" si="2"/>
        <v>0</v>
      </c>
      <c r="AO7" s="517">
        <f t="shared" si="2"/>
        <v>0</v>
      </c>
      <c r="AP7" s="517">
        <f t="shared" si="2"/>
        <v>0</v>
      </c>
      <c r="AQ7" s="517">
        <f t="shared" si="2"/>
        <v>0</v>
      </c>
      <c r="AR7" s="517">
        <f t="shared" si="2"/>
        <v>0</v>
      </c>
      <c r="AS7" s="517">
        <f t="shared" si="2"/>
        <v>0</v>
      </c>
      <c r="AT7" s="502"/>
      <c r="AV7" s="502"/>
      <c r="AW7" s="510"/>
      <c r="AX7" s="510"/>
      <c r="AY7" s="510"/>
      <c r="AZ7" s="510"/>
      <c r="BA7" s="510"/>
      <c r="BB7" s="510"/>
      <c r="BC7" s="510"/>
      <c r="BD7" s="510"/>
      <c r="BE7" s="510"/>
      <c r="BF7" s="510"/>
      <c r="BG7" s="510"/>
      <c r="BH7" s="510"/>
      <c r="BI7" s="510"/>
      <c r="BJ7" s="510"/>
      <c r="BK7" s="502"/>
    </row>
    <row r="8" spans="2:63">
      <c r="B8" s="528">
        <v>3</v>
      </c>
      <c r="C8" s="636" t="s">
        <v>558</v>
      </c>
      <c r="D8" s="637" t="s">
        <v>559</v>
      </c>
      <c r="E8" s="637" t="s">
        <v>404</v>
      </c>
      <c r="F8" s="638">
        <v>1</v>
      </c>
      <c r="G8" s="629">
        <v>235.2</v>
      </c>
      <c r="H8" s="630">
        <v>242.4</v>
      </c>
      <c r="I8" s="630">
        <v>250</v>
      </c>
      <c r="J8" s="630">
        <v>255.9</v>
      </c>
      <c r="K8" s="630">
        <v>258.5</v>
      </c>
      <c r="L8" s="630">
        <v>262.10000000000002</v>
      </c>
      <c r="M8" s="630">
        <v>271.7</v>
      </c>
      <c r="N8" s="631">
        <v>280.8</v>
      </c>
      <c r="O8" s="631">
        <v>289.3</v>
      </c>
      <c r="P8" s="631">
        <v>297.97900000000004</v>
      </c>
      <c r="Q8" s="631">
        <v>306.91837000000004</v>
      </c>
      <c r="R8" s="631">
        <v>316.12592110000003</v>
      </c>
      <c r="S8" s="631">
        <v>325.60969873300002</v>
      </c>
      <c r="T8" s="631">
        <v>335.37798969499005</v>
      </c>
      <c r="U8" s="631">
        <v>345.43932938583976</v>
      </c>
      <c r="V8" s="632">
        <v>355.80250926741496</v>
      </c>
      <c r="W8" s="632">
        <v>366.47658454543745</v>
      </c>
      <c r="X8" s="632">
        <v>377.4708820818006</v>
      </c>
      <c r="Y8" s="633">
        <v>388.79500854425464</v>
      </c>
      <c r="Z8" s="512"/>
      <c r="AA8" s="639"/>
      <c r="AB8" s="640"/>
      <c r="AD8" s="338">
        <f t="shared" ref="AD8:AD18" si="3" xml:space="preserve"> IF( SUM( AH8:AS8 ) = 0, 0,$AH$5 )</f>
        <v>0</v>
      </c>
      <c r="AE8" s="338"/>
      <c r="AG8" s="502"/>
      <c r="AH8" s="517">
        <f t="shared" si="2"/>
        <v>0</v>
      </c>
      <c r="AI8" s="517">
        <f t="shared" si="2"/>
        <v>0</v>
      </c>
      <c r="AJ8" s="517">
        <f t="shared" si="2"/>
        <v>0</v>
      </c>
      <c r="AK8" s="517">
        <f t="shared" si="2"/>
        <v>0</v>
      </c>
      <c r="AL8" s="517">
        <f t="shared" si="2"/>
        <v>0</v>
      </c>
      <c r="AM8" s="517">
        <f t="shared" si="2"/>
        <v>0</v>
      </c>
      <c r="AN8" s="517">
        <f t="shared" si="2"/>
        <v>0</v>
      </c>
      <c r="AO8" s="517">
        <f t="shared" si="2"/>
        <v>0</v>
      </c>
      <c r="AP8" s="517">
        <f t="shared" si="2"/>
        <v>0</v>
      </c>
      <c r="AQ8" s="517">
        <f t="shared" si="2"/>
        <v>0</v>
      </c>
      <c r="AR8" s="517">
        <f t="shared" si="2"/>
        <v>0</v>
      </c>
      <c r="AS8" s="517">
        <f t="shared" si="2"/>
        <v>0</v>
      </c>
      <c r="AT8" s="502"/>
      <c r="AV8" s="502"/>
      <c r="AW8" s="510"/>
      <c r="AX8" s="510"/>
      <c r="AY8" s="510"/>
      <c r="AZ8" s="510"/>
      <c r="BA8" s="510"/>
      <c r="BB8" s="510"/>
      <c r="BC8" s="510"/>
      <c r="BD8" s="510"/>
      <c r="BE8" s="510"/>
      <c r="BF8" s="510"/>
      <c r="BG8" s="510"/>
      <c r="BH8" s="510"/>
      <c r="BI8" s="510"/>
      <c r="BJ8" s="510"/>
      <c r="BK8" s="502"/>
    </row>
    <row r="9" spans="2:63">
      <c r="B9" s="528">
        <v>4</v>
      </c>
      <c r="C9" s="523" t="s">
        <v>560</v>
      </c>
      <c r="D9" s="524" t="s">
        <v>561</v>
      </c>
      <c r="E9" s="524" t="s">
        <v>404</v>
      </c>
      <c r="F9" s="531">
        <v>1</v>
      </c>
      <c r="G9" s="629">
        <v>235.2</v>
      </c>
      <c r="H9" s="630">
        <v>241.8</v>
      </c>
      <c r="I9" s="630">
        <v>249.7</v>
      </c>
      <c r="J9" s="630">
        <v>256.3</v>
      </c>
      <c r="K9" s="630">
        <v>258.89999999999998</v>
      </c>
      <c r="L9" s="630">
        <v>263.10000000000002</v>
      </c>
      <c r="M9" s="630">
        <v>272.3</v>
      </c>
      <c r="N9" s="631">
        <v>281.8</v>
      </c>
      <c r="O9" s="631">
        <v>290.2</v>
      </c>
      <c r="P9" s="631">
        <v>298.90600000000001</v>
      </c>
      <c r="Q9" s="631">
        <v>307.87317999999999</v>
      </c>
      <c r="R9" s="631">
        <v>317.10937539999998</v>
      </c>
      <c r="S9" s="631">
        <v>326.622656662</v>
      </c>
      <c r="T9" s="631">
        <v>336.42133636186003</v>
      </c>
      <c r="U9" s="631">
        <v>346.51397645271584</v>
      </c>
      <c r="V9" s="632">
        <v>356.90939574629732</v>
      </c>
      <c r="W9" s="632">
        <v>367.61667761868625</v>
      </c>
      <c r="X9" s="632">
        <v>378.64517794724685</v>
      </c>
      <c r="Y9" s="633">
        <v>390.00453328566425</v>
      </c>
      <c r="Z9" s="512"/>
      <c r="AA9" s="639"/>
      <c r="AB9" s="640"/>
      <c r="AD9" s="338">
        <f t="shared" si="3"/>
        <v>0</v>
      </c>
      <c r="AE9" s="338"/>
      <c r="AG9" s="502"/>
      <c r="AH9" s="517">
        <f t="shared" si="2"/>
        <v>0</v>
      </c>
      <c r="AI9" s="517">
        <f t="shared" si="2"/>
        <v>0</v>
      </c>
      <c r="AJ9" s="517">
        <f t="shared" si="2"/>
        <v>0</v>
      </c>
      <c r="AK9" s="517">
        <f t="shared" si="2"/>
        <v>0</v>
      </c>
      <c r="AL9" s="517">
        <f t="shared" si="2"/>
        <v>0</v>
      </c>
      <c r="AM9" s="517">
        <f t="shared" si="2"/>
        <v>0</v>
      </c>
      <c r="AN9" s="517">
        <f t="shared" si="2"/>
        <v>0</v>
      </c>
      <c r="AO9" s="517">
        <f t="shared" si="2"/>
        <v>0</v>
      </c>
      <c r="AP9" s="517">
        <f t="shared" si="2"/>
        <v>0</v>
      </c>
      <c r="AQ9" s="517">
        <f t="shared" si="2"/>
        <v>0</v>
      </c>
      <c r="AR9" s="517">
        <f t="shared" si="2"/>
        <v>0</v>
      </c>
      <c r="AS9" s="517">
        <f t="shared" si="2"/>
        <v>0</v>
      </c>
      <c r="AT9" s="502"/>
      <c r="AV9" s="502"/>
      <c r="AW9" s="510"/>
      <c r="AX9" s="510"/>
      <c r="AY9" s="510"/>
      <c r="AZ9" s="510"/>
      <c r="BA9" s="510"/>
      <c r="BB9" s="510"/>
      <c r="BC9" s="510"/>
      <c r="BD9" s="510"/>
      <c r="BE9" s="510"/>
      <c r="BF9" s="510"/>
      <c r="BG9" s="510"/>
      <c r="BH9" s="510"/>
      <c r="BI9" s="510"/>
      <c r="BJ9" s="510"/>
      <c r="BK9" s="502"/>
    </row>
    <row r="10" spans="2:63">
      <c r="B10" s="528">
        <v>5</v>
      </c>
      <c r="C10" s="523" t="s">
        <v>562</v>
      </c>
      <c r="D10" s="524" t="s">
        <v>563</v>
      </c>
      <c r="E10" s="524" t="s">
        <v>404</v>
      </c>
      <c r="F10" s="531">
        <v>1</v>
      </c>
      <c r="G10" s="629">
        <v>234.7</v>
      </c>
      <c r="H10" s="630">
        <v>242.1</v>
      </c>
      <c r="I10" s="630">
        <v>249.7</v>
      </c>
      <c r="J10" s="630">
        <v>256</v>
      </c>
      <c r="K10" s="630">
        <v>258.60000000000002</v>
      </c>
      <c r="L10" s="630">
        <v>263.39999999999998</v>
      </c>
      <c r="M10" s="630">
        <v>272.89999999999998</v>
      </c>
      <c r="N10" s="631">
        <v>282.2</v>
      </c>
      <c r="O10" s="631">
        <v>290.7</v>
      </c>
      <c r="P10" s="631">
        <v>299.42099999999999</v>
      </c>
      <c r="Q10" s="631">
        <v>308.40363000000002</v>
      </c>
      <c r="R10" s="631">
        <v>317.65573890000002</v>
      </c>
      <c r="S10" s="631">
        <v>327.18541106700002</v>
      </c>
      <c r="T10" s="631">
        <v>337.00097339901004</v>
      </c>
      <c r="U10" s="631">
        <v>347.11100260098033</v>
      </c>
      <c r="V10" s="632">
        <v>357.52433267900977</v>
      </c>
      <c r="W10" s="632">
        <v>368.25006265938009</v>
      </c>
      <c r="X10" s="632">
        <v>379.2975645391615</v>
      </c>
      <c r="Y10" s="633">
        <v>390.67649147533638</v>
      </c>
      <c r="Z10" s="512"/>
      <c r="AA10" s="639"/>
      <c r="AB10" s="640"/>
      <c r="AD10" s="338">
        <f t="shared" si="3"/>
        <v>0</v>
      </c>
      <c r="AE10" s="338"/>
      <c r="AG10" s="502"/>
      <c r="AH10" s="517">
        <f t="shared" si="2"/>
        <v>0</v>
      </c>
      <c r="AI10" s="517">
        <f t="shared" si="2"/>
        <v>0</v>
      </c>
      <c r="AJ10" s="517">
        <f t="shared" si="2"/>
        <v>0</v>
      </c>
      <c r="AK10" s="517">
        <f t="shared" si="2"/>
        <v>0</v>
      </c>
      <c r="AL10" s="517">
        <f t="shared" si="2"/>
        <v>0</v>
      </c>
      <c r="AM10" s="517">
        <f t="shared" si="2"/>
        <v>0</v>
      </c>
      <c r="AN10" s="517">
        <f t="shared" si="2"/>
        <v>0</v>
      </c>
      <c r="AO10" s="517">
        <f t="shared" si="2"/>
        <v>0</v>
      </c>
      <c r="AP10" s="517">
        <f t="shared" si="2"/>
        <v>0</v>
      </c>
      <c r="AQ10" s="517">
        <f t="shared" si="2"/>
        <v>0</v>
      </c>
      <c r="AR10" s="517">
        <f t="shared" si="2"/>
        <v>0</v>
      </c>
      <c r="AS10" s="517">
        <f t="shared" si="2"/>
        <v>0</v>
      </c>
      <c r="AT10" s="502"/>
      <c r="AV10" s="502"/>
      <c r="AW10" s="510"/>
      <c r="AX10" s="510"/>
      <c r="AY10" s="510"/>
      <c r="AZ10" s="510"/>
      <c r="BA10" s="510"/>
      <c r="BB10" s="510"/>
      <c r="BC10" s="510"/>
      <c r="BD10" s="510"/>
      <c r="BE10" s="510"/>
      <c r="BF10" s="510"/>
      <c r="BG10" s="510"/>
      <c r="BH10" s="510"/>
      <c r="BI10" s="510"/>
      <c r="BJ10" s="510"/>
      <c r="BK10" s="502"/>
    </row>
    <row r="11" spans="2:63">
      <c r="B11" s="528">
        <v>6</v>
      </c>
      <c r="C11" s="523" t="s">
        <v>564</v>
      </c>
      <c r="D11" s="524" t="s">
        <v>565</v>
      </c>
      <c r="E11" s="524" t="s">
        <v>404</v>
      </c>
      <c r="F11" s="531">
        <v>1</v>
      </c>
      <c r="G11" s="629">
        <v>236.1</v>
      </c>
      <c r="H11" s="630">
        <v>243</v>
      </c>
      <c r="I11" s="630">
        <v>251</v>
      </c>
      <c r="J11" s="630">
        <v>257</v>
      </c>
      <c r="K11" s="630">
        <v>259.8</v>
      </c>
      <c r="L11" s="630">
        <v>264.39999999999998</v>
      </c>
      <c r="M11" s="630">
        <v>274.7</v>
      </c>
      <c r="N11" s="631">
        <v>283.8</v>
      </c>
      <c r="O11" s="631">
        <v>292.2</v>
      </c>
      <c r="P11" s="631">
        <v>300.96600000000001</v>
      </c>
      <c r="Q11" s="631">
        <v>309.99498</v>
      </c>
      <c r="R11" s="631">
        <v>319.29482940000003</v>
      </c>
      <c r="S11" s="631">
        <v>328.87367428200002</v>
      </c>
      <c r="T11" s="631">
        <v>338.73988451046006</v>
      </c>
      <c r="U11" s="631">
        <v>348.90208104577385</v>
      </c>
      <c r="V11" s="632">
        <v>359.36914347714708</v>
      </c>
      <c r="W11" s="632">
        <v>370.15021778146149</v>
      </c>
      <c r="X11" s="632">
        <v>381.25472431490533</v>
      </c>
      <c r="Y11" s="633">
        <v>392.69236604435253</v>
      </c>
      <c r="Z11" s="512"/>
      <c r="AA11" s="639"/>
      <c r="AB11" s="640"/>
      <c r="AD11" s="338">
        <f t="shared" si="3"/>
        <v>0</v>
      </c>
      <c r="AE11" s="338"/>
      <c r="AG11" s="502"/>
      <c r="AH11" s="517">
        <f t="shared" si="2"/>
        <v>0</v>
      </c>
      <c r="AI11" s="517">
        <f t="shared" si="2"/>
        <v>0</v>
      </c>
      <c r="AJ11" s="517">
        <f t="shared" si="2"/>
        <v>0</v>
      </c>
      <c r="AK11" s="517">
        <f t="shared" si="2"/>
        <v>0</v>
      </c>
      <c r="AL11" s="517">
        <f t="shared" si="2"/>
        <v>0</v>
      </c>
      <c r="AM11" s="517">
        <f t="shared" si="2"/>
        <v>0</v>
      </c>
      <c r="AN11" s="517">
        <f t="shared" si="2"/>
        <v>0</v>
      </c>
      <c r="AO11" s="517">
        <f t="shared" si="2"/>
        <v>0</v>
      </c>
      <c r="AP11" s="517">
        <f t="shared" si="2"/>
        <v>0</v>
      </c>
      <c r="AQ11" s="517">
        <f t="shared" si="2"/>
        <v>0</v>
      </c>
      <c r="AR11" s="517">
        <f t="shared" si="2"/>
        <v>0</v>
      </c>
      <c r="AS11" s="517">
        <f t="shared" si="2"/>
        <v>0</v>
      </c>
      <c r="AT11" s="502"/>
      <c r="AV11" s="502"/>
      <c r="AW11" s="510"/>
      <c r="AX11" s="510"/>
      <c r="AY11" s="510"/>
      <c r="AZ11" s="510"/>
      <c r="BA11" s="510"/>
      <c r="BB11" s="510"/>
      <c r="BC11" s="510"/>
      <c r="BD11" s="510"/>
      <c r="BE11" s="510"/>
      <c r="BF11" s="510"/>
      <c r="BG11" s="510"/>
      <c r="BH11" s="510"/>
      <c r="BI11" s="510"/>
      <c r="BJ11" s="510"/>
      <c r="BK11" s="502"/>
    </row>
    <row r="12" spans="2:63">
      <c r="B12" s="528">
        <v>7</v>
      </c>
      <c r="C12" s="523" t="s">
        <v>566</v>
      </c>
      <c r="D12" s="524" t="s">
        <v>567</v>
      </c>
      <c r="E12" s="524" t="s">
        <v>404</v>
      </c>
      <c r="F12" s="531">
        <v>1</v>
      </c>
      <c r="G12" s="629">
        <v>237.9</v>
      </c>
      <c r="H12" s="630">
        <v>244.2</v>
      </c>
      <c r="I12" s="630">
        <v>251.9</v>
      </c>
      <c r="J12" s="630">
        <v>257.60000000000002</v>
      </c>
      <c r="K12" s="630">
        <v>259.60000000000002</v>
      </c>
      <c r="L12" s="630">
        <v>264.89999999999998</v>
      </c>
      <c r="M12" s="630">
        <v>275.10000000000002</v>
      </c>
      <c r="N12" s="631">
        <v>284</v>
      </c>
      <c r="O12" s="631">
        <v>292.5</v>
      </c>
      <c r="P12" s="631">
        <v>301.27500000000003</v>
      </c>
      <c r="Q12" s="631">
        <v>310.31325000000004</v>
      </c>
      <c r="R12" s="631">
        <v>319.62264750000003</v>
      </c>
      <c r="S12" s="631">
        <v>329.21132692500004</v>
      </c>
      <c r="T12" s="631">
        <v>339.08766673275005</v>
      </c>
      <c r="U12" s="631">
        <v>349.26029673473255</v>
      </c>
      <c r="V12" s="632">
        <v>359.73810563677455</v>
      </c>
      <c r="W12" s="632">
        <v>370.53024880587782</v>
      </c>
      <c r="X12" s="632">
        <v>381.64615627005418</v>
      </c>
      <c r="Y12" s="633">
        <v>393.09554095815582</v>
      </c>
      <c r="Z12" s="512"/>
      <c r="AA12" s="639"/>
      <c r="AB12" s="640"/>
      <c r="AD12" s="338">
        <f t="shared" si="3"/>
        <v>0</v>
      </c>
      <c r="AE12" s="338"/>
      <c r="AG12" s="502"/>
      <c r="AH12" s="517">
        <f t="shared" si="2"/>
        <v>0</v>
      </c>
      <c r="AI12" s="517">
        <f t="shared" si="2"/>
        <v>0</v>
      </c>
      <c r="AJ12" s="517">
        <f t="shared" si="2"/>
        <v>0</v>
      </c>
      <c r="AK12" s="517">
        <f t="shared" si="2"/>
        <v>0</v>
      </c>
      <c r="AL12" s="517">
        <f t="shared" si="2"/>
        <v>0</v>
      </c>
      <c r="AM12" s="517">
        <f t="shared" si="2"/>
        <v>0</v>
      </c>
      <c r="AN12" s="517">
        <f t="shared" si="2"/>
        <v>0</v>
      </c>
      <c r="AO12" s="517">
        <f t="shared" si="2"/>
        <v>0</v>
      </c>
      <c r="AP12" s="517">
        <f t="shared" si="2"/>
        <v>0</v>
      </c>
      <c r="AQ12" s="517">
        <f t="shared" si="2"/>
        <v>0</v>
      </c>
      <c r="AR12" s="517">
        <f t="shared" si="2"/>
        <v>0</v>
      </c>
      <c r="AS12" s="517">
        <f t="shared" si="2"/>
        <v>0</v>
      </c>
      <c r="AT12" s="502"/>
      <c r="AV12" s="502"/>
      <c r="AW12" s="510"/>
      <c r="AX12" s="510"/>
      <c r="AY12" s="510"/>
      <c r="AZ12" s="510"/>
      <c r="BA12" s="510"/>
      <c r="BB12" s="510"/>
      <c r="BC12" s="641"/>
      <c r="BD12" s="510"/>
      <c r="BE12" s="510"/>
      <c r="BF12" s="510"/>
      <c r="BG12" s="510"/>
      <c r="BH12" s="510"/>
      <c r="BI12" s="510"/>
      <c r="BJ12" s="510"/>
      <c r="BK12" s="502"/>
    </row>
    <row r="13" spans="2:63">
      <c r="B13" s="528">
        <v>8</v>
      </c>
      <c r="C13" s="523" t="s">
        <v>568</v>
      </c>
      <c r="D13" s="524" t="s">
        <v>569</v>
      </c>
      <c r="E13" s="524" t="s">
        <v>404</v>
      </c>
      <c r="F13" s="531">
        <v>1</v>
      </c>
      <c r="G13" s="629">
        <v>238</v>
      </c>
      <c r="H13" s="630">
        <v>245.6</v>
      </c>
      <c r="I13" s="630">
        <v>251.9</v>
      </c>
      <c r="J13" s="630">
        <v>257.7</v>
      </c>
      <c r="K13" s="630">
        <v>259.5</v>
      </c>
      <c r="L13" s="630">
        <v>264.8</v>
      </c>
      <c r="M13" s="630">
        <v>275.3</v>
      </c>
      <c r="N13" s="631">
        <v>284.10000000000002</v>
      </c>
      <c r="O13" s="631">
        <v>292.7</v>
      </c>
      <c r="P13" s="631">
        <v>301.48099999999999</v>
      </c>
      <c r="Q13" s="631">
        <v>310.52543000000003</v>
      </c>
      <c r="R13" s="631">
        <v>319.84119290000001</v>
      </c>
      <c r="S13" s="631">
        <v>329.43642868700005</v>
      </c>
      <c r="T13" s="631">
        <v>339.31952154761007</v>
      </c>
      <c r="U13" s="631">
        <v>349.4991071940384</v>
      </c>
      <c r="V13" s="632">
        <v>359.98408040985959</v>
      </c>
      <c r="W13" s="632">
        <v>370.78360282215539</v>
      </c>
      <c r="X13" s="632">
        <v>381.90711090682004</v>
      </c>
      <c r="Y13" s="633">
        <v>393.36432423402465</v>
      </c>
      <c r="Z13" s="512"/>
      <c r="AA13" s="639"/>
      <c r="AB13" s="640"/>
      <c r="AD13" s="338">
        <f t="shared" si="3"/>
        <v>0</v>
      </c>
      <c r="AE13" s="338"/>
      <c r="AG13" s="502"/>
      <c r="AH13" s="517">
        <f t="shared" si="2"/>
        <v>0</v>
      </c>
      <c r="AI13" s="517">
        <f t="shared" si="2"/>
        <v>0</v>
      </c>
      <c r="AJ13" s="517">
        <f t="shared" si="2"/>
        <v>0</v>
      </c>
      <c r="AK13" s="517">
        <f t="shared" si="2"/>
        <v>0</v>
      </c>
      <c r="AL13" s="517">
        <f t="shared" si="2"/>
        <v>0</v>
      </c>
      <c r="AM13" s="517">
        <f t="shared" si="2"/>
        <v>0</v>
      </c>
      <c r="AN13" s="517">
        <f t="shared" si="2"/>
        <v>0</v>
      </c>
      <c r="AO13" s="517">
        <f t="shared" si="2"/>
        <v>0</v>
      </c>
      <c r="AP13" s="517">
        <f t="shared" si="2"/>
        <v>0</v>
      </c>
      <c r="AQ13" s="517">
        <f t="shared" si="2"/>
        <v>0</v>
      </c>
      <c r="AR13" s="517">
        <f t="shared" si="2"/>
        <v>0</v>
      </c>
      <c r="AS13" s="517">
        <f t="shared" si="2"/>
        <v>0</v>
      </c>
      <c r="AT13" s="502"/>
      <c r="AV13" s="502"/>
      <c r="AW13" s="510"/>
      <c r="AX13" s="510"/>
      <c r="AY13" s="510"/>
      <c r="AZ13" s="510"/>
      <c r="BA13" s="510"/>
      <c r="BB13" s="510"/>
      <c r="BC13" s="510"/>
      <c r="BD13" s="510"/>
      <c r="BE13" s="510"/>
      <c r="BF13" s="510"/>
      <c r="BG13" s="510"/>
      <c r="BH13" s="510"/>
      <c r="BI13" s="510"/>
      <c r="BJ13" s="510"/>
      <c r="BK13" s="502"/>
    </row>
    <row r="14" spans="2:63">
      <c r="B14" s="528">
        <v>9</v>
      </c>
      <c r="C14" s="523" t="s">
        <v>570</v>
      </c>
      <c r="D14" s="524" t="s">
        <v>571</v>
      </c>
      <c r="E14" s="524" t="s">
        <v>404</v>
      </c>
      <c r="F14" s="531">
        <v>1</v>
      </c>
      <c r="G14" s="629">
        <v>238.5</v>
      </c>
      <c r="H14" s="630">
        <v>245.6</v>
      </c>
      <c r="I14" s="630">
        <v>252.1</v>
      </c>
      <c r="J14" s="630">
        <v>257.10000000000002</v>
      </c>
      <c r="K14" s="630">
        <v>259.8</v>
      </c>
      <c r="L14" s="630">
        <v>265.5</v>
      </c>
      <c r="M14" s="630">
        <v>275.8</v>
      </c>
      <c r="N14" s="631">
        <v>284.39999999999998</v>
      </c>
      <c r="O14" s="631">
        <v>293</v>
      </c>
      <c r="P14" s="631">
        <v>301.79000000000002</v>
      </c>
      <c r="Q14" s="631">
        <v>310.84370000000001</v>
      </c>
      <c r="R14" s="631">
        <v>320.16901100000001</v>
      </c>
      <c r="S14" s="631">
        <v>329.77408133</v>
      </c>
      <c r="T14" s="631">
        <v>339.6673037699</v>
      </c>
      <c r="U14" s="631">
        <v>349.85732288299704</v>
      </c>
      <c r="V14" s="632">
        <v>360.35304256948695</v>
      </c>
      <c r="W14" s="632">
        <v>371.16363384657154</v>
      </c>
      <c r="X14" s="632">
        <v>382.29854286196871</v>
      </c>
      <c r="Y14" s="633">
        <v>393.76749914782778</v>
      </c>
      <c r="Z14" s="512"/>
      <c r="AA14" s="639"/>
      <c r="AB14" s="640"/>
      <c r="AD14" s="338">
        <f t="shared" si="3"/>
        <v>0</v>
      </c>
      <c r="AE14" s="338"/>
      <c r="AG14" s="502"/>
      <c r="AH14" s="517">
        <f t="shared" si="2"/>
        <v>0</v>
      </c>
      <c r="AI14" s="517">
        <f t="shared" si="2"/>
        <v>0</v>
      </c>
      <c r="AJ14" s="517">
        <f t="shared" si="2"/>
        <v>0</v>
      </c>
      <c r="AK14" s="517">
        <f t="shared" si="2"/>
        <v>0</v>
      </c>
      <c r="AL14" s="517">
        <f t="shared" si="2"/>
        <v>0</v>
      </c>
      <c r="AM14" s="517">
        <f t="shared" si="2"/>
        <v>0</v>
      </c>
      <c r="AN14" s="517">
        <f t="shared" si="2"/>
        <v>0</v>
      </c>
      <c r="AO14" s="517">
        <f t="shared" si="2"/>
        <v>0</v>
      </c>
      <c r="AP14" s="517">
        <f t="shared" si="2"/>
        <v>0</v>
      </c>
      <c r="AQ14" s="517">
        <f t="shared" si="2"/>
        <v>0</v>
      </c>
      <c r="AR14" s="517">
        <f t="shared" si="2"/>
        <v>0</v>
      </c>
      <c r="AS14" s="517">
        <f t="shared" si="2"/>
        <v>0</v>
      </c>
      <c r="AT14" s="502"/>
      <c r="AV14" s="502"/>
      <c r="AW14" s="510"/>
      <c r="AX14" s="510"/>
      <c r="AY14" s="510"/>
      <c r="AZ14" s="510"/>
      <c r="BA14" s="510"/>
      <c r="BB14" s="510"/>
      <c r="BC14" s="510"/>
      <c r="BD14" s="510"/>
      <c r="BE14" s="510"/>
      <c r="BF14" s="510"/>
      <c r="BG14" s="510"/>
      <c r="BH14" s="510"/>
      <c r="BI14" s="510"/>
      <c r="BJ14" s="510"/>
      <c r="BK14" s="502"/>
    </row>
    <row r="15" spans="2:63">
      <c r="B15" s="528">
        <v>10</v>
      </c>
      <c r="C15" s="523" t="s">
        <v>572</v>
      </c>
      <c r="D15" s="524" t="s">
        <v>573</v>
      </c>
      <c r="E15" s="524" t="s">
        <v>404</v>
      </c>
      <c r="F15" s="531">
        <v>1</v>
      </c>
      <c r="G15" s="629">
        <v>239.4</v>
      </c>
      <c r="H15" s="630">
        <v>246.8</v>
      </c>
      <c r="I15" s="630">
        <v>253.4</v>
      </c>
      <c r="J15" s="630">
        <v>257.5</v>
      </c>
      <c r="K15" s="630">
        <v>260.60000000000002</v>
      </c>
      <c r="L15" s="630">
        <v>267.10000000000002</v>
      </c>
      <c r="M15" s="630">
        <v>278.10000000000002</v>
      </c>
      <c r="N15" s="631">
        <v>286.5</v>
      </c>
      <c r="O15" s="631">
        <v>295.10000000000002</v>
      </c>
      <c r="P15" s="631">
        <v>303.95300000000003</v>
      </c>
      <c r="Q15" s="631">
        <v>313.07159000000001</v>
      </c>
      <c r="R15" s="631">
        <v>322.46373770000002</v>
      </c>
      <c r="S15" s="631">
        <v>332.13764983100003</v>
      </c>
      <c r="T15" s="631">
        <v>342.10177932593007</v>
      </c>
      <c r="U15" s="631">
        <v>352.36483270570795</v>
      </c>
      <c r="V15" s="632">
        <v>362.93577768687919</v>
      </c>
      <c r="W15" s="632">
        <v>373.82385101748559</v>
      </c>
      <c r="X15" s="632">
        <v>385.03856654801018</v>
      </c>
      <c r="Y15" s="633">
        <v>396.58972354445052</v>
      </c>
      <c r="Z15" s="512"/>
      <c r="AA15" s="639"/>
      <c r="AB15" s="640"/>
      <c r="AD15" s="338">
        <f t="shared" si="3"/>
        <v>0</v>
      </c>
      <c r="AE15" s="338"/>
      <c r="AG15" s="502"/>
      <c r="AH15" s="517">
        <f t="shared" si="2"/>
        <v>0</v>
      </c>
      <c r="AI15" s="517">
        <f t="shared" si="2"/>
        <v>0</v>
      </c>
      <c r="AJ15" s="517">
        <f t="shared" si="2"/>
        <v>0</v>
      </c>
      <c r="AK15" s="517">
        <f t="shared" si="2"/>
        <v>0</v>
      </c>
      <c r="AL15" s="517">
        <f t="shared" si="2"/>
        <v>0</v>
      </c>
      <c r="AM15" s="517">
        <f t="shared" si="2"/>
        <v>0</v>
      </c>
      <c r="AN15" s="517">
        <f t="shared" si="2"/>
        <v>0</v>
      </c>
      <c r="AO15" s="517">
        <f t="shared" si="2"/>
        <v>0</v>
      </c>
      <c r="AP15" s="517">
        <f t="shared" si="2"/>
        <v>0</v>
      </c>
      <c r="AQ15" s="517">
        <f t="shared" si="2"/>
        <v>0</v>
      </c>
      <c r="AR15" s="517">
        <f t="shared" si="2"/>
        <v>0</v>
      </c>
      <c r="AS15" s="517">
        <f t="shared" si="2"/>
        <v>0</v>
      </c>
      <c r="AT15" s="502"/>
      <c r="AV15" s="502"/>
      <c r="AW15" s="510"/>
      <c r="AX15" s="510"/>
      <c r="AY15" s="510"/>
      <c r="AZ15" s="510"/>
      <c r="BA15" s="510"/>
      <c r="BB15" s="510"/>
      <c r="BC15" s="510"/>
      <c r="BD15" s="510"/>
      <c r="BE15" s="510"/>
      <c r="BF15" s="510"/>
      <c r="BG15" s="510"/>
      <c r="BH15" s="510"/>
      <c r="BI15" s="510"/>
      <c r="BJ15" s="510"/>
      <c r="BK15" s="502"/>
    </row>
    <row r="16" spans="2:63">
      <c r="B16" s="528">
        <v>11</v>
      </c>
      <c r="C16" s="523" t="s">
        <v>574</v>
      </c>
      <c r="D16" s="524" t="s">
        <v>575</v>
      </c>
      <c r="E16" s="524" t="s">
        <v>404</v>
      </c>
      <c r="F16" s="531">
        <v>1</v>
      </c>
      <c r="G16" s="629">
        <v>238</v>
      </c>
      <c r="H16" s="630">
        <v>245.8</v>
      </c>
      <c r="I16" s="630">
        <v>252.6</v>
      </c>
      <c r="J16" s="630">
        <v>255.4</v>
      </c>
      <c r="K16" s="630">
        <v>258.8</v>
      </c>
      <c r="L16" s="630">
        <v>265.5</v>
      </c>
      <c r="M16" s="630">
        <v>276</v>
      </c>
      <c r="N16" s="631">
        <v>284.39999999999998</v>
      </c>
      <c r="O16" s="631">
        <v>293.21639999999996</v>
      </c>
      <c r="P16" s="631">
        <v>302.01289199999997</v>
      </c>
      <c r="Q16" s="631">
        <v>311.07327875999999</v>
      </c>
      <c r="R16" s="631">
        <v>320.40547712279999</v>
      </c>
      <c r="S16" s="631">
        <v>330.01764143648398</v>
      </c>
      <c r="T16" s="631">
        <v>339.91817067957851</v>
      </c>
      <c r="U16" s="631">
        <v>350.11571579996587</v>
      </c>
      <c r="V16" s="632">
        <v>360.61918727396488</v>
      </c>
      <c r="W16" s="632">
        <v>371.43776289218386</v>
      </c>
      <c r="X16" s="632">
        <v>382.58089577894935</v>
      </c>
      <c r="Y16" s="633">
        <v>394.05832265231783</v>
      </c>
      <c r="Z16" s="512"/>
      <c r="AA16" s="639"/>
      <c r="AB16" s="640"/>
      <c r="AD16" s="338">
        <f t="shared" si="3"/>
        <v>0</v>
      </c>
      <c r="AE16" s="338"/>
      <c r="AG16" s="502"/>
      <c r="AH16" s="517">
        <f t="shared" si="2"/>
        <v>0</v>
      </c>
      <c r="AI16" s="517">
        <f t="shared" si="2"/>
        <v>0</v>
      </c>
      <c r="AJ16" s="517">
        <f t="shared" si="2"/>
        <v>0</v>
      </c>
      <c r="AK16" s="517">
        <f t="shared" si="2"/>
        <v>0</v>
      </c>
      <c r="AL16" s="517">
        <f t="shared" si="2"/>
        <v>0</v>
      </c>
      <c r="AM16" s="517">
        <f t="shared" si="2"/>
        <v>0</v>
      </c>
      <c r="AN16" s="517">
        <f t="shared" si="2"/>
        <v>0</v>
      </c>
      <c r="AO16" s="517">
        <f t="shared" si="2"/>
        <v>0</v>
      </c>
      <c r="AP16" s="517">
        <f t="shared" si="2"/>
        <v>0</v>
      </c>
      <c r="AQ16" s="517">
        <f t="shared" si="2"/>
        <v>0</v>
      </c>
      <c r="AR16" s="517">
        <f t="shared" si="2"/>
        <v>0</v>
      </c>
      <c r="AS16" s="517">
        <f t="shared" si="2"/>
        <v>0</v>
      </c>
      <c r="AT16" s="502"/>
      <c r="AV16" s="502"/>
      <c r="AW16" s="510"/>
      <c r="AX16" s="510"/>
      <c r="AY16" s="510"/>
      <c r="AZ16" s="510"/>
      <c r="BA16" s="510"/>
      <c r="BB16" s="510"/>
      <c r="BC16" s="510"/>
      <c r="BD16" s="510"/>
      <c r="BE16" s="510"/>
      <c r="BF16" s="510"/>
      <c r="BG16" s="510"/>
      <c r="BH16" s="510"/>
      <c r="BI16" s="510"/>
      <c r="BJ16" s="510"/>
      <c r="BK16" s="502"/>
    </row>
    <row r="17" spans="2:63">
      <c r="B17" s="528">
        <v>12</v>
      </c>
      <c r="C17" s="523" t="s">
        <v>576</v>
      </c>
      <c r="D17" s="524" t="s">
        <v>577</v>
      </c>
      <c r="E17" s="524" t="s">
        <v>404</v>
      </c>
      <c r="F17" s="531">
        <v>1</v>
      </c>
      <c r="G17" s="629">
        <v>239.9</v>
      </c>
      <c r="H17" s="630">
        <v>247.6</v>
      </c>
      <c r="I17" s="630">
        <v>254.2</v>
      </c>
      <c r="J17" s="630">
        <v>256.7</v>
      </c>
      <c r="K17" s="630">
        <v>260</v>
      </c>
      <c r="L17" s="630">
        <v>268.39999999999998</v>
      </c>
      <c r="M17" s="630">
        <v>278.10000000000002</v>
      </c>
      <c r="N17" s="631">
        <v>286.5</v>
      </c>
      <c r="O17" s="631">
        <v>295.38149999999996</v>
      </c>
      <c r="P17" s="631">
        <v>304.24294499999996</v>
      </c>
      <c r="Q17" s="631">
        <v>313.37023334999998</v>
      </c>
      <c r="R17" s="631">
        <v>322.7713403505</v>
      </c>
      <c r="S17" s="631">
        <v>332.45448056101503</v>
      </c>
      <c r="T17" s="631">
        <v>342.4281149778455</v>
      </c>
      <c r="U17" s="631">
        <v>352.70095842718086</v>
      </c>
      <c r="V17" s="632">
        <v>363.28198717999629</v>
      </c>
      <c r="W17" s="632">
        <v>374.18044679539616</v>
      </c>
      <c r="X17" s="632">
        <v>385.40586019925809</v>
      </c>
      <c r="Y17" s="633">
        <v>396.96803600523583</v>
      </c>
      <c r="Z17" s="512"/>
      <c r="AA17" s="639"/>
      <c r="AB17" s="640"/>
      <c r="AD17" s="338">
        <f t="shared" si="3"/>
        <v>0</v>
      </c>
      <c r="AE17" s="338"/>
      <c r="AG17" s="502"/>
      <c r="AH17" s="517">
        <f t="shared" si="2"/>
        <v>0</v>
      </c>
      <c r="AI17" s="517">
        <f t="shared" si="2"/>
        <v>0</v>
      </c>
      <c r="AJ17" s="517">
        <f t="shared" si="2"/>
        <v>0</v>
      </c>
      <c r="AK17" s="517">
        <f t="shared" si="2"/>
        <v>0</v>
      </c>
      <c r="AL17" s="517">
        <f t="shared" si="2"/>
        <v>0</v>
      </c>
      <c r="AM17" s="517">
        <f t="shared" si="2"/>
        <v>0</v>
      </c>
      <c r="AN17" s="517">
        <f t="shared" si="2"/>
        <v>0</v>
      </c>
      <c r="AO17" s="517">
        <f t="shared" si="2"/>
        <v>0</v>
      </c>
      <c r="AP17" s="517">
        <f t="shared" si="2"/>
        <v>0</v>
      </c>
      <c r="AQ17" s="517">
        <f t="shared" si="2"/>
        <v>0</v>
      </c>
      <c r="AR17" s="517">
        <f t="shared" si="2"/>
        <v>0</v>
      </c>
      <c r="AS17" s="517">
        <f t="shared" si="2"/>
        <v>0</v>
      </c>
      <c r="AT17" s="502"/>
      <c r="AV17" s="502"/>
      <c r="AW17" s="510"/>
      <c r="AX17" s="510"/>
      <c r="AY17" s="510"/>
      <c r="AZ17" s="510"/>
      <c r="BA17" s="510"/>
      <c r="BB17" s="510"/>
      <c r="BC17" s="510"/>
      <c r="BD17" s="510"/>
      <c r="BE17" s="510"/>
      <c r="BF17" s="510"/>
      <c r="BG17" s="510"/>
      <c r="BH17" s="510"/>
      <c r="BI17" s="510"/>
      <c r="BJ17" s="510"/>
      <c r="BK17" s="502"/>
    </row>
    <row r="18" spans="2:63" ht="15" thickBot="1">
      <c r="B18" s="526">
        <v>13</v>
      </c>
      <c r="C18" s="527" t="s">
        <v>578</v>
      </c>
      <c r="D18" s="516" t="s">
        <v>579</v>
      </c>
      <c r="E18" s="516" t="s">
        <v>404</v>
      </c>
      <c r="F18" s="532">
        <v>1</v>
      </c>
      <c r="G18" s="642">
        <v>240.8</v>
      </c>
      <c r="H18" s="643">
        <v>248.7</v>
      </c>
      <c r="I18" s="643">
        <v>254.8</v>
      </c>
      <c r="J18" s="643">
        <v>257.10000000000002</v>
      </c>
      <c r="K18" s="643">
        <v>261.10000000000002</v>
      </c>
      <c r="L18" s="643">
        <v>269.3</v>
      </c>
      <c r="M18" s="643">
        <v>278.3</v>
      </c>
      <c r="N18" s="644">
        <v>287.10000000000002</v>
      </c>
      <c r="O18" s="644">
        <v>296.00009999999997</v>
      </c>
      <c r="P18" s="644">
        <v>304.88010299999996</v>
      </c>
      <c r="Q18" s="644">
        <v>314.02650609</v>
      </c>
      <c r="R18" s="644">
        <v>323.44730127270003</v>
      </c>
      <c r="S18" s="644">
        <v>333.15072031088101</v>
      </c>
      <c r="T18" s="644">
        <v>343.14524192020747</v>
      </c>
      <c r="U18" s="644">
        <v>353.4395991778137</v>
      </c>
      <c r="V18" s="645">
        <v>364.04278715314814</v>
      </c>
      <c r="W18" s="645">
        <v>374.96407076774261</v>
      </c>
      <c r="X18" s="645">
        <v>386.2129928907749</v>
      </c>
      <c r="Y18" s="646">
        <v>397.79938267749816</v>
      </c>
      <c r="Z18" s="512"/>
      <c r="AA18" s="647"/>
      <c r="AB18" s="648"/>
      <c r="AD18" s="338">
        <f t="shared" si="3"/>
        <v>0</v>
      </c>
      <c r="AE18" s="338"/>
      <c r="AG18" s="502"/>
      <c r="AH18" s="517">
        <f t="shared" si="2"/>
        <v>0</v>
      </c>
      <c r="AI18" s="517">
        <f t="shared" si="2"/>
        <v>0</v>
      </c>
      <c r="AJ18" s="517">
        <f t="shared" si="2"/>
        <v>0</v>
      </c>
      <c r="AK18" s="517">
        <f t="shared" si="2"/>
        <v>0</v>
      </c>
      <c r="AL18" s="517">
        <f t="shared" si="2"/>
        <v>0</v>
      </c>
      <c r="AM18" s="517">
        <f t="shared" si="2"/>
        <v>0</v>
      </c>
      <c r="AN18" s="517">
        <f t="shared" si="2"/>
        <v>0</v>
      </c>
      <c r="AO18" s="517">
        <f t="shared" si="2"/>
        <v>0</v>
      </c>
      <c r="AP18" s="517">
        <f t="shared" si="2"/>
        <v>0</v>
      </c>
      <c r="AQ18" s="517">
        <f t="shared" si="2"/>
        <v>0</v>
      </c>
      <c r="AR18" s="517">
        <f t="shared" si="2"/>
        <v>0</v>
      </c>
      <c r="AS18" s="517">
        <f t="shared" si="2"/>
        <v>0</v>
      </c>
      <c r="AT18" s="502"/>
      <c r="AV18" s="502"/>
      <c r="AW18" s="617"/>
      <c r="AX18" s="510"/>
      <c r="AY18" s="510"/>
      <c r="AZ18" s="510"/>
      <c r="BA18" s="510"/>
      <c r="BB18" s="510"/>
      <c r="BC18" s="510"/>
      <c r="BD18" s="510"/>
      <c r="BE18" s="510"/>
      <c r="BF18" s="510"/>
      <c r="BG18" s="510"/>
      <c r="BH18" s="510"/>
      <c r="BI18" s="510"/>
      <c r="BJ18" s="510"/>
      <c r="BK18" s="502"/>
    </row>
    <row r="19" spans="2:63" ht="15" thickBot="1">
      <c r="B19" s="512"/>
      <c r="C19" s="512"/>
      <c r="D19" s="512"/>
      <c r="E19" s="512"/>
      <c r="F19" s="512"/>
      <c r="G19" s="512"/>
      <c r="H19" s="512"/>
      <c r="I19" s="512"/>
      <c r="J19" s="512"/>
      <c r="K19" s="512"/>
      <c r="L19" s="512"/>
      <c r="M19" s="649"/>
      <c r="N19" s="650"/>
      <c r="O19" s="649"/>
      <c r="P19" s="649"/>
      <c r="Q19" s="649"/>
      <c r="R19" s="649"/>
      <c r="S19" s="649"/>
      <c r="T19" s="649"/>
      <c r="U19" s="649"/>
      <c r="V19" s="649"/>
      <c r="W19" s="649"/>
      <c r="X19" s="649"/>
      <c r="Y19" s="649"/>
      <c r="Z19" s="512"/>
      <c r="AA19" s="651"/>
      <c r="AB19" s="651"/>
      <c r="AD19" s="338"/>
      <c r="AE19" s="338"/>
      <c r="AG19" s="502"/>
      <c r="AH19" s="510"/>
      <c r="AI19" s="510"/>
      <c r="AJ19" s="510"/>
      <c r="AK19" s="510"/>
      <c r="AL19" s="510"/>
      <c r="AM19" s="510"/>
      <c r="AN19" s="510"/>
      <c r="AO19" s="510"/>
      <c r="AP19" s="510"/>
      <c r="AQ19" s="510"/>
      <c r="AR19" s="510"/>
      <c r="AS19" s="510"/>
      <c r="AT19" s="502"/>
      <c r="AV19" s="502"/>
      <c r="AW19" s="510"/>
      <c r="AX19" s="510"/>
      <c r="AY19" s="510"/>
      <c r="AZ19" s="510"/>
      <c r="BA19" s="510"/>
      <c r="BB19" s="510"/>
      <c r="BC19" s="510"/>
      <c r="BD19" s="510"/>
      <c r="BE19" s="510"/>
      <c r="BF19" s="510"/>
      <c r="BG19" s="510"/>
      <c r="BH19" s="510"/>
      <c r="BI19" s="510"/>
      <c r="BJ19" s="510"/>
      <c r="BK19" s="502"/>
    </row>
    <row r="20" spans="2:63" ht="15" thickBot="1">
      <c r="B20" s="518" t="s">
        <v>395</v>
      </c>
      <c r="C20" s="519" t="s">
        <v>580</v>
      </c>
      <c r="D20" s="512"/>
      <c r="E20" s="512"/>
      <c r="F20" s="512"/>
      <c r="G20" s="512"/>
      <c r="H20" s="512"/>
      <c r="I20" s="512"/>
      <c r="J20" s="512"/>
      <c r="K20" s="512"/>
      <c r="L20" s="512"/>
      <c r="M20" s="649"/>
      <c r="N20" s="649"/>
      <c r="O20" s="649"/>
      <c r="P20" s="649"/>
      <c r="Q20" s="649"/>
      <c r="R20" s="649"/>
      <c r="S20" s="649"/>
      <c r="T20" s="649"/>
      <c r="U20" s="649"/>
      <c r="V20" s="649"/>
      <c r="W20" s="649"/>
      <c r="X20" s="649"/>
      <c r="Y20" s="649"/>
      <c r="Z20" s="512"/>
      <c r="AA20" s="651"/>
      <c r="AB20" s="651"/>
      <c r="AD20" s="338"/>
      <c r="AE20" s="338"/>
      <c r="AG20" s="502"/>
      <c r="AH20" s="510"/>
      <c r="AI20" s="510"/>
      <c r="AJ20" s="510"/>
      <c r="AK20" s="510"/>
      <c r="AL20" s="510"/>
      <c r="AM20" s="510"/>
      <c r="AN20" s="510"/>
      <c r="AO20" s="510"/>
      <c r="AP20" s="510"/>
      <c r="AQ20" s="510"/>
      <c r="AR20" s="510"/>
      <c r="AS20" s="510"/>
      <c r="AT20" s="502"/>
      <c r="AV20" s="502"/>
      <c r="AW20" s="510"/>
      <c r="AX20" s="510"/>
      <c r="AY20" s="510"/>
      <c r="AZ20" s="510"/>
      <c r="BA20" s="510"/>
      <c r="BB20" s="510"/>
      <c r="BC20" s="510"/>
      <c r="BD20" s="510"/>
      <c r="BE20" s="510"/>
      <c r="BF20" s="510"/>
      <c r="BG20" s="510"/>
      <c r="BH20" s="510"/>
      <c r="BI20" s="510"/>
      <c r="BJ20" s="510"/>
      <c r="BK20" s="502"/>
    </row>
    <row r="21" spans="2:63">
      <c r="B21" s="520">
        <v>14</v>
      </c>
      <c r="C21" s="521" t="s">
        <v>581</v>
      </c>
      <c r="D21" s="513" t="s">
        <v>582</v>
      </c>
      <c r="E21" s="514" t="s">
        <v>404</v>
      </c>
      <c r="F21" s="545">
        <v>0</v>
      </c>
      <c r="G21" s="652">
        <f>[13]F_Inputs!I35</f>
        <v>12</v>
      </c>
      <c r="H21" s="653">
        <f>[13]F_Inputs!N35</f>
        <v>12</v>
      </c>
      <c r="I21" s="653">
        <f>[13]F_Inputs!S35</f>
        <v>12</v>
      </c>
      <c r="J21" s="653">
        <f>[13]F_Inputs!X35</f>
        <v>12</v>
      </c>
      <c r="K21" s="653">
        <f>[13]F_Inputs!AC35</f>
        <v>12</v>
      </c>
      <c r="L21" s="653">
        <f>[13]F_Inputs!AH35</f>
        <v>12</v>
      </c>
      <c r="M21" s="620">
        <f t="shared" ref="M21:X21" si="4">COUNT(M22:M33)</f>
        <v>12</v>
      </c>
      <c r="N21" s="621">
        <f t="shared" si="4"/>
        <v>12</v>
      </c>
      <c r="O21" s="624">
        <f t="shared" si="4"/>
        <v>12</v>
      </c>
      <c r="P21" s="623">
        <f t="shared" si="4"/>
        <v>12</v>
      </c>
      <c r="Q21" s="621">
        <f t="shared" si="4"/>
        <v>12</v>
      </c>
      <c r="R21" s="621">
        <f t="shared" si="4"/>
        <v>12</v>
      </c>
      <c r="S21" s="621">
        <f t="shared" si="4"/>
        <v>12</v>
      </c>
      <c r="T21" s="624">
        <f t="shared" si="4"/>
        <v>12</v>
      </c>
      <c r="U21" s="625">
        <f t="shared" si="4"/>
        <v>12</v>
      </c>
      <c r="V21" s="621">
        <f t="shared" si="4"/>
        <v>12</v>
      </c>
      <c r="W21" s="621">
        <f t="shared" si="4"/>
        <v>12</v>
      </c>
      <c r="X21" s="621">
        <f t="shared" si="4"/>
        <v>12</v>
      </c>
      <c r="Y21" s="624">
        <f>COUNT(Y22:Y33)</f>
        <v>12</v>
      </c>
      <c r="Z21" s="512"/>
      <c r="AA21" s="654" t="s">
        <v>583</v>
      </c>
      <c r="AB21" s="627" t="s">
        <v>555</v>
      </c>
      <c r="AD21" s="338"/>
      <c r="AE21" s="338">
        <f xml:space="preserve"> IF( SUM( AX21:BJ21 ) = 0, 0,$AW$5 )</f>
        <v>0</v>
      </c>
      <c r="AG21" s="502"/>
      <c r="AH21" s="510"/>
      <c r="AI21" s="510"/>
      <c r="AJ21" s="510"/>
      <c r="AK21" s="510"/>
      <c r="AL21" s="510"/>
      <c r="AM21" s="510"/>
      <c r="AN21" s="510"/>
      <c r="AO21" s="510"/>
      <c r="AP21" s="510"/>
      <c r="AQ21" s="510"/>
      <c r="AR21" s="510"/>
      <c r="AS21" s="510"/>
      <c r="AT21" s="502"/>
      <c r="AV21" s="502"/>
      <c r="AW21" s="510"/>
      <c r="AX21" s="517">
        <f t="shared" ref="AX21:BJ21" si="5" xml:space="preserve"> IF( M21 = 12, 0, 1 )</f>
        <v>0</v>
      </c>
      <c r="AY21" s="517">
        <f t="shared" si="5"/>
        <v>0</v>
      </c>
      <c r="AZ21" s="517">
        <f t="shared" si="5"/>
        <v>0</v>
      </c>
      <c r="BA21" s="517">
        <f t="shared" si="5"/>
        <v>0</v>
      </c>
      <c r="BB21" s="517">
        <f t="shared" si="5"/>
        <v>0</v>
      </c>
      <c r="BC21" s="517">
        <f t="shared" si="5"/>
        <v>0</v>
      </c>
      <c r="BD21" s="517">
        <f t="shared" si="5"/>
        <v>0</v>
      </c>
      <c r="BE21" s="517">
        <f t="shared" si="5"/>
        <v>0</v>
      </c>
      <c r="BF21" s="517">
        <f t="shared" si="5"/>
        <v>0</v>
      </c>
      <c r="BG21" s="517">
        <f t="shared" si="5"/>
        <v>0</v>
      </c>
      <c r="BH21" s="517">
        <f t="shared" si="5"/>
        <v>0</v>
      </c>
      <c r="BI21" s="517">
        <f t="shared" si="5"/>
        <v>0</v>
      </c>
      <c r="BJ21" s="517">
        <f t="shared" si="5"/>
        <v>0</v>
      </c>
      <c r="BK21" s="502"/>
    </row>
    <row r="22" spans="2:63">
      <c r="B22" s="528">
        <v>15</v>
      </c>
      <c r="C22" s="529" t="s">
        <v>584</v>
      </c>
      <c r="D22" s="655" t="s">
        <v>585</v>
      </c>
      <c r="E22" s="530" t="s">
        <v>404</v>
      </c>
      <c r="F22" s="628">
        <v>1</v>
      </c>
      <c r="G22" s="629">
        <v>93.3</v>
      </c>
      <c r="H22" s="630">
        <v>95.9</v>
      </c>
      <c r="I22" s="630">
        <v>98</v>
      </c>
      <c r="J22" s="630">
        <v>99.6</v>
      </c>
      <c r="K22" s="630">
        <v>99.9</v>
      </c>
      <c r="L22" s="630">
        <v>100.6</v>
      </c>
      <c r="M22" s="630">
        <v>103.2</v>
      </c>
      <c r="N22" s="632">
        <v>105.85224000000001</v>
      </c>
      <c r="O22" s="633">
        <v>108.31859719200001</v>
      </c>
      <c r="P22" s="656">
        <v>110.48496913584002</v>
      </c>
      <c r="Q22" s="632">
        <v>112.69466851855682</v>
      </c>
      <c r="R22" s="632">
        <v>114.94856188892797</v>
      </c>
      <c r="S22" s="632">
        <v>117.24753312670653</v>
      </c>
      <c r="T22" s="633">
        <v>119.59248378924066</v>
      </c>
      <c r="U22" s="631">
        <v>121.98433346502547</v>
      </c>
      <c r="V22" s="632">
        <v>124.42402013432599</v>
      </c>
      <c r="W22" s="632">
        <v>126.91250053701251</v>
      </c>
      <c r="X22" s="632">
        <v>129.45075054775276</v>
      </c>
      <c r="Y22" s="633">
        <v>132.03976555870781</v>
      </c>
      <c r="Z22" s="512"/>
      <c r="AA22" s="639"/>
      <c r="AB22" s="640"/>
      <c r="AD22" s="338">
        <f t="shared" ref="AD22:AD33" si="6" xml:space="preserve"> IF( SUM( AH22:AS22 ) = 0, 0,$AH$5 )</f>
        <v>0</v>
      </c>
      <c r="AE22" s="338"/>
      <c r="AG22" s="502"/>
      <c r="AH22" s="517">
        <f xml:space="preserve"> IF( ISNUMBER(N22), 0, 1 )</f>
        <v>0</v>
      </c>
      <c r="AI22" s="517">
        <f xml:space="preserve"> IF( ISNUMBER(O22), 0, 1 )</f>
        <v>0</v>
      </c>
      <c r="AJ22" s="517">
        <f t="shared" ref="AJ22:AS33" si="7" xml:space="preserve"> IF( ISNUMBER(P22), 0, 1 )</f>
        <v>0</v>
      </c>
      <c r="AK22" s="517">
        <f t="shared" si="7"/>
        <v>0</v>
      </c>
      <c r="AL22" s="517">
        <f t="shared" si="7"/>
        <v>0</v>
      </c>
      <c r="AM22" s="517">
        <f t="shared" si="7"/>
        <v>0</v>
      </c>
      <c r="AN22" s="517">
        <f t="shared" si="7"/>
        <v>0</v>
      </c>
      <c r="AO22" s="517">
        <f t="shared" si="7"/>
        <v>0</v>
      </c>
      <c r="AP22" s="517">
        <f t="shared" si="7"/>
        <v>0</v>
      </c>
      <c r="AQ22" s="517">
        <f t="shared" si="7"/>
        <v>0</v>
      </c>
      <c r="AR22" s="517">
        <f t="shared" si="7"/>
        <v>0</v>
      </c>
      <c r="AS22" s="517">
        <f t="shared" si="7"/>
        <v>0</v>
      </c>
      <c r="AT22" s="502"/>
      <c r="AV22" s="502"/>
      <c r="AW22" s="510"/>
      <c r="AX22" s="510"/>
      <c r="AY22" s="510"/>
      <c r="AZ22" s="510"/>
      <c r="BA22" s="510"/>
      <c r="BB22" s="510"/>
      <c r="BC22" s="510"/>
      <c r="BD22" s="510"/>
      <c r="BE22" s="510"/>
      <c r="BF22" s="510"/>
      <c r="BG22" s="510"/>
      <c r="BH22" s="510"/>
      <c r="BI22" s="510"/>
      <c r="BJ22" s="510"/>
      <c r="BK22" s="502"/>
    </row>
    <row r="23" spans="2:63">
      <c r="B23" s="528">
        <v>16</v>
      </c>
      <c r="C23" s="636" t="s">
        <v>586</v>
      </c>
      <c r="D23" s="540" t="s">
        <v>587</v>
      </c>
      <c r="E23" s="637" t="s">
        <v>404</v>
      </c>
      <c r="F23" s="638">
        <v>1</v>
      </c>
      <c r="G23" s="629">
        <v>93.5</v>
      </c>
      <c r="H23" s="630">
        <v>95.9</v>
      </c>
      <c r="I23" s="630">
        <v>98.2</v>
      </c>
      <c r="J23" s="630">
        <v>99.6</v>
      </c>
      <c r="K23" s="630">
        <v>100.1</v>
      </c>
      <c r="L23" s="630">
        <v>100.8</v>
      </c>
      <c r="M23" s="630">
        <v>103.5</v>
      </c>
      <c r="N23" s="632">
        <v>106.11855000000001</v>
      </c>
      <c r="O23" s="633">
        <v>108.52744108500001</v>
      </c>
      <c r="P23" s="656">
        <v>110.6979899067</v>
      </c>
      <c r="Q23" s="632">
        <v>112.911949704834</v>
      </c>
      <c r="R23" s="632">
        <v>115.17018869893069</v>
      </c>
      <c r="S23" s="632">
        <v>117.4735924729093</v>
      </c>
      <c r="T23" s="633">
        <v>119.82306432236749</v>
      </c>
      <c r="U23" s="631">
        <v>122.21952560881483</v>
      </c>
      <c r="V23" s="632">
        <v>124.66391612099113</v>
      </c>
      <c r="W23" s="632">
        <v>127.15719444341096</v>
      </c>
      <c r="X23" s="632">
        <v>129.70033833227919</v>
      </c>
      <c r="Y23" s="633">
        <v>132.29434509892477</v>
      </c>
      <c r="Z23" s="512"/>
      <c r="AA23" s="639"/>
      <c r="AB23" s="640"/>
      <c r="AD23" s="338">
        <f t="shared" si="6"/>
        <v>0</v>
      </c>
      <c r="AE23" s="338"/>
      <c r="AG23" s="533"/>
      <c r="AH23" s="517">
        <f t="shared" ref="AH23:AI33" si="8" xml:space="preserve"> IF( ISNUMBER(N23), 0, 1 )</f>
        <v>0</v>
      </c>
      <c r="AI23" s="517">
        <f t="shared" si="8"/>
        <v>0</v>
      </c>
      <c r="AJ23" s="517">
        <f t="shared" si="7"/>
        <v>0</v>
      </c>
      <c r="AK23" s="517">
        <f t="shared" si="7"/>
        <v>0</v>
      </c>
      <c r="AL23" s="517">
        <f t="shared" si="7"/>
        <v>0</v>
      </c>
      <c r="AM23" s="517">
        <f t="shared" si="7"/>
        <v>0</v>
      </c>
      <c r="AN23" s="517">
        <f t="shared" si="7"/>
        <v>0</v>
      </c>
      <c r="AO23" s="517">
        <f t="shared" si="7"/>
        <v>0</v>
      </c>
      <c r="AP23" s="517">
        <f t="shared" si="7"/>
        <v>0</v>
      </c>
      <c r="AQ23" s="517">
        <f t="shared" si="7"/>
        <v>0</v>
      </c>
      <c r="AR23" s="517">
        <f t="shared" si="7"/>
        <v>0</v>
      </c>
      <c r="AS23" s="517">
        <f t="shared" si="7"/>
        <v>0</v>
      </c>
      <c r="AT23" s="533"/>
      <c r="AV23" s="533"/>
      <c r="AW23" s="657"/>
      <c r="AX23" s="510"/>
      <c r="AY23" s="510"/>
      <c r="AZ23" s="510"/>
      <c r="BA23" s="510"/>
      <c r="BB23" s="510"/>
      <c r="BC23" s="510"/>
      <c r="BD23" s="510"/>
      <c r="BE23" s="510"/>
      <c r="BF23" s="510"/>
      <c r="BG23" s="510"/>
      <c r="BH23" s="510"/>
      <c r="BI23" s="510"/>
      <c r="BJ23" s="510"/>
      <c r="BK23" s="533"/>
    </row>
    <row r="24" spans="2:63">
      <c r="B24" s="528">
        <v>17</v>
      </c>
      <c r="C24" s="523" t="s">
        <v>588</v>
      </c>
      <c r="D24" s="515" t="s">
        <v>589</v>
      </c>
      <c r="E24" s="524" t="s">
        <v>404</v>
      </c>
      <c r="F24" s="531">
        <v>1</v>
      </c>
      <c r="G24" s="629">
        <v>93.5</v>
      </c>
      <c r="H24" s="630">
        <v>95.6</v>
      </c>
      <c r="I24" s="630">
        <v>98</v>
      </c>
      <c r="J24" s="630">
        <v>99.8</v>
      </c>
      <c r="K24" s="630">
        <v>100.1</v>
      </c>
      <c r="L24" s="630">
        <v>101</v>
      </c>
      <c r="M24" s="630">
        <v>103.5</v>
      </c>
      <c r="N24" s="632">
        <v>106.191</v>
      </c>
      <c r="O24" s="633">
        <v>108.6015357</v>
      </c>
      <c r="P24" s="656">
        <v>110.773566414</v>
      </c>
      <c r="Q24" s="632">
        <v>112.98903774228</v>
      </c>
      <c r="R24" s="632">
        <v>115.24881849712561</v>
      </c>
      <c r="S24" s="632">
        <v>117.55379486706812</v>
      </c>
      <c r="T24" s="633">
        <v>119.90487076440948</v>
      </c>
      <c r="U24" s="631">
        <v>122.30296817969767</v>
      </c>
      <c r="V24" s="632">
        <v>124.74902754329163</v>
      </c>
      <c r="W24" s="632">
        <v>127.24400809415746</v>
      </c>
      <c r="X24" s="632">
        <v>129.78888825604062</v>
      </c>
      <c r="Y24" s="633">
        <v>132.38466602116145</v>
      </c>
      <c r="Z24" s="512"/>
      <c r="AA24" s="639"/>
      <c r="AB24" s="640"/>
      <c r="AD24" s="338">
        <f t="shared" si="6"/>
        <v>0</v>
      </c>
      <c r="AE24" s="338"/>
      <c r="AG24" s="533"/>
      <c r="AH24" s="517">
        <f t="shared" si="8"/>
        <v>0</v>
      </c>
      <c r="AI24" s="517">
        <f t="shared" si="8"/>
        <v>0</v>
      </c>
      <c r="AJ24" s="517">
        <f t="shared" si="7"/>
        <v>0</v>
      </c>
      <c r="AK24" s="517">
        <f t="shared" si="7"/>
        <v>0</v>
      </c>
      <c r="AL24" s="517">
        <f t="shared" si="7"/>
        <v>0</v>
      </c>
      <c r="AM24" s="517">
        <f t="shared" si="7"/>
        <v>0</v>
      </c>
      <c r="AN24" s="517">
        <f t="shared" si="7"/>
        <v>0</v>
      </c>
      <c r="AO24" s="517">
        <f t="shared" si="7"/>
        <v>0</v>
      </c>
      <c r="AP24" s="517">
        <f t="shared" si="7"/>
        <v>0</v>
      </c>
      <c r="AQ24" s="517">
        <f t="shared" si="7"/>
        <v>0</v>
      </c>
      <c r="AR24" s="517">
        <f t="shared" si="7"/>
        <v>0</v>
      </c>
      <c r="AS24" s="517">
        <f t="shared" si="7"/>
        <v>0</v>
      </c>
      <c r="AT24" s="533"/>
      <c r="AV24" s="533"/>
      <c r="AW24" s="510"/>
      <c r="AX24" s="510"/>
      <c r="AY24" s="510"/>
      <c r="AZ24" s="510"/>
      <c r="BA24" s="510"/>
      <c r="BB24" s="510"/>
      <c r="BC24" s="510"/>
      <c r="BD24" s="510"/>
      <c r="BE24" s="510"/>
      <c r="BF24" s="510"/>
      <c r="BG24" s="510"/>
      <c r="BH24" s="510"/>
      <c r="BI24" s="510"/>
      <c r="BJ24" s="510"/>
      <c r="BK24" s="533"/>
    </row>
    <row r="25" spans="2:63">
      <c r="B25" s="528">
        <v>18</v>
      </c>
      <c r="C25" s="523" t="s">
        <v>590</v>
      </c>
      <c r="D25" s="515" t="s">
        <v>591</v>
      </c>
      <c r="E25" s="524" t="s">
        <v>404</v>
      </c>
      <c r="F25" s="531">
        <v>1</v>
      </c>
      <c r="G25" s="629">
        <v>93.5</v>
      </c>
      <c r="H25" s="630">
        <v>95.7</v>
      </c>
      <c r="I25" s="630">
        <v>98</v>
      </c>
      <c r="J25" s="630">
        <v>99.6</v>
      </c>
      <c r="K25" s="630">
        <v>100</v>
      </c>
      <c r="L25" s="630">
        <v>100.9</v>
      </c>
      <c r="M25" s="630">
        <v>103.5</v>
      </c>
      <c r="N25" s="632">
        <v>106.11855000000001</v>
      </c>
      <c r="O25" s="633">
        <v>108.50621737500001</v>
      </c>
      <c r="P25" s="656">
        <v>110.67634172250001</v>
      </c>
      <c r="Q25" s="632">
        <v>112.88986855695002</v>
      </c>
      <c r="R25" s="632">
        <v>115.14766592808903</v>
      </c>
      <c r="S25" s="632">
        <v>117.4506192466508</v>
      </c>
      <c r="T25" s="633">
        <v>119.79963163158382</v>
      </c>
      <c r="U25" s="631">
        <v>122.1956242642155</v>
      </c>
      <c r="V25" s="632">
        <v>124.63953674949981</v>
      </c>
      <c r="W25" s="632">
        <v>127.13232748448981</v>
      </c>
      <c r="X25" s="632">
        <v>129.6749740341796</v>
      </c>
      <c r="Y25" s="633">
        <v>132.26847351486319</v>
      </c>
      <c r="Z25" s="512"/>
      <c r="AA25" s="639"/>
      <c r="AB25" s="640"/>
      <c r="AD25" s="338">
        <f t="shared" si="6"/>
        <v>0</v>
      </c>
      <c r="AE25" s="338"/>
      <c r="AG25" s="533"/>
      <c r="AH25" s="517">
        <f t="shared" si="8"/>
        <v>0</v>
      </c>
      <c r="AI25" s="517">
        <f t="shared" si="8"/>
        <v>0</v>
      </c>
      <c r="AJ25" s="517">
        <f t="shared" si="7"/>
        <v>0</v>
      </c>
      <c r="AK25" s="517">
        <f t="shared" si="7"/>
        <v>0</v>
      </c>
      <c r="AL25" s="517">
        <f t="shared" si="7"/>
        <v>0</v>
      </c>
      <c r="AM25" s="517">
        <f t="shared" si="7"/>
        <v>0</v>
      </c>
      <c r="AN25" s="517">
        <f t="shared" si="7"/>
        <v>0</v>
      </c>
      <c r="AO25" s="517">
        <f t="shared" si="7"/>
        <v>0</v>
      </c>
      <c r="AP25" s="517">
        <f t="shared" si="7"/>
        <v>0</v>
      </c>
      <c r="AQ25" s="517">
        <f t="shared" si="7"/>
        <v>0</v>
      </c>
      <c r="AR25" s="517">
        <f t="shared" si="7"/>
        <v>0</v>
      </c>
      <c r="AS25" s="517">
        <f t="shared" si="7"/>
        <v>0</v>
      </c>
      <c r="AT25" s="533"/>
      <c r="AV25" s="533"/>
      <c r="AW25" s="510"/>
      <c r="AX25" s="510"/>
      <c r="AY25" s="510"/>
      <c r="AZ25" s="510"/>
      <c r="BA25" s="510"/>
      <c r="BB25" s="510"/>
      <c r="BC25" s="510"/>
      <c r="BD25" s="510"/>
      <c r="BE25" s="510"/>
      <c r="BF25" s="510"/>
      <c r="BG25" s="510"/>
      <c r="BH25" s="510"/>
      <c r="BI25" s="510"/>
      <c r="BJ25" s="510"/>
      <c r="BK25" s="533"/>
    </row>
    <row r="26" spans="2:63">
      <c r="B26" s="528">
        <v>19</v>
      </c>
      <c r="C26" s="523" t="s">
        <v>592</v>
      </c>
      <c r="D26" s="515" t="s">
        <v>593</v>
      </c>
      <c r="E26" s="524" t="s">
        <v>404</v>
      </c>
      <c r="F26" s="531">
        <v>1</v>
      </c>
      <c r="G26" s="629">
        <v>93.9</v>
      </c>
      <c r="H26" s="630">
        <v>96.1</v>
      </c>
      <c r="I26" s="630">
        <v>98.4</v>
      </c>
      <c r="J26" s="630">
        <v>99.9</v>
      </c>
      <c r="K26" s="630">
        <v>100.3</v>
      </c>
      <c r="L26" s="630">
        <v>101.2</v>
      </c>
      <c r="M26" s="630">
        <v>104</v>
      </c>
      <c r="N26" s="632">
        <v>106.6</v>
      </c>
      <c r="O26" s="633">
        <v>108.99849999999999</v>
      </c>
      <c r="P26" s="656">
        <v>111.17846999999999</v>
      </c>
      <c r="Q26" s="632">
        <v>113.40203939999999</v>
      </c>
      <c r="R26" s="632">
        <v>115.670080188</v>
      </c>
      <c r="S26" s="632">
        <v>117.98348179176</v>
      </c>
      <c r="T26" s="633">
        <v>120.3431514275952</v>
      </c>
      <c r="U26" s="631">
        <v>122.75001445614711</v>
      </c>
      <c r="V26" s="632">
        <v>125.20501474527006</v>
      </c>
      <c r="W26" s="632">
        <v>127.70911504017546</v>
      </c>
      <c r="X26" s="632">
        <v>130.26329734097897</v>
      </c>
      <c r="Y26" s="633">
        <v>132.86856328779854</v>
      </c>
      <c r="Z26" s="512"/>
      <c r="AA26" s="639"/>
      <c r="AB26" s="640"/>
      <c r="AD26" s="338">
        <f t="shared" si="6"/>
        <v>0</v>
      </c>
      <c r="AE26" s="338"/>
      <c r="AG26" s="502"/>
      <c r="AH26" s="517">
        <f t="shared" si="8"/>
        <v>0</v>
      </c>
      <c r="AI26" s="517">
        <f t="shared" si="8"/>
        <v>0</v>
      </c>
      <c r="AJ26" s="517">
        <f t="shared" si="7"/>
        <v>0</v>
      </c>
      <c r="AK26" s="517">
        <f t="shared" si="7"/>
        <v>0</v>
      </c>
      <c r="AL26" s="517">
        <f t="shared" si="7"/>
        <v>0</v>
      </c>
      <c r="AM26" s="517">
        <f t="shared" si="7"/>
        <v>0</v>
      </c>
      <c r="AN26" s="517">
        <f t="shared" si="7"/>
        <v>0</v>
      </c>
      <c r="AO26" s="517">
        <f t="shared" si="7"/>
        <v>0</v>
      </c>
      <c r="AP26" s="517">
        <f t="shared" si="7"/>
        <v>0</v>
      </c>
      <c r="AQ26" s="517">
        <f t="shared" si="7"/>
        <v>0</v>
      </c>
      <c r="AR26" s="517">
        <f t="shared" si="7"/>
        <v>0</v>
      </c>
      <c r="AS26" s="517">
        <f t="shared" si="7"/>
        <v>0</v>
      </c>
      <c r="AT26" s="502"/>
      <c r="AV26" s="502"/>
      <c r="AW26" s="510"/>
      <c r="AX26" s="510"/>
      <c r="AY26" s="510"/>
      <c r="AZ26" s="510"/>
      <c r="BA26" s="510"/>
      <c r="BB26" s="510"/>
      <c r="BC26" s="510"/>
      <c r="BD26" s="510"/>
      <c r="BE26" s="510"/>
      <c r="BF26" s="510"/>
      <c r="BG26" s="510"/>
      <c r="BH26" s="510"/>
      <c r="BI26" s="510"/>
      <c r="BJ26" s="510"/>
      <c r="BK26" s="502"/>
    </row>
    <row r="27" spans="2:63">
      <c r="B27" s="528">
        <v>20</v>
      </c>
      <c r="C27" s="523" t="s">
        <v>594</v>
      </c>
      <c r="D27" s="515" t="s">
        <v>595</v>
      </c>
      <c r="E27" s="524" t="s">
        <v>404</v>
      </c>
      <c r="F27" s="531">
        <v>1</v>
      </c>
      <c r="G27" s="629">
        <v>94.5</v>
      </c>
      <c r="H27" s="630">
        <v>96.4</v>
      </c>
      <c r="I27" s="630">
        <v>98.7</v>
      </c>
      <c r="J27" s="630">
        <v>100</v>
      </c>
      <c r="K27" s="630">
        <v>100.2</v>
      </c>
      <c r="L27" s="630">
        <v>101.5</v>
      </c>
      <c r="M27" s="630">
        <v>104.3</v>
      </c>
      <c r="N27" s="632">
        <v>106.83449</v>
      </c>
      <c r="O27" s="633">
        <v>109.238266025</v>
      </c>
      <c r="P27" s="656">
        <v>111.42303134550001</v>
      </c>
      <c r="Q27" s="632">
        <v>113.65149197241001</v>
      </c>
      <c r="R27" s="632">
        <v>115.92452181185821</v>
      </c>
      <c r="S27" s="632">
        <v>118.24301224809538</v>
      </c>
      <c r="T27" s="633">
        <v>120.60787249305729</v>
      </c>
      <c r="U27" s="631">
        <v>123.02002994291843</v>
      </c>
      <c r="V27" s="632">
        <v>125.4804305417768</v>
      </c>
      <c r="W27" s="632">
        <v>127.99003915261234</v>
      </c>
      <c r="X27" s="632">
        <v>130.54983993566458</v>
      </c>
      <c r="Y27" s="633">
        <v>133.16083673437788</v>
      </c>
      <c r="Z27" s="512"/>
      <c r="AA27" s="639"/>
      <c r="AB27" s="640"/>
      <c r="AD27" s="338">
        <f t="shared" si="6"/>
        <v>0</v>
      </c>
      <c r="AE27" s="338"/>
      <c r="AG27" s="502"/>
      <c r="AH27" s="517">
        <f t="shared" si="8"/>
        <v>0</v>
      </c>
      <c r="AI27" s="517">
        <f t="shared" si="8"/>
        <v>0</v>
      </c>
      <c r="AJ27" s="517">
        <f t="shared" si="7"/>
        <v>0</v>
      </c>
      <c r="AK27" s="517">
        <f t="shared" si="7"/>
        <v>0</v>
      </c>
      <c r="AL27" s="517">
        <f t="shared" si="7"/>
        <v>0</v>
      </c>
      <c r="AM27" s="517">
        <f t="shared" si="7"/>
        <v>0</v>
      </c>
      <c r="AN27" s="517">
        <f t="shared" si="7"/>
        <v>0</v>
      </c>
      <c r="AO27" s="517">
        <f t="shared" si="7"/>
        <v>0</v>
      </c>
      <c r="AP27" s="517">
        <f t="shared" si="7"/>
        <v>0</v>
      </c>
      <c r="AQ27" s="517">
        <f t="shared" si="7"/>
        <v>0</v>
      </c>
      <c r="AR27" s="517">
        <f t="shared" si="7"/>
        <v>0</v>
      </c>
      <c r="AS27" s="517">
        <f t="shared" si="7"/>
        <v>0</v>
      </c>
      <c r="AT27" s="502"/>
      <c r="AV27" s="502"/>
      <c r="AW27" s="510"/>
      <c r="AX27" s="510"/>
      <c r="AY27" s="510"/>
      <c r="AZ27" s="510"/>
      <c r="BA27" s="510"/>
      <c r="BB27" s="510"/>
      <c r="BC27" s="510"/>
      <c r="BD27" s="510"/>
      <c r="BE27" s="510"/>
      <c r="BF27" s="510"/>
      <c r="BG27" s="510"/>
      <c r="BH27" s="510"/>
      <c r="BI27" s="510"/>
      <c r="BJ27" s="510"/>
      <c r="BK27" s="502"/>
    </row>
    <row r="28" spans="2:63">
      <c r="B28" s="528">
        <v>21</v>
      </c>
      <c r="C28" s="523" t="s">
        <v>596</v>
      </c>
      <c r="D28" s="515" t="s">
        <v>597</v>
      </c>
      <c r="E28" s="524" t="s">
        <v>404</v>
      </c>
      <c r="F28" s="531">
        <v>1</v>
      </c>
      <c r="G28" s="629">
        <v>94.5</v>
      </c>
      <c r="H28" s="630">
        <v>96.8</v>
      </c>
      <c r="I28" s="630">
        <v>98.8</v>
      </c>
      <c r="J28" s="630">
        <v>100.1</v>
      </c>
      <c r="K28" s="630">
        <v>100.3</v>
      </c>
      <c r="L28" s="630">
        <v>101.6</v>
      </c>
      <c r="M28" s="630">
        <v>104.4</v>
      </c>
      <c r="N28" s="632">
        <v>106.97868</v>
      </c>
      <c r="O28" s="633">
        <v>109.33221096</v>
      </c>
      <c r="P28" s="656">
        <v>111.5188551792</v>
      </c>
      <c r="Q28" s="632">
        <v>113.74923228278401</v>
      </c>
      <c r="R28" s="632">
        <v>116.02421692843969</v>
      </c>
      <c r="S28" s="632">
        <v>118.34470126700847</v>
      </c>
      <c r="T28" s="633">
        <v>120.71159529234865</v>
      </c>
      <c r="U28" s="631">
        <v>123.12582719819562</v>
      </c>
      <c r="V28" s="632">
        <v>125.58834374215954</v>
      </c>
      <c r="W28" s="632">
        <v>128.10011061700274</v>
      </c>
      <c r="X28" s="632">
        <v>130.66211282934279</v>
      </c>
      <c r="Y28" s="633">
        <v>133.27535508592965</v>
      </c>
      <c r="Z28" s="512"/>
      <c r="AA28" s="639"/>
      <c r="AB28" s="640"/>
      <c r="AD28" s="338">
        <f t="shared" si="6"/>
        <v>0</v>
      </c>
      <c r="AE28" s="338"/>
      <c r="AG28" s="502"/>
      <c r="AH28" s="517">
        <f t="shared" si="8"/>
        <v>0</v>
      </c>
      <c r="AI28" s="517">
        <f t="shared" si="8"/>
        <v>0</v>
      </c>
      <c r="AJ28" s="517">
        <f t="shared" si="7"/>
        <v>0</v>
      </c>
      <c r="AK28" s="517">
        <f t="shared" si="7"/>
        <v>0</v>
      </c>
      <c r="AL28" s="517">
        <f t="shared" si="7"/>
        <v>0</v>
      </c>
      <c r="AM28" s="517">
        <f t="shared" si="7"/>
        <v>0</v>
      </c>
      <c r="AN28" s="517">
        <f t="shared" si="7"/>
        <v>0</v>
      </c>
      <c r="AO28" s="517">
        <f t="shared" si="7"/>
        <v>0</v>
      </c>
      <c r="AP28" s="517">
        <f t="shared" si="7"/>
        <v>0</v>
      </c>
      <c r="AQ28" s="517">
        <f t="shared" si="7"/>
        <v>0</v>
      </c>
      <c r="AR28" s="517">
        <f t="shared" si="7"/>
        <v>0</v>
      </c>
      <c r="AS28" s="517">
        <f t="shared" si="7"/>
        <v>0</v>
      </c>
      <c r="AT28" s="502"/>
      <c r="AV28" s="502"/>
      <c r="AW28" s="510"/>
      <c r="AX28" s="510"/>
      <c r="AY28" s="510"/>
      <c r="AZ28" s="510"/>
      <c r="BA28" s="510"/>
      <c r="BB28" s="510"/>
      <c r="BC28" s="510"/>
      <c r="BD28" s="510"/>
      <c r="BE28" s="510"/>
      <c r="BF28" s="510"/>
      <c r="BG28" s="510"/>
      <c r="BH28" s="510"/>
      <c r="BI28" s="510"/>
      <c r="BJ28" s="510"/>
      <c r="BK28" s="502"/>
    </row>
    <row r="29" spans="2:63">
      <c r="B29" s="528">
        <v>22</v>
      </c>
      <c r="C29" s="523" t="s">
        <v>598</v>
      </c>
      <c r="D29" s="515" t="s">
        <v>599</v>
      </c>
      <c r="E29" s="524" t="s">
        <v>404</v>
      </c>
      <c r="F29" s="531">
        <v>1</v>
      </c>
      <c r="G29" s="629">
        <v>94.7</v>
      </c>
      <c r="H29" s="630">
        <v>97</v>
      </c>
      <c r="I29" s="630">
        <v>98.8</v>
      </c>
      <c r="J29" s="630">
        <v>99.9</v>
      </c>
      <c r="K29" s="630">
        <v>100.3</v>
      </c>
      <c r="L29" s="630">
        <v>101.8</v>
      </c>
      <c r="M29" s="630">
        <v>104.7</v>
      </c>
      <c r="N29" s="632">
        <v>107.13951000000002</v>
      </c>
      <c r="O29" s="633">
        <v>109.49657922000002</v>
      </c>
      <c r="P29" s="656">
        <v>111.68651080440002</v>
      </c>
      <c r="Q29" s="632">
        <v>113.92024102048802</v>
      </c>
      <c r="R29" s="632">
        <v>116.19864584089778</v>
      </c>
      <c r="S29" s="632">
        <v>118.52261875771573</v>
      </c>
      <c r="T29" s="633">
        <v>120.89307113287005</v>
      </c>
      <c r="U29" s="631">
        <v>123.31093255552746</v>
      </c>
      <c r="V29" s="632">
        <v>125.77715120663801</v>
      </c>
      <c r="W29" s="632">
        <v>128.29269423077076</v>
      </c>
      <c r="X29" s="632">
        <v>130.85854811538618</v>
      </c>
      <c r="Y29" s="633">
        <v>133.47571907769392</v>
      </c>
      <c r="Z29" s="512"/>
      <c r="AA29" s="639"/>
      <c r="AB29" s="640"/>
      <c r="AD29" s="338">
        <f t="shared" si="6"/>
        <v>0</v>
      </c>
      <c r="AE29" s="338"/>
      <c r="AG29" s="502"/>
      <c r="AH29" s="517">
        <f t="shared" si="8"/>
        <v>0</v>
      </c>
      <c r="AI29" s="517">
        <f t="shared" si="8"/>
        <v>0</v>
      </c>
      <c r="AJ29" s="517">
        <f t="shared" si="7"/>
        <v>0</v>
      </c>
      <c r="AK29" s="517">
        <f t="shared" si="7"/>
        <v>0</v>
      </c>
      <c r="AL29" s="517">
        <f t="shared" si="7"/>
        <v>0</v>
      </c>
      <c r="AM29" s="517">
        <f t="shared" si="7"/>
        <v>0</v>
      </c>
      <c r="AN29" s="517">
        <f t="shared" si="7"/>
        <v>0</v>
      </c>
      <c r="AO29" s="517">
        <f t="shared" si="7"/>
        <v>0</v>
      </c>
      <c r="AP29" s="517">
        <f t="shared" si="7"/>
        <v>0</v>
      </c>
      <c r="AQ29" s="517">
        <f t="shared" si="7"/>
        <v>0</v>
      </c>
      <c r="AR29" s="517">
        <f t="shared" si="7"/>
        <v>0</v>
      </c>
      <c r="AS29" s="517">
        <f t="shared" si="7"/>
        <v>0</v>
      </c>
      <c r="AT29" s="502"/>
      <c r="AV29" s="502"/>
      <c r="AW29" s="510"/>
      <c r="AX29" s="510"/>
      <c r="AY29" s="510"/>
      <c r="AZ29" s="510"/>
      <c r="BA29" s="510"/>
      <c r="BB29" s="510"/>
      <c r="BC29" s="510"/>
      <c r="BD29" s="510"/>
      <c r="BE29" s="510"/>
      <c r="BF29" s="510"/>
      <c r="BG29" s="510"/>
      <c r="BH29" s="510"/>
      <c r="BI29" s="510"/>
      <c r="BJ29" s="510"/>
      <c r="BK29" s="502"/>
    </row>
    <row r="30" spans="2:63">
      <c r="B30" s="528">
        <v>23</v>
      </c>
      <c r="C30" s="523" t="s">
        <v>600</v>
      </c>
      <c r="D30" s="515" t="s">
        <v>601</v>
      </c>
      <c r="E30" s="524" t="s">
        <v>404</v>
      </c>
      <c r="F30" s="531">
        <v>1</v>
      </c>
      <c r="G30" s="629">
        <v>95</v>
      </c>
      <c r="H30" s="630">
        <v>97.3</v>
      </c>
      <c r="I30" s="630">
        <v>99.2</v>
      </c>
      <c r="J30" s="630">
        <v>99.9</v>
      </c>
      <c r="K30" s="630">
        <v>100.4</v>
      </c>
      <c r="L30" s="630">
        <v>102.2</v>
      </c>
      <c r="M30" s="630">
        <v>105</v>
      </c>
      <c r="N30" s="632">
        <v>107.4885</v>
      </c>
      <c r="O30" s="633">
        <v>109.79950275000002</v>
      </c>
      <c r="P30" s="656">
        <v>111.99549280500001</v>
      </c>
      <c r="Q30" s="632">
        <v>114.23540266110001</v>
      </c>
      <c r="R30" s="632">
        <v>116.52011071432202</v>
      </c>
      <c r="S30" s="632">
        <v>118.85051292860845</v>
      </c>
      <c r="T30" s="633">
        <v>121.22752318718062</v>
      </c>
      <c r="U30" s="631">
        <v>123.65207365092424</v>
      </c>
      <c r="V30" s="632">
        <v>126.12511512394272</v>
      </c>
      <c r="W30" s="632">
        <v>128.64761742642159</v>
      </c>
      <c r="X30" s="632">
        <v>131.22056977495004</v>
      </c>
      <c r="Y30" s="633">
        <v>133.84498117044905</v>
      </c>
      <c r="Z30" s="512"/>
      <c r="AA30" s="639"/>
      <c r="AB30" s="640"/>
      <c r="AD30" s="338">
        <f t="shared" si="6"/>
        <v>0</v>
      </c>
      <c r="AE30" s="338"/>
      <c r="AG30" s="533"/>
      <c r="AH30" s="517">
        <f t="shared" si="8"/>
        <v>0</v>
      </c>
      <c r="AI30" s="517">
        <f t="shared" si="8"/>
        <v>0</v>
      </c>
      <c r="AJ30" s="517">
        <f t="shared" si="7"/>
        <v>0</v>
      </c>
      <c r="AK30" s="517">
        <f t="shared" si="7"/>
        <v>0</v>
      </c>
      <c r="AL30" s="517">
        <f t="shared" si="7"/>
        <v>0</v>
      </c>
      <c r="AM30" s="517">
        <f t="shared" si="7"/>
        <v>0</v>
      </c>
      <c r="AN30" s="517">
        <f t="shared" si="7"/>
        <v>0</v>
      </c>
      <c r="AO30" s="517">
        <f t="shared" si="7"/>
        <v>0</v>
      </c>
      <c r="AP30" s="517">
        <f t="shared" si="7"/>
        <v>0</v>
      </c>
      <c r="AQ30" s="517">
        <f t="shared" si="7"/>
        <v>0</v>
      </c>
      <c r="AR30" s="517">
        <f t="shared" si="7"/>
        <v>0</v>
      </c>
      <c r="AS30" s="517">
        <f t="shared" si="7"/>
        <v>0</v>
      </c>
      <c r="AT30" s="533"/>
      <c r="AV30" s="533"/>
      <c r="AW30" s="510"/>
      <c r="AX30" s="510"/>
      <c r="AY30" s="510"/>
      <c r="AZ30" s="510"/>
      <c r="BA30" s="510"/>
      <c r="BB30" s="510"/>
      <c r="BC30" s="510"/>
      <c r="BD30" s="510"/>
      <c r="BE30" s="510"/>
      <c r="BF30" s="510"/>
      <c r="BG30" s="510"/>
      <c r="BH30" s="510"/>
      <c r="BI30" s="510"/>
      <c r="BJ30" s="510"/>
      <c r="BK30" s="533"/>
    </row>
    <row r="31" spans="2:63">
      <c r="B31" s="528">
        <v>24</v>
      </c>
      <c r="C31" s="523" t="s">
        <v>602</v>
      </c>
      <c r="D31" s="515" t="s">
        <v>603</v>
      </c>
      <c r="E31" s="524" t="s">
        <v>404</v>
      </c>
      <c r="F31" s="531">
        <v>1</v>
      </c>
      <c r="G31" s="629">
        <v>94.7</v>
      </c>
      <c r="H31" s="630">
        <v>97</v>
      </c>
      <c r="I31" s="630">
        <v>98.7</v>
      </c>
      <c r="J31" s="630">
        <v>99.2</v>
      </c>
      <c r="K31" s="630">
        <v>99.9</v>
      </c>
      <c r="L31" s="630">
        <v>101.8</v>
      </c>
      <c r="M31" s="630">
        <v>104.5</v>
      </c>
      <c r="N31" s="632">
        <v>107.05766561800002</v>
      </c>
      <c r="O31" s="633">
        <v>109.30587659597801</v>
      </c>
      <c r="P31" s="656">
        <v>111.49199412789757</v>
      </c>
      <c r="Q31" s="632">
        <v>113.72183401045552</v>
      </c>
      <c r="R31" s="632">
        <v>115.99627069066463</v>
      </c>
      <c r="S31" s="632">
        <v>118.31619610447792</v>
      </c>
      <c r="T31" s="633">
        <v>120.68252002656749</v>
      </c>
      <c r="U31" s="631">
        <v>123.09617042709884</v>
      </c>
      <c r="V31" s="632">
        <v>125.55809383564082</v>
      </c>
      <c r="W31" s="632">
        <v>128.06925571235362</v>
      </c>
      <c r="X31" s="632">
        <v>130.63064082660071</v>
      </c>
      <c r="Y31" s="633">
        <v>133.24325364313273</v>
      </c>
      <c r="Z31" s="512"/>
      <c r="AA31" s="639"/>
      <c r="AB31" s="640"/>
      <c r="AD31" s="338">
        <f t="shared" si="6"/>
        <v>0</v>
      </c>
      <c r="AE31" s="338"/>
      <c r="AG31" s="502"/>
      <c r="AH31" s="517">
        <f t="shared" si="8"/>
        <v>0</v>
      </c>
      <c r="AI31" s="517">
        <f t="shared" si="8"/>
        <v>0</v>
      </c>
      <c r="AJ31" s="517">
        <f t="shared" si="7"/>
        <v>0</v>
      </c>
      <c r="AK31" s="517">
        <f t="shared" si="7"/>
        <v>0</v>
      </c>
      <c r="AL31" s="517">
        <f t="shared" si="7"/>
        <v>0</v>
      </c>
      <c r="AM31" s="517">
        <f t="shared" si="7"/>
        <v>0</v>
      </c>
      <c r="AN31" s="517">
        <f t="shared" si="7"/>
        <v>0</v>
      </c>
      <c r="AO31" s="517">
        <f t="shared" si="7"/>
        <v>0</v>
      </c>
      <c r="AP31" s="517">
        <f t="shared" si="7"/>
        <v>0</v>
      </c>
      <c r="AQ31" s="517">
        <f t="shared" si="7"/>
        <v>0</v>
      </c>
      <c r="AR31" s="517">
        <f t="shared" si="7"/>
        <v>0</v>
      </c>
      <c r="AS31" s="517">
        <f t="shared" si="7"/>
        <v>0</v>
      </c>
      <c r="AT31" s="502"/>
      <c r="AV31" s="502"/>
      <c r="AW31" s="510"/>
      <c r="AX31" s="510"/>
      <c r="AY31" s="510"/>
      <c r="AZ31" s="510"/>
      <c r="BA31" s="510"/>
      <c r="BB31" s="510"/>
      <c r="BC31" s="510"/>
      <c r="BD31" s="510"/>
      <c r="BE31" s="510"/>
      <c r="BF31" s="510"/>
      <c r="BG31" s="510"/>
      <c r="BH31" s="510"/>
      <c r="BI31" s="510"/>
      <c r="BJ31" s="510"/>
      <c r="BK31" s="502"/>
    </row>
    <row r="32" spans="2:63">
      <c r="B32" s="528">
        <v>25</v>
      </c>
      <c r="C32" s="523" t="s">
        <v>604</v>
      </c>
      <c r="D32" s="515" t="s">
        <v>605</v>
      </c>
      <c r="E32" s="524" t="s">
        <v>404</v>
      </c>
      <c r="F32" s="531">
        <v>1</v>
      </c>
      <c r="G32" s="629">
        <v>95.2</v>
      </c>
      <c r="H32" s="630">
        <v>97.5</v>
      </c>
      <c r="I32" s="630">
        <v>99.1</v>
      </c>
      <c r="J32" s="630">
        <v>99.5</v>
      </c>
      <c r="K32" s="630">
        <v>100.1</v>
      </c>
      <c r="L32" s="630">
        <v>102.4</v>
      </c>
      <c r="M32" s="630">
        <v>104.9</v>
      </c>
      <c r="N32" s="632">
        <v>107.55244032000002</v>
      </c>
      <c r="O32" s="633">
        <v>109.81104156672001</v>
      </c>
      <c r="P32" s="656">
        <v>112.00726239805441</v>
      </c>
      <c r="Q32" s="632">
        <v>114.2474076460155</v>
      </c>
      <c r="R32" s="632">
        <v>116.53235579893581</v>
      </c>
      <c r="S32" s="632">
        <v>118.86300291491453</v>
      </c>
      <c r="T32" s="633">
        <v>121.24026297321282</v>
      </c>
      <c r="U32" s="631">
        <v>123.66506823267709</v>
      </c>
      <c r="V32" s="632">
        <v>126.13836959733062</v>
      </c>
      <c r="W32" s="632">
        <v>128.66113698927722</v>
      </c>
      <c r="X32" s="632">
        <v>131.23435972906276</v>
      </c>
      <c r="Y32" s="633">
        <v>133.85904692364403</v>
      </c>
      <c r="Z32" s="512"/>
      <c r="AA32" s="639"/>
      <c r="AB32" s="640"/>
      <c r="AD32" s="338">
        <f t="shared" si="6"/>
        <v>0</v>
      </c>
      <c r="AE32" s="338"/>
      <c r="AG32" s="502"/>
      <c r="AH32" s="517">
        <f t="shared" si="8"/>
        <v>0</v>
      </c>
      <c r="AI32" s="517">
        <f t="shared" si="8"/>
        <v>0</v>
      </c>
      <c r="AJ32" s="517">
        <f t="shared" si="7"/>
        <v>0</v>
      </c>
      <c r="AK32" s="517">
        <f t="shared" si="7"/>
        <v>0</v>
      </c>
      <c r="AL32" s="517">
        <f t="shared" si="7"/>
        <v>0</v>
      </c>
      <c r="AM32" s="517">
        <f t="shared" si="7"/>
        <v>0</v>
      </c>
      <c r="AN32" s="517">
        <f t="shared" si="7"/>
        <v>0</v>
      </c>
      <c r="AO32" s="517">
        <f t="shared" si="7"/>
        <v>0</v>
      </c>
      <c r="AP32" s="517">
        <f t="shared" si="7"/>
        <v>0</v>
      </c>
      <c r="AQ32" s="517">
        <f t="shared" si="7"/>
        <v>0</v>
      </c>
      <c r="AR32" s="517">
        <f t="shared" si="7"/>
        <v>0</v>
      </c>
      <c r="AS32" s="517">
        <f t="shared" si="7"/>
        <v>0</v>
      </c>
      <c r="AT32" s="502"/>
      <c r="AV32" s="502"/>
      <c r="AW32" s="510"/>
      <c r="AX32" s="510"/>
      <c r="AY32" s="510"/>
      <c r="AZ32" s="510"/>
      <c r="BA32" s="510"/>
      <c r="BB32" s="510"/>
      <c r="BC32" s="510"/>
      <c r="BD32" s="510"/>
      <c r="BE32" s="510"/>
      <c r="BF32" s="510"/>
      <c r="BG32" s="510"/>
      <c r="BH32" s="510"/>
      <c r="BI32" s="510"/>
      <c r="BJ32" s="510"/>
      <c r="BK32" s="502"/>
    </row>
    <row r="33" spans="2:63" ht="15" thickBot="1">
      <c r="B33" s="526">
        <v>26</v>
      </c>
      <c r="C33" s="527" t="s">
        <v>606</v>
      </c>
      <c r="D33" s="541" t="s">
        <v>607</v>
      </c>
      <c r="E33" s="516" t="s">
        <v>404</v>
      </c>
      <c r="F33" s="532">
        <v>1</v>
      </c>
      <c r="G33" s="642">
        <v>95.4</v>
      </c>
      <c r="H33" s="643">
        <v>97.8</v>
      </c>
      <c r="I33" s="643">
        <v>99.3</v>
      </c>
      <c r="J33" s="643">
        <v>99.6</v>
      </c>
      <c r="K33" s="643">
        <v>100.4</v>
      </c>
      <c r="L33" s="643">
        <v>102.7</v>
      </c>
      <c r="M33" s="643">
        <v>105.1</v>
      </c>
      <c r="N33" s="645">
        <v>107.85705893300002</v>
      </c>
      <c r="O33" s="646">
        <v>110.12205717059301</v>
      </c>
      <c r="P33" s="658">
        <v>112.32449831400487</v>
      </c>
      <c r="Q33" s="645">
        <v>114.57098828028496</v>
      </c>
      <c r="R33" s="645">
        <v>116.86240804589066</v>
      </c>
      <c r="S33" s="645">
        <v>119.19965620680847</v>
      </c>
      <c r="T33" s="646">
        <v>121.58364933094464</v>
      </c>
      <c r="U33" s="644">
        <v>124.01532231756353</v>
      </c>
      <c r="V33" s="645">
        <v>126.49562876391481</v>
      </c>
      <c r="W33" s="645">
        <v>129.0255413391931</v>
      </c>
      <c r="X33" s="645">
        <v>131.60605216597696</v>
      </c>
      <c r="Y33" s="646">
        <v>134.23817320929649</v>
      </c>
      <c r="Z33" s="512"/>
      <c r="AA33" s="647"/>
      <c r="AB33" s="648"/>
      <c r="AD33" s="338">
        <f t="shared" si="6"/>
        <v>0</v>
      </c>
      <c r="AE33" s="338"/>
      <c r="AG33" s="502"/>
      <c r="AH33" s="517">
        <f t="shared" si="8"/>
        <v>0</v>
      </c>
      <c r="AI33" s="517">
        <f t="shared" si="8"/>
        <v>0</v>
      </c>
      <c r="AJ33" s="517">
        <f t="shared" si="7"/>
        <v>0</v>
      </c>
      <c r="AK33" s="517">
        <f t="shared" si="7"/>
        <v>0</v>
      </c>
      <c r="AL33" s="517">
        <f t="shared" si="7"/>
        <v>0</v>
      </c>
      <c r="AM33" s="517">
        <f t="shared" si="7"/>
        <v>0</v>
      </c>
      <c r="AN33" s="517">
        <f t="shared" si="7"/>
        <v>0</v>
      </c>
      <c r="AO33" s="517">
        <f t="shared" si="7"/>
        <v>0</v>
      </c>
      <c r="AP33" s="517">
        <f t="shared" si="7"/>
        <v>0</v>
      </c>
      <c r="AQ33" s="517">
        <f t="shared" si="7"/>
        <v>0</v>
      </c>
      <c r="AR33" s="517">
        <f t="shared" si="7"/>
        <v>0</v>
      </c>
      <c r="AS33" s="517">
        <f t="shared" si="7"/>
        <v>0</v>
      </c>
      <c r="AT33" s="502"/>
      <c r="AV33" s="502"/>
      <c r="AW33" s="617"/>
      <c r="AX33" s="510"/>
      <c r="AY33" s="510"/>
      <c r="AZ33" s="510"/>
      <c r="BA33" s="510"/>
      <c r="BB33" s="510"/>
      <c r="BC33" s="510"/>
      <c r="BD33" s="510"/>
      <c r="BE33" s="510"/>
      <c r="BF33" s="510"/>
      <c r="BG33" s="510"/>
      <c r="BH33" s="510"/>
      <c r="BI33" s="510"/>
      <c r="BJ33" s="510"/>
      <c r="BK33" s="502"/>
    </row>
    <row r="34" spans="2:63" ht="15" thickBot="1">
      <c r="B34" s="512"/>
      <c r="C34" s="512"/>
      <c r="D34" s="512"/>
      <c r="E34" s="512"/>
      <c r="F34" s="512"/>
      <c r="G34" s="512"/>
      <c r="H34" s="512"/>
      <c r="I34" s="512"/>
      <c r="J34" s="512"/>
      <c r="K34" s="512"/>
      <c r="L34" s="512"/>
      <c r="M34" s="649"/>
      <c r="N34" s="649"/>
      <c r="O34" s="649"/>
      <c r="P34" s="649"/>
      <c r="Q34" s="649"/>
      <c r="R34" s="649"/>
      <c r="S34" s="649"/>
      <c r="T34" s="649"/>
      <c r="U34" s="649"/>
      <c r="V34" s="649"/>
      <c r="W34" s="649"/>
      <c r="X34" s="649"/>
      <c r="Y34" s="649"/>
      <c r="Z34" s="649"/>
      <c r="AA34" s="649"/>
      <c r="AB34" s="659"/>
      <c r="AD34" s="338"/>
      <c r="AE34" s="338"/>
      <c r="AG34" s="502"/>
      <c r="AH34" s="510"/>
      <c r="AI34" s="510"/>
      <c r="AJ34" s="510"/>
      <c r="AK34" s="510"/>
      <c r="AL34" s="510"/>
      <c r="AM34" s="510"/>
      <c r="AN34" s="510"/>
      <c r="AO34" s="510"/>
      <c r="AP34" s="510"/>
      <c r="AQ34" s="510"/>
      <c r="AR34" s="510"/>
      <c r="AS34" s="510"/>
      <c r="AT34" s="502"/>
      <c r="AV34" s="502"/>
      <c r="AW34" s="510"/>
      <c r="AX34" s="510"/>
      <c r="AY34" s="510"/>
      <c r="AZ34" s="510"/>
      <c r="BA34" s="510"/>
      <c r="BB34" s="510"/>
      <c r="BC34" s="510"/>
      <c r="BD34" s="510"/>
      <c r="BE34" s="510"/>
      <c r="BF34" s="510"/>
      <c r="BG34" s="510"/>
      <c r="BH34" s="510"/>
      <c r="BI34" s="510"/>
      <c r="BJ34" s="510"/>
      <c r="BK34" s="502"/>
    </row>
    <row r="35" spans="2:63" ht="15" thickBot="1">
      <c r="B35" s="543" t="s">
        <v>406</v>
      </c>
      <c r="C35" s="544" t="s">
        <v>608</v>
      </c>
      <c r="D35" s="512"/>
      <c r="E35" s="512"/>
      <c r="F35" s="512"/>
      <c r="G35" s="512"/>
      <c r="H35" s="512"/>
      <c r="I35" s="512"/>
      <c r="J35" s="512"/>
      <c r="K35" s="512"/>
      <c r="L35" s="512"/>
      <c r="M35" s="649"/>
      <c r="N35" s="649"/>
      <c r="O35" s="649"/>
      <c r="P35" s="649"/>
      <c r="Q35" s="649"/>
      <c r="R35" s="649"/>
      <c r="S35" s="649"/>
      <c r="T35" s="649"/>
      <c r="U35" s="649"/>
      <c r="V35" s="649"/>
      <c r="W35" s="649"/>
      <c r="X35" s="649"/>
      <c r="Y35" s="649"/>
      <c r="Z35" s="512"/>
      <c r="AA35" s="651"/>
      <c r="AB35" s="651"/>
      <c r="AD35" s="338"/>
      <c r="AE35" s="338"/>
      <c r="AG35" s="542"/>
      <c r="AH35" s="510"/>
      <c r="AI35" s="510"/>
      <c r="AJ35" s="510"/>
      <c r="AK35" s="510"/>
      <c r="AL35" s="510"/>
      <c r="AM35" s="510"/>
      <c r="AN35" s="510"/>
      <c r="AO35" s="510"/>
      <c r="AP35" s="510"/>
      <c r="AQ35" s="510"/>
      <c r="AR35" s="510"/>
      <c r="AS35" s="510"/>
      <c r="AT35" s="542"/>
      <c r="AV35" s="542"/>
      <c r="AW35" s="510"/>
      <c r="AX35" s="510"/>
      <c r="AY35" s="510"/>
      <c r="AZ35" s="510"/>
      <c r="BA35" s="510"/>
      <c r="BB35" s="510"/>
      <c r="BC35" s="510"/>
      <c r="BD35" s="510"/>
      <c r="BE35" s="510"/>
      <c r="BF35" s="510"/>
      <c r="BG35" s="510"/>
      <c r="BH35" s="510"/>
      <c r="BI35" s="510"/>
      <c r="BJ35" s="510"/>
      <c r="BK35" s="542"/>
    </row>
    <row r="36" spans="2:63" ht="15" thickBot="1">
      <c r="B36" s="660">
        <v>27</v>
      </c>
      <c r="C36" s="661" t="s">
        <v>608</v>
      </c>
      <c r="D36" s="662" t="s">
        <v>609</v>
      </c>
      <c r="E36" s="662" t="s">
        <v>259</v>
      </c>
      <c r="F36" s="663">
        <v>2</v>
      </c>
      <c r="G36" s="512"/>
      <c r="H36" s="512"/>
      <c r="I36" s="512"/>
      <c r="J36" s="512"/>
      <c r="K36" s="512"/>
      <c r="L36" s="512"/>
      <c r="M36" s="649"/>
      <c r="N36" s="664">
        <f>+N14/M14-1</f>
        <v>3.1182015953589381E-2</v>
      </c>
      <c r="O36" s="535">
        <f t="shared" ref="O36:Y36" si="9">+O14/N14-1</f>
        <v>3.0239099859353136E-2</v>
      </c>
      <c r="P36" s="665">
        <f t="shared" si="9"/>
        <v>3.0000000000000027E-2</v>
      </c>
      <c r="Q36" s="534">
        <f t="shared" si="9"/>
        <v>3.0000000000000027E-2</v>
      </c>
      <c r="R36" s="534">
        <f t="shared" si="9"/>
        <v>3.0000000000000027E-2</v>
      </c>
      <c r="S36" s="534">
        <f t="shared" si="9"/>
        <v>3.0000000000000027E-2</v>
      </c>
      <c r="T36" s="535">
        <f t="shared" si="9"/>
        <v>3.0000000000000027E-2</v>
      </c>
      <c r="U36" s="665">
        <f t="shared" si="9"/>
        <v>3.0000000000000027E-2</v>
      </c>
      <c r="V36" s="534">
        <f t="shared" si="9"/>
        <v>3.0000000000000027E-2</v>
      </c>
      <c r="W36" s="534">
        <f t="shared" si="9"/>
        <v>3.0000000000000027E-2</v>
      </c>
      <c r="X36" s="534">
        <f t="shared" si="9"/>
        <v>3.0000000000000027E-2</v>
      </c>
      <c r="Y36" s="535">
        <f t="shared" si="9"/>
        <v>3.0000000000000027E-2</v>
      </c>
      <c r="Z36" s="512"/>
      <c r="AA36" s="666"/>
      <c r="AB36" s="667"/>
      <c r="AD36" s="338">
        <f xml:space="preserve"> IF( SUM( AH36:AS36 ) = 0, 0,$AH$5 )</f>
        <v>0</v>
      </c>
      <c r="AE36" s="338"/>
      <c r="AG36" s="542"/>
      <c r="AH36" s="517">
        <f t="shared" ref="AH36:AS36" si="10" xml:space="preserve"> IF( ISNUMBER(N36), 0, 1 )</f>
        <v>0</v>
      </c>
      <c r="AI36" s="517">
        <f t="shared" si="10"/>
        <v>0</v>
      </c>
      <c r="AJ36" s="517">
        <f t="shared" si="10"/>
        <v>0</v>
      </c>
      <c r="AK36" s="517">
        <f t="shared" si="10"/>
        <v>0</v>
      </c>
      <c r="AL36" s="517">
        <f t="shared" si="10"/>
        <v>0</v>
      </c>
      <c r="AM36" s="517">
        <f t="shared" si="10"/>
        <v>0</v>
      </c>
      <c r="AN36" s="517">
        <f t="shared" si="10"/>
        <v>0</v>
      </c>
      <c r="AO36" s="517">
        <f t="shared" si="10"/>
        <v>0</v>
      </c>
      <c r="AP36" s="517">
        <f t="shared" si="10"/>
        <v>0</v>
      </c>
      <c r="AQ36" s="517">
        <f t="shared" si="10"/>
        <v>0</v>
      </c>
      <c r="AR36" s="517">
        <f t="shared" si="10"/>
        <v>0</v>
      </c>
      <c r="AS36" s="517">
        <f t="shared" si="10"/>
        <v>0</v>
      </c>
      <c r="AT36" s="542"/>
      <c r="AV36" s="542"/>
      <c r="AW36" s="510"/>
      <c r="AX36" s="510"/>
      <c r="AY36" s="510"/>
      <c r="AZ36" s="510"/>
      <c r="BA36" s="510"/>
      <c r="BB36" s="510"/>
      <c r="BC36" s="510"/>
      <c r="BD36" s="510"/>
      <c r="BE36" s="510"/>
      <c r="BF36" s="510"/>
      <c r="BG36" s="510"/>
      <c r="BH36" s="510"/>
      <c r="BI36" s="510"/>
      <c r="BJ36" s="510"/>
      <c r="BK36" s="542"/>
    </row>
    <row r="37" spans="2:63" ht="15" thickBot="1">
      <c r="B37" s="512"/>
      <c r="C37" s="512"/>
      <c r="D37" s="512"/>
      <c r="E37" s="512"/>
      <c r="F37" s="512"/>
      <c r="G37" s="512"/>
      <c r="H37" s="512"/>
      <c r="I37" s="512"/>
      <c r="J37" s="512"/>
      <c r="K37" s="512"/>
      <c r="L37" s="512"/>
      <c r="M37" s="649"/>
      <c r="N37" s="649"/>
      <c r="O37" s="649"/>
      <c r="P37" s="649"/>
      <c r="Q37" s="649"/>
      <c r="R37" s="649"/>
      <c r="S37" s="649"/>
      <c r="T37" s="649"/>
      <c r="U37" s="649"/>
      <c r="V37" s="649"/>
      <c r="W37" s="649"/>
      <c r="X37" s="649"/>
      <c r="Y37" s="649"/>
      <c r="Z37" s="512"/>
      <c r="AA37" s="651"/>
      <c r="AB37" s="651"/>
      <c r="AD37" s="338"/>
      <c r="AE37" s="338"/>
      <c r="AG37" s="542"/>
      <c r="AH37" s="510"/>
      <c r="AI37" s="510"/>
      <c r="AJ37" s="510"/>
      <c r="AK37" s="510"/>
      <c r="AL37" s="510"/>
      <c r="AM37" s="510"/>
      <c r="AN37" s="510"/>
      <c r="AO37" s="510"/>
      <c r="AP37" s="510"/>
      <c r="AQ37" s="510"/>
      <c r="AR37" s="510"/>
      <c r="AS37" s="510"/>
      <c r="AT37" s="542"/>
      <c r="AV37" s="542"/>
      <c r="AW37" s="510"/>
      <c r="AX37" s="510"/>
      <c r="AY37" s="510"/>
      <c r="AZ37" s="510"/>
      <c r="BA37" s="510"/>
      <c r="BB37" s="510"/>
      <c r="BC37" s="510"/>
      <c r="BD37" s="510"/>
      <c r="BE37" s="510"/>
      <c r="BF37" s="510"/>
      <c r="BG37" s="510"/>
      <c r="BH37" s="510"/>
      <c r="BI37" s="510"/>
      <c r="BJ37" s="510"/>
      <c r="BK37" s="542"/>
    </row>
    <row r="38" spans="2:63" ht="15" thickBot="1">
      <c r="B38" s="518" t="s">
        <v>413</v>
      </c>
      <c r="C38" s="519" t="s">
        <v>610</v>
      </c>
      <c r="D38" s="512"/>
      <c r="E38" s="512"/>
      <c r="F38" s="512"/>
      <c r="G38" s="512"/>
      <c r="H38" s="512"/>
      <c r="I38" s="512"/>
      <c r="J38" s="512"/>
      <c r="K38" s="512"/>
      <c r="L38" s="512"/>
      <c r="M38" s="649"/>
      <c r="N38" s="649"/>
      <c r="O38" s="649"/>
      <c r="P38" s="649"/>
      <c r="Q38" s="649"/>
      <c r="R38" s="649"/>
      <c r="S38" s="649"/>
      <c r="T38" s="649"/>
      <c r="U38" s="649"/>
      <c r="V38" s="649"/>
      <c r="W38" s="649"/>
      <c r="X38" s="649"/>
      <c r="Y38" s="649"/>
      <c r="Z38" s="512"/>
      <c r="AA38" s="651"/>
      <c r="AB38" s="651"/>
      <c r="AD38" s="338"/>
      <c r="AE38" s="338"/>
      <c r="AG38" s="542"/>
      <c r="AH38" s="510"/>
      <c r="AI38" s="510"/>
      <c r="AJ38" s="510"/>
      <c r="AK38" s="510"/>
      <c r="AL38" s="510"/>
      <c r="AM38" s="510"/>
      <c r="AN38" s="510"/>
      <c r="AO38" s="510"/>
      <c r="AP38" s="510"/>
      <c r="AQ38" s="510"/>
      <c r="AR38" s="510"/>
      <c r="AS38" s="510"/>
      <c r="AT38" s="542"/>
      <c r="AV38" s="542"/>
      <c r="AW38" s="668">
        <f>SUM(AX6:BJ6,AX21:BJ21)</f>
        <v>0</v>
      </c>
      <c r="AX38" s="510"/>
      <c r="AY38" s="510"/>
      <c r="AZ38" s="510"/>
      <c r="BA38" s="510"/>
      <c r="BB38" s="510"/>
      <c r="BC38" s="510"/>
      <c r="BD38" s="510"/>
      <c r="BE38" s="510"/>
      <c r="BF38" s="510"/>
      <c r="BG38" s="510"/>
      <c r="BH38" s="510"/>
      <c r="BI38" s="510"/>
      <c r="BJ38" s="510"/>
      <c r="BK38" s="542"/>
    </row>
    <row r="39" spans="2:63">
      <c r="B39" s="520">
        <v>28</v>
      </c>
      <c r="C39" s="521" t="s">
        <v>611</v>
      </c>
      <c r="D39" s="514" t="s">
        <v>612</v>
      </c>
      <c r="E39" s="514" t="s">
        <v>404</v>
      </c>
      <c r="F39" s="545">
        <v>1</v>
      </c>
      <c r="G39" s="669">
        <f t="shared" ref="G39:Y39" si="11">IFERROR(AVERAGE(G7:G18),0)</f>
        <v>237.3416666666667</v>
      </c>
      <c r="H39" s="669">
        <f t="shared" si="11"/>
        <v>244.67499999999998</v>
      </c>
      <c r="I39" s="669">
        <f t="shared" si="11"/>
        <v>251.73333333333335</v>
      </c>
      <c r="J39" s="670">
        <f t="shared" si="11"/>
        <v>256.66666666666669</v>
      </c>
      <c r="K39" s="669">
        <f t="shared" si="11"/>
        <v>259.43333333333334</v>
      </c>
      <c r="L39" s="671">
        <f t="shared" si="11"/>
        <v>264.99166666666673</v>
      </c>
      <c r="M39" s="672">
        <f t="shared" si="11"/>
        <v>274.90833333333336</v>
      </c>
      <c r="N39" s="673">
        <f t="shared" si="11"/>
        <v>283.78333333333336</v>
      </c>
      <c r="O39" s="674">
        <f t="shared" si="11"/>
        <v>292.39149999999995</v>
      </c>
      <c r="P39" s="675">
        <f t="shared" si="11"/>
        <v>301.16324500000002</v>
      </c>
      <c r="Q39" s="673">
        <f t="shared" si="11"/>
        <v>310.19814235000001</v>
      </c>
      <c r="R39" s="673">
        <f t="shared" si="11"/>
        <v>319.50408662049995</v>
      </c>
      <c r="S39" s="673">
        <f t="shared" si="11"/>
        <v>329.08920921911505</v>
      </c>
      <c r="T39" s="676">
        <f t="shared" si="11"/>
        <v>338.96188549568848</v>
      </c>
      <c r="U39" s="675">
        <f t="shared" si="11"/>
        <v>349.13074206055916</v>
      </c>
      <c r="V39" s="673">
        <f t="shared" si="11"/>
        <v>359.60466432237598</v>
      </c>
      <c r="W39" s="673">
        <f t="shared" si="11"/>
        <v>370.3928042520472</v>
      </c>
      <c r="X39" s="673">
        <f t="shared" si="11"/>
        <v>381.50458837960872</v>
      </c>
      <c r="Y39" s="676">
        <f t="shared" si="11"/>
        <v>392.94972603099694</v>
      </c>
      <c r="Z39" s="512"/>
      <c r="AA39" s="654" t="s">
        <v>613</v>
      </c>
      <c r="AB39" s="677"/>
      <c r="AD39" s="338"/>
      <c r="AE39" s="338"/>
      <c r="AG39" s="542"/>
      <c r="AH39" s="510"/>
      <c r="AI39" s="510"/>
      <c r="AJ39" s="510"/>
      <c r="AK39" s="510"/>
      <c r="AL39" s="510"/>
      <c r="AM39" s="510"/>
      <c r="AN39" s="510"/>
      <c r="AO39" s="510"/>
      <c r="AP39" s="510"/>
      <c r="AQ39" s="510"/>
      <c r="AR39" s="510"/>
      <c r="AS39" s="510"/>
      <c r="AT39" s="542"/>
      <c r="AV39" s="542"/>
      <c r="AW39" s="510"/>
      <c r="AX39" s="510"/>
      <c r="AY39" s="510"/>
      <c r="AZ39" s="510"/>
      <c r="BA39" s="510"/>
      <c r="BB39" s="510"/>
      <c r="BC39" s="510"/>
      <c r="BD39" s="510"/>
      <c r="BE39" s="510"/>
      <c r="BF39" s="510"/>
      <c r="BG39" s="510"/>
      <c r="BH39" s="510"/>
      <c r="BI39" s="510"/>
      <c r="BJ39" s="510"/>
      <c r="BK39" s="542"/>
    </row>
    <row r="40" spans="2:63" ht="15" thickBot="1">
      <c r="B40" s="526">
        <v>29</v>
      </c>
      <c r="C40" s="527" t="s">
        <v>614</v>
      </c>
      <c r="D40" s="541" t="s">
        <v>615</v>
      </c>
      <c r="E40" s="516" t="s">
        <v>404</v>
      </c>
      <c r="F40" s="532">
        <v>1</v>
      </c>
      <c r="G40" s="678">
        <f t="shared" ref="G40:X40" si="12">IFERROR(AVERAGE(G22:G33),0)</f>
        <v>94.308333333333351</v>
      </c>
      <c r="H40" s="678">
        <f t="shared" si="12"/>
        <v>96.583333333333314</v>
      </c>
      <c r="I40" s="679">
        <f t="shared" si="12"/>
        <v>98.600000000000009</v>
      </c>
      <c r="J40" s="680">
        <f t="shared" si="12"/>
        <v>99.72499999999998</v>
      </c>
      <c r="K40" s="678">
        <f t="shared" si="12"/>
        <v>100.16666666666667</v>
      </c>
      <c r="L40" s="679">
        <f t="shared" si="12"/>
        <v>101.54166666666667</v>
      </c>
      <c r="M40" s="679">
        <f t="shared" si="12"/>
        <v>104.21666666666665</v>
      </c>
      <c r="N40" s="681">
        <f t="shared" si="12"/>
        <v>106.81572373925</v>
      </c>
      <c r="O40" s="682">
        <f t="shared" si="12"/>
        <v>109.17148547002427</v>
      </c>
      <c r="P40" s="683">
        <f t="shared" si="12"/>
        <v>111.35491517942474</v>
      </c>
      <c r="Q40" s="681">
        <f t="shared" si="12"/>
        <v>113.58201348301326</v>
      </c>
      <c r="R40" s="681">
        <f t="shared" si="12"/>
        <v>115.85365375267351</v>
      </c>
      <c r="S40" s="681">
        <f t="shared" si="12"/>
        <v>118.17072682772697</v>
      </c>
      <c r="T40" s="682">
        <f t="shared" si="12"/>
        <v>120.5341413642815</v>
      </c>
      <c r="U40" s="683">
        <f t="shared" si="12"/>
        <v>122.94482419156714</v>
      </c>
      <c r="V40" s="681">
        <f t="shared" si="12"/>
        <v>125.4037206753985</v>
      </c>
      <c r="W40" s="681">
        <f t="shared" si="12"/>
        <v>127.91179508890649</v>
      </c>
      <c r="X40" s="681">
        <f t="shared" si="12"/>
        <v>130.47003099068459</v>
      </c>
      <c r="Y40" s="682">
        <f>IFERROR(AVERAGE(Y22:Y33),0)</f>
        <v>133.07943161049829</v>
      </c>
      <c r="Z40" s="649"/>
      <c r="AA40" s="647" t="s">
        <v>616</v>
      </c>
      <c r="AB40" s="648"/>
      <c r="AD40" s="338"/>
      <c r="AE40" s="338"/>
      <c r="AG40" s="542"/>
      <c r="AH40" s="510"/>
      <c r="AI40" s="510"/>
      <c r="AJ40" s="510"/>
      <c r="AK40" s="510"/>
      <c r="AL40" s="510"/>
      <c r="AM40" s="510"/>
      <c r="AN40" s="510"/>
      <c r="AO40" s="510"/>
      <c r="AP40" s="510"/>
      <c r="AQ40" s="510"/>
      <c r="AR40" s="510"/>
      <c r="AS40" s="510"/>
      <c r="AT40" s="542"/>
      <c r="AV40" s="542"/>
      <c r="AW40" s="510"/>
      <c r="AX40" s="510"/>
      <c r="AY40" s="510"/>
      <c r="AZ40" s="510"/>
      <c r="BA40" s="510"/>
      <c r="BB40" s="510"/>
      <c r="BC40" s="510"/>
      <c r="BD40" s="510"/>
      <c r="BE40" s="510"/>
      <c r="BF40" s="510"/>
      <c r="BG40" s="510"/>
      <c r="BH40" s="510"/>
      <c r="BI40" s="510"/>
      <c r="BJ40" s="510"/>
      <c r="BK40" s="542"/>
    </row>
    <row r="41" spans="2:63" ht="15" thickBot="1">
      <c r="B41" s="512"/>
      <c r="C41" s="512"/>
      <c r="D41" s="512"/>
      <c r="E41" s="512"/>
      <c r="F41" s="512"/>
      <c r="G41" s="512"/>
      <c r="H41" s="684"/>
      <c r="I41" s="512"/>
      <c r="J41" s="512"/>
      <c r="K41" s="512"/>
      <c r="L41" s="512"/>
      <c r="M41" s="512"/>
      <c r="N41" s="685"/>
      <c r="O41" s="685"/>
      <c r="P41" s="685"/>
      <c r="Q41" s="685"/>
      <c r="R41" s="685"/>
      <c r="S41" s="685"/>
      <c r="T41" s="685"/>
      <c r="U41" s="685"/>
      <c r="V41" s="685"/>
      <c r="W41" s="685"/>
      <c r="X41" s="685"/>
      <c r="Y41" s="685"/>
      <c r="Z41" s="512"/>
      <c r="AA41" s="651"/>
      <c r="AB41" s="651"/>
      <c r="AD41" s="338"/>
      <c r="AE41" s="338"/>
      <c r="AG41" s="542"/>
      <c r="AH41" s="510"/>
      <c r="AI41" s="510"/>
      <c r="AJ41" s="510"/>
      <c r="AK41" s="510"/>
      <c r="AL41" s="510"/>
      <c r="AM41" s="510"/>
      <c r="AN41" s="510"/>
      <c r="AO41" s="510"/>
      <c r="AP41" s="510"/>
      <c r="AQ41" s="510"/>
      <c r="AR41" s="510"/>
      <c r="AS41" s="510"/>
      <c r="AT41" s="542"/>
      <c r="AV41" s="542"/>
      <c r="AW41" s="510"/>
      <c r="AX41" s="510"/>
      <c r="AY41" s="510"/>
      <c r="AZ41" s="510"/>
      <c r="BA41" s="510"/>
      <c r="BB41" s="510"/>
      <c r="BC41" s="510"/>
      <c r="BD41" s="510"/>
      <c r="BE41" s="510"/>
      <c r="BF41" s="510"/>
      <c r="BG41" s="510"/>
      <c r="BH41" s="510"/>
      <c r="BI41" s="510"/>
      <c r="BJ41" s="510"/>
      <c r="BK41" s="542"/>
    </row>
    <row r="42" spans="2:63" ht="15" thickBot="1">
      <c r="B42" s="518" t="s">
        <v>422</v>
      </c>
      <c r="C42" s="519" t="s">
        <v>617</v>
      </c>
      <c r="D42" s="512"/>
      <c r="E42" s="512"/>
      <c r="F42" s="512"/>
      <c r="G42" s="512"/>
      <c r="H42" s="512"/>
      <c r="I42" s="512"/>
      <c r="J42" s="512"/>
      <c r="K42" s="512"/>
      <c r="L42" s="512"/>
      <c r="M42" s="512"/>
      <c r="N42" s="685"/>
      <c r="O42" s="685"/>
      <c r="P42" s="685"/>
      <c r="Q42" s="685"/>
      <c r="R42" s="685"/>
      <c r="S42" s="685"/>
      <c r="T42" s="685"/>
      <c r="U42" s="685"/>
      <c r="V42" s="685"/>
      <c r="W42" s="685"/>
      <c r="X42" s="685"/>
      <c r="Y42" s="685"/>
      <c r="Z42" s="512"/>
      <c r="AA42" s="651"/>
      <c r="AB42" s="651"/>
      <c r="AD42" s="338"/>
      <c r="AE42" s="338"/>
      <c r="AG42" s="542"/>
      <c r="AH42" s="510"/>
      <c r="AI42" s="510"/>
      <c r="AJ42" s="510"/>
      <c r="AK42" s="510"/>
      <c r="AL42" s="510"/>
      <c r="AM42" s="510"/>
      <c r="AN42" s="510"/>
      <c r="AO42" s="510"/>
      <c r="AP42" s="510"/>
      <c r="AQ42" s="510"/>
      <c r="AR42" s="510"/>
      <c r="AS42" s="510"/>
      <c r="AT42" s="542"/>
      <c r="AV42" s="542"/>
      <c r="AW42" s="510"/>
      <c r="AX42" s="510"/>
      <c r="AY42" s="510"/>
      <c r="AZ42" s="510"/>
      <c r="BA42" s="510"/>
      <c r="BB42" s="510"/>
      <c r="BC42" s="510"/>
      <c r="BD42" s="510"/>
      <c r="BE42" s="510"/>
      <c r="BF42" s="510"/>
      <c r="BG42" s="510"/>
      <c r="BH42" s="510"/>
      <c r="BI42" s="510"/>
      <c r="BJ42" s="510"/>
      <c r="BK42" s="542"/>
    </row>
    <row r="43" spans="2:63">
      <c r="B43" s="520">
        <v>30</v>
      </c>
      <c r="C43" s="521" t="s">
        <v>618</v>
      </c>
      <c r="D43" s="514" t="s">
        <v>619</v>
      </c>
      <c r="E43" s="514" t="s">
        <v>259</v>
      </c>
      <c r="F43" s="545">
        <v>2</v>
      </c>
      <c r="G43" s="512"/>
      <c r="H43" s="686">
        <f t="shared" ref="H43:Y43" si="13" xml:space="preserve"> IF(G14=0,0,H14 / G14 -1)</f>
        <v>2.9769392033542896E-2</v>
      </c>
      <c r="I43" s="687">
        <f t="shared" si="13"/>
        <v>2.6465798045602673E-2</v>
      </c>
      <c r="J43" s="688">
        <f t="shared" si="13"/>
        <v>1.983339944466489E-2</v>
      </c>
      <c r="K43" s="689">
        <f t="shared" si="13"/>
        <v>1.0501750291715295E-2</v>
      </c>
      <c r="L43" s="690">
        <f t="shared" si="13"/>
        <v>2.1939953810623525E-2</v>
      </c>
      <c r="M43" s="687">
        <f t="shared" si="13"/>
        <v>3.8794726930320156E-2</v>
      </c>
      <c r="N43" s="691">
        <f t="shared" si="13"/>
        <v>3.1182015953589381E-2</v>
      </c>
      <c r="O43" s="692">
        <f t="shared" si="13"/>
        <v>3.0239099859353136E-2</v>
      </c>
      <c r="P43" s="693">
        <f t="shared" si="13"/>
        <v>3.0000000000000027E-2</v>
      </c>
      <c r="Q43" s="691">
        <f t="shared" si="13"/>
        <v>3.0000000000000027E-2</v>
      </c>
      <c r="R43" s="691">
        <f t="shared" si="13"/>
        <v>3.0000000000000027E-2</v>
      </c>
      <c r="S43" s="691">
        <f t="shared" si="13"/>
        <v>3.0000000000000027E-2</v>
      </c>
      <c r="T43" s="692">
        <f t="shared" si="13"/>
        <v>3.0000000000000027E-2</v>
      </c>
      <c r="U43" s="693">
        <f t="shared" si="13"/>
        <v>3.0000000000000027E-2</v>
      </c>
      <c r="V43" s="691">
        <f t="shared" si="13"/>
        <v>3.0000000000000027E-2</v>
      </c>
      <c r="W43" s="691">
        <f t="shared" si="13"/>
        <v>3.0000000000000027E-2</v>
      </c>
      <c r="X43" s="691">
        <f t="shared" si="13"/>
        <v>3.0000000000000027E-2</v>
      </c>
      <c r="Y43" s="692">
        <f t="shared" si="13"/>
        <v>3.0000000000000027E-2</v>
      </c>
      <c r="Z43" s="512"/>
      <c r="AA43" s="654" t="s">
        <v>620</v>
      </c>
      <c r="AB43" s="677"/>
      <c r="AD43" s="338"/>
      <c r="AE43" s="338"/>
      <c r="AG43" s="533"/>
      <c r="AH43" s="510"/>
      <c r="AI43" s="510"/>
      <c r="AJ43" s="510"/>
      <c r="AK43" s="510"/>
      <c r="AL43" s="510"/>
      <c r="AM43" s="510"/>
      <c r="AN43" s="510"/>
      <c r="AO43" s="510"/>
      <c r="AP43" s="510"/>
      <c r="AQ43" s="510"/>
      <c r="AR43" s="510"/>
      <c r="AS43" s="510"/>
      <c r="AT43" s="533"/>
      <c r="AV43" s="533"/>
      <c r="AW43" s="510"/>
      <c r="AX43" s="510"/>
      <c r="AY43" s="510"/>
      <c r="AZ43" s="510"/>
      <c r="BA43" s="510"/>
      <c r="BB43" s="510"/>
      <c r="BC43" s="510"/>
      <c r="BD43" s="510"/>
      <c r="BE43" s="510"/>
      <c r="BF43" s="510"/>
      <c r="BG43" s="510"/>
      <c r="BH43" s="510"/>
      <c r="BI43" s="510"/>
      <c r="BJ43" s="510"/>
      <c r="BK43" s="533"/>
    </row>
    <row r="44" spans="2:63">
      <c r="B44" s="522">
        <v>31</v>
      </c>
      <c r="C44" s="523" t="s">
        <v>621</v>
      </c>
      <c r="D44" s="524" t="s">
        <v>622</v>
      </c>
      <c r="E44" s="524" t="s">
        <v>259</v>
      </c>
      <c r="F44" s="531">
        <v>2</v>
      </c>
      <c r="G44" s="512"/>
      <c r="H44" s="694">
        <f xml:space="preserve"> IF(G39=0,0,H39 / G39 -1)</f>
        <v>3.0897791510129391E-2</v>
      </c>
      <c r="I44" s="695">
        <f t="shared" ref="I44:Y44" si="14" xml:space="preserve"> IF(H39=0,0,I39 / H39 -1)</f>
        <v>2.8847791287762714E-2</v>
      </c>
      <c r="J44" s="696">
        <f t="shared" si="14"/>
        <v>1.9597457627118731E-2</v>
      </c>
      <c r="K44" s="697">
        <f t="shared" si="14"/>
        <v>1.0779220779220777E-2</v>
      </c>
      <c r="L44" s="695">
        <f t="shared" si="14"/>
        <v>2.1424900424001248E-2</v>
      </c>
      <c r="M44" s="695">
        <f t="shared" si="14"/>
        <v>3.7422560457875953E-2</v>
      </c>
      <c r="N44" s="698">
        <f t="shared" si="14"/>
        <v>3.2283488435539187E-2</v>
      </c>
      <c r="O44" s="699">
        <f t="shared" si="14"/>
        <v>3.0333587831091524E-2</v>
      </c>
      <c r="P44" s="700">
        <f t="shared" si="14"/>
        <v>3.0000000000000249E-2</v>
      </c>
      <c r="Q44" s="698">
        <f t="shared" si="14"/>
        <v>3.0000000000000027E-2</v>
      </c>
      <c r="R44" s="698">
        <f t="shared" si="14"/>
        <v>2.9999999999999805E-2</v>
      </c>
      <c r="S44" s="698">
        <f t="shared" si="14"/>
        <v>3.0000000000000249E-2</v>
      </c>
      <c r="T44" s="699">
        <f t="shared" si="14"/>
        <v>3.0000000000000027E-2</v>
      </c>
      <c r="U44" s="700">
        <f t="shared" si="14"/>
        <v>3.0000000000000027E-2</v>
      </c>
      <c r="V44" s="698">
        <f t="shared" si="14"/>
        <v>3.0000000000000249E-2</v>
      </c>
      <c r="W44" s="698">
        <f t="shared" si="14"/>
        <v>2.9999999999999805E-2</v>
      </c>
      <c r="X44" s="698">
        <f t="shared" si="14"/>
        <v>3.0000000000000249E-2</v>
      </c>
      <c r="Y44" s="699">
        <f t="shared" si="14"/>
        <v>2.9999999999999805E-2</v>
      </c>
      <c r="Z44" s="512"/>
      <c r="AA44" s="639" t="s">
        <v>623</v>
      </c>
      <c r="AB44" s="640"/>
      <c r="AD44" s="338"/>
      <c r="AE44" s="338"/>
      <c r="AG44" s="533"/>
      <c r="AH44" s="510"/>
      <c r="AI44" s="510"/>
      <c r="AJ44" s="510"/>
      <c r="AK44" s="510"/>
      <c r="AL44" s="510"/>
      <c r="AM44" s="510"/>
      <c r="AN44" s="510"/>
      <c r="AO44" s="510"/>
      <c r="AP44" s="510"/>
      <c r="AQ44" s="510"/>
      <c r="AR44" s="510"/>
      <c r="AS44" s="510"/>
      <c r="AT44" s="533"/>
      <c r="AV44" s="533"/>
      <c r="AW44" s="510"/>
      <c r="AX44" s="510"/>
      <c r="AY44" s="510"/>
      <c r="AZ44" s="510"/>
      <c r="BA44" s="510"/>
      <c r="BB44" s="510"/>
      <c r="BC44" s="510"/>
      <c r="BD44" s="510"/>
      <c r="BE44" s="510"/>
      <c r="BF44" s="510"/>
      <c r="BG44" s="510"/>
      <c r="BH44" s="510"/>
      <c r="BI44" s="510"/>
      <c r="BJ44" s="510"/>
      <c r="BK44" s="533"/>
    </row>
    <row r="45" spans="2:63">
      <c r="B45" s="522">
        <v>32</v>
      </c>
      <c r="C45" s="523" t="s">
        <v>624</v>
      </c>
      <c r="D45" s="524" t="s">
        <v>625</v>
      </c>
      <c r="E45" s="524" t="s">
        <v>259</v>
      </c>
      <c r="F45" s="531">
        <v>2</v>
      </c>
      <c r="G45" s="512"/>
      <c r="H45" s="694">
        <f t="shared" ref="H45:X45" si="15" xml:space="preserve"> IF(G18=0,0,H18 / G18 -1)</f>
        <v>3.2807308970099536E-2</v>
      </c>
      <c r="I45" s="695">
        <f t="shared" si="15"/>
        <v>2.4527543224768911E-2</v>
      </c>
      <c r="J45" s="696">
        <f t="shared" si="15"/>
        <v>9.0266875981162009E-3</v>
      </c>
      <c r="K45" s="697">
        <f t="shared" si="15"/>
        <v>1.5558148580318898E-2</v>
      </c>
      <c r="L45" s="695">
        <f t="shared" si="15"/>
        <v>3.1405591727307502E-2</v>
      </c>
      <c r="M45" s="695">
        <f t="shared" si="15"/>
        <v>3.3419977720014815E-2</v>
      </c>
      <c r="N45" s="698">
        <f t="shared" si="15"/>
        <v>3.1620553359683834E-2</v>
      </c>
      <c r="O45" s="699">
        <f t="shared" si="15"/>
        <v>3.0999999999999917E-2</v>
      </c>
      <c r="P45" s="700">
        <f t="shared" si="15"/>
        <v>3.0000000000000027E-2</v>
      </c>
      <c r="Q45" s="698">
        <f t="shared" si="15"/>
        <v>3.0000000000000027E-2</v>
      </c>
      <c r="R45" s="698">
        <f t="shared" si="15"/>
        <v>3.0000000000000027E-2</v>
      </c>
      <c r="S45" s="698">
        <f t="shared" si="15"/>
        <v>3.0000000000000027E-2</v>
      </c>
      <c r="T45" s="699">
        <f t="shared" si="15"/>
        <v>3.0000000000000027E-2</v>
      </c>
      <c r="U45" s="700">
        <f t="shared" si="15"/>
        <v>3.0000000000000027E-2</v>
      </c>
      <c r="V45" s="698">
        <f t="shared" si="15"/>
        <v>3.0000000000000027E-2</v>
      </c>
      <c r="W45" s="698">
        <f t="shared" si="15"/>
        <v>3.0000000000000027E-2</v>
      </c>
      <c r="X45" s="698">
        <f t="shared" si="15"/>
        <v>3.0000000000000027E-2</v>
      </c>
      <c r="Y45" s="699">
        <f xml:space="preserve"> IF(X18=0,0,Y18 / X18 -1)</f>
        <v>3.0000000000000027E-2</v>
      </c>
      <c r="Z45" s="512"/>
      <c r="AA45" s="639" t="s">
        <v>626</v>
      </c>
      <c r="AB45" s="640"/>
      <c r="AD45" s="338"/>
      <c r="AE45" s="338"/>
      <c r="AG45" s="533"/>
      <c r="AH45" s="510"/>
      <c r="AI45" s="510"/>
      <c r="AJ45" s="510"/>
      <c r="AK45" s="510"/>
      <c r="AL45" s="510"/>
      <c r="AM45" s="510"/>
      <c r="AN45" s="510"/>
      <c r="AO45" s="510"/>
      <c r="AP45" s="510"/>
      <c r="AQ45" s="510"/>
      <c r="AR45" s="510"/>
      <c r="AS45" s="510"/>
      <c r="AT45" s="533"/>
      <c r="AV45" s="533"/>
      <c r="AW45" s="510"/>
      <c r="AX45" s="510"/>
      <c r="AY45" s="510"/>
      <c r="AZ45" s="510"/>
      <c r="BA45" s="510"/>
      <c r="BB45" s="510"/>
      <c r="BC45" s="510"/>
      <c r="BD45" s="510"/>
      <c r="BE45" s="510"/>
      <c r="BF45" s="510"/>
      <c r="BG45" s="510"/>
      <c r="BH45" s="510"/>
      <c r="BI45" s="510"/>
      <c r="BJ45" s="510"/>
      <c r="BK45" s="533"/>
    </row>
    <row r="46" spans="2:63">
      <c r="B46" s="522">
        <v>33</v>
      </c>
      <c r="C46" s="523" t="s">
        <v>627</v>
      </c>
      <c r="D46" s="524" t="s">
        <v>628</v>
      </c>
      <c r="E46" s="524" t="s">
        <v>259</v>
      </c>
      <c r="F46" s="531">
        <v>2</v>
      </c>
      <c r="G46" s="512"/>
      <c r="H46" s="694">
        <f t="shared" ref="H46:X46" si="16" xml:space="preserve"> IF(G29=0,0,H29 / G29 -1)</f>
        <v>2.428722280887019E-2</v>
      </c>
      <c r="I46" s="695">
        <f t="shared" si="16"/>
        <v>1.8556701030927769E-2</v>
      </c>
      <c r="J46" s="696">
        <f t="shared" si="16"/>
        <v>1.1133603238866474E-2</v>
      </c>
      <c r="K46" s="697">
        <f t="shared" si="16"/>
        <v>4.0040040040039138E-3</v>
      </c>
      <c r="L46" s="695">
        <f t="shared" si="16"/>
        <v>1.4955134596211339E-2</v>
      </c>
      <c r="M46" s="695">
        <f t="shared" si="16"/>
        <v>2.8487229862475427E-2</v>
      </c>
      <c r="N46" s="698">
        <f t="shared" si="16"/>
        <v>2.3300000000000098E-2</v>
      </c>
      <c r="O46" s="699">
        <f t="shared" si="16"/>
        <v>2.200000000000002E-2</v>
      </c>
      <c r="P46" s="700">
        <f t="shared" si="16"/>
        <v>2.0000000000000018E-2</v>
      </c>
      <c r="Q46" s="698">
        <f t="shared" si="16"/>
        <v>2.0000000000000018E-2</v>
      </c>
      <c r="R46" s="698">
        <f t="shared" si="16"/>
        <v>2.0000000000000018E-2</v>
      </c>
      <c r="S46" s="698">
        <f t="shared" si="16"/>
        <v>2.0000000000000018E-2</v>
      </c>
      <c r="T46" s="699">
        <f t="shared" si="16"/>
        <v>2.0000000000000018E-2</v>
      </c>
      <c r="U46" s="700">
        <f t="shared" si="16"/>
        <v>2.0000000000000018E-2</v>
      </c>
      <c r="V46" s="698">
        <f t="shared" si="16"/>
        <v>2.0000000000000018E-2</v>
      </c>
      <c r="W46" s="698">
        <f t="shared" si="16"/>
        <v>2.0000000000000018E-2</v>
      </c>
      <c r="X46" s="698">
        <f t="shared" si="16"/>
        <v>2.0000000000000018E-2</v>
      </c>
      <c r="Y46" s="699">
        <f xml:space="preserve"> IF(X29=0,0,Y29 / X29 -1)</f>
        <v>2.0000000000000018E-2</v>
      </c>
      <c r="Z46" s="512"/>
      <c r="AA46" s="639" t="s">
        <v>629</v>
      </c>
      <c r="AB46" s="640"/>
      <c r="AD46" s="338"/>
      <c r="AE46" s="338"/>
      <c r="AG46" s="551"/>
      <c r="AH46" s="510"/>
      <c r="AI46" s="510"/>
      <c r="AJ46" s="510"/>
      <c r="AK46" s="510"/>
      <c r="AL46" s="510"/>
      <c r="AM46" s="510"/>
      <c r="AN46" s="510"/>
      <c r="AO46" s="510"/>
      <c r="AP46" s="510"/>
      <c r="AQ46" s="510"/>
      <c r="AR46" s="510"/>
      <c r="AS46" s="510"/>
      <c r="AT46" s="551"/>
      <c r="AV46" s="551"/>
      <c r="AW46" s="510"/>
      <c r="AX46" s="510"/>
      <c r="AY46" s="510"/>
      <c r="AZ46" s="510"/>
      <c r="BA46" s="510"/>
      <c r="BB46" s="510"/>
      <c r="BC46" s="510"/>
      <c r="BD46" s="510"/>
      <c r="BE46" s="510"/>
      <c r="BF46" s="510"/>
      <c r="BG46" s="510"/>
      <c r="BH46" s="510"/>
      <c r="BI46" s="510"/>
      <c r="BJ46" s="510"/>
      <c r="BK46" s="551"/>
    </row>
    <row r="47" spans="2:63">
      <c r="B47" s="522">
        <v>34</v>
      </c>
      <c r="C47" s="523" t="s">
        <v>630</v>
      </c>
      <c r="D47" s="524" t="s">
        <v>631</v>
      </c>
      <c r="E47" s="524" t="s">
        <v>259</v>
      </c>
      <c r="F47" s="531">
        <v>2</v>
      </c>
      <c r="G47" s="512"/>
      <c r="H47" s="694">
        <f xml:space="preserve"> IF(G40=0,0,H40 / G40 -1)</f>
        <v>2.4123000795263305E-2</v>
      </c>
      <c r="I47" s="695">
        <f t="shared" ref="I47:X47" si="17" xml:space="preserve"> IF(H40=0,0,I40 / H40 -1)</f>
        <v>2.088006902502193E-2</v>
      </c>
      <c r="J47" s="696">
        <f t="shared" si="17"/>
        <v>1.1409736308316099E-2</v>
      </c>
      <c r="K47" s="697">
        <f t="shared" si="17"/>
        <v>4.4288459931480784E-3</v>
      </c>
      <c r="L47" s="695">
        <f t="shared" si="17"/>
        <v>1.3727121464226277E-2</v>
      </c>
      <c r="M47" s="695">
        <f t="shared" si="17"/>
        <v>2.6343865408288814E-2</v>
      </c>
      <c r="N47" s="698">
        <f t="shared" si="17"/>
        <v>2.4938977187749956E-2</v>
      </c>
      <c r="O47" s="699">
        <f t="shared" si="17"/>
        <v>2.2054447119835618E-2</v>
      </c>
      <c r="P47" s="700">
        <f t="shared" si="17"/>
        <v>1.9999999999999796E-2</v>
      </c>
      <c r="Q47" s="698">
        <f t="shared" si="17"/>
        <v>2.000000000000024E-2</v>
      </c>
      <c r="R47" s="698">
        <f t="shared" si="17"/>
        <v>1.9999999999999796E-2</v>
      </c>
      <c r="S47" s="698">
        <f t="shared" si="17"/>
        <v>1.9999999999999796E-2</v>
      </c>
      <c r="T47" s="699">
        <f t="shared" si="17"/>
        <v>2.0000000000000018E-2</v>
      </c>
      <c r="U47" s="700">
        <f t="shared" si="17"/>
        <v>2.0000000000000018E-2</v>
      </c>
      <c r="V47" s="698">
        <f t="shared" si="17"/>
        <v>2.000000000000024E-2</v>
      </c>
      <c r="W47" s="698">
        <f t="shared" si="17"/>
        <v>2.0000000000000018E-2</v>
      </c>
      <c r="X47" s="698">
        <f t="shared" si="17"/>
        <v>1.9999999999999796E-2</v>
      </c>
      <c r="Y47" s="699">
        <f xml:space="preserve"> IF(X40=0,0,Y40 / X40 -1)</f>
        <v>2.0000000000000018E-2</v>
      </c>
      <c r="Z47" s="512"/>
      <c r="AA47" s="639" t="s">
        <v>632</v>
      </c>
      <c r="AB47" s="640"/>
      <c r="AD47" s="338"/>
      <c r="AE47" s="338"/>
      <c r="AG47" s="551"/>
      <c r="AH47" s="510"/>
      <c r="AI47" s="510"/>
      <c r="AJ47" s="510"/>
      <c r="AK47" s="510"/>
      <c r="AL47" s="510"/>
      <c r="AM47" s="510"/>
      <c r="AN47" s="510"/>
      <c r="AO47" s="510"/>
      <c r="AP47" s="510"/>
      <c r="AQ47" s="510"/>
      <c r="AR47" s="510"/>
      <c r="AS47" s="510"/>
      <c r="AT47" s="551"/>
      <c r="AV47" s="551"/>
      <c r="AW47" s="510"/>
      <c r="AX47" s="510"/>
      <c r="AY47" s="510"/>
      <c r="AZ47" s="510"/>
      <c r="BA47" s="510"/>
      <c r="BB47" s="510"/>
      <c r="BC47" s="510"/>
      <c r="BD47" s="510"/>
      <c r="BE47" s="510"/>
      <c r="BF47" s="510"/>
      <c r="BG47" s="510"/>
      <c r="BH47" s="510"/>
      <c r="BI47" s="510"/>
      <c r="BJ47" s="510"/>
      <c r="BK47" s="551"/>
    </row>
    <row r="48" spans="2:63" ht="15" thickBot="1">
      <c r="B48" s="526">
        <v>35</v>
      </c>
      <c r="C48" s="527" t="s">
        <v>633</v>
      </c>
      <c r="D48" s="516" t="s">
        <v>634</v>
      </c>
      <c r="E48" s="516" t="s">
        <v>259</v>
      </c>
      <c r="F48" s="532">
        <v>2</v>
      </c>
      <c r="G48" s="512"/>
      <c r="H48" s="701">
        <f t="shared" ref="H48:X48" si="18" xml:space="preserve"> IF(G33=0,0,H33 / G33 -1)</f>
        <v>2.515723270440251E-2</v>
      </c>
      <c r="I48" s="702">
        <f t="shared" si="18"/>
        <v>1.5337423312883347E-2</v>
      </c>
      <c r="J48" s="703">
        <f t="shared" si="18"/>
        <v>3.0211480362536403E-3</v>
      </c>
      <c r="K48" s="704">
        <f t="shared" si="18"/>
        <v>8.0321285140563248E-3</v>
      </c>
      <c r="L48" s="702">
        <f t="shared" si="18"/>
        <v>2.2908366533864521E-2</v>
      </c>
      <c r="M48" s="702">
        <f t="shared" si="18"/>
        <v>2.3369036027263812E-2</v>
      </c>
      <c r="N48" s="705">
        <f t="shared" si="18"/>
        <v>2.6232720580399826E-2</v>
      </c>
      <c r="O48" s="706">
        <f t="shared" si="18"/>
        <v>2.0999999999999908E-2</v>
      </c>
      <c r="P48" s="707">
        <f t="shared" si="18"/>
        <v>2.0000000000000018E-2</v>
      </c>
      <c r="Q48" s="705">
        <f t="shared" si="18"/>
        <v>2.0000000000000018E-2</v>
      </c>
      <c r="R48" s="705">
        <f t="shared" si="18"/>
        <v>2.0000000000000018E-2</v>
      </c>
      <c r="S48" s="705">
        <f t="shared" si="18"/>
        <v>2.0000000000000018E-2</v>
      </c>
      <c r="T48" s="706">
        <f t="shared" si="18"/>
        <v>2.0000000000000018E-2</v>
      </c>
      <c r="U48" s="707">
        <f t="shared" si="18"/>
        <v>2.0000000000000018E-2</v>
      </c>
      <c r="V48" s="705">
        <f t="shared" si="18"/>
        <v>2.0000000000000018E-2</v>
      </c>
      <c r="W48" s="705">
        <f t="shared" si="18"/>
        <v>2.0000000000000018E-2</v>
      </c>
      <c r="X48" s="705">
        <f t="shared" si="18"/>
        <v>2.0000000000000018E-2</v>
      </c>
      <c r="Y48" s="706">
        <f xml:space="preserve"> IF(X33=0,0,Y33 / X33 -1)</f>
        <v>2.0000000000000018E-2</v>
      </c>
      <c r="Z48" s="512"/>
      <c r="AA48" s="639" t="s">
        <v>635</v>
      </c>
      <c r="AB48" s="640"/>
      <c r="AD48" s="338"/>
      <c r="AE48" s="338"/>
      <c r="AG48" s="551"/>
      <c r="AH48" s="510"/>
      <c r="AI48" s="510"/>
      <c r="AJ48" s="510"/>
      <c r="AK48" s="510"/>
      <c r="AL48" s="510"/>
      <c r="AM48" s="510"/>
      <c r="AN48" s="510"/>
      <c r="AO48" s="510"/>
      <c r="AP48" s="510"/>
      <c r="AQ48" s="510"/>
      <c r="AR48" s="510"/>
      <c r="AS48" s="510"/>
      <c r="AT48" s="551"/>
      <c r="AV48" s="551"/>
      <c r="AW48" s="510"/>
      <c r="AX48" s="510"/>
      <c r="AY48" s="510"/>
      <c r="AZ48" s="510"/>
      <c r="BA48" s="510"/>
      <c r="BB48" s="510"/>
      <c r="BC48" s="510"/>
      <c r="BD48" s="510"/>
      <c r="BE48" s="510"/>
      <c r="BF48" s="510"/>
      <c r="BG48" s="510"/>
      <c r="BH48" s="510"/>
      <c r="BI48" s="510"/>
      <c r="BJ48" s="510"/>
      <c r="BK48" s="551"/>
    </row>
    <row r="49" spans="2:63" ht="15" thickBot="1">
      <c r="B49" s="526">
        <v>36</v>
      </c>
      <c r="C49" s="527" t="s">
        <v>636</v>
      </c>
      <c r="D49" s="516" t="s">
        <v>637</v>
      </c>
      <c r="E49" s="516" t="s">
        <v>259</v>
      </c>
      <c r="F49" s="532">
        <v>2</v>
      </c>
      <c r="G49" s="512"/>
      <c r="H49" s="708">
        <f>H44 - H47</f>
        <v>6.7747907148660858E-3</v>
      </c>
      <c r="I49" s="702">
        <f>I44 - I47</f>
        <v>7.967722262740784E-3</v>
      </c>
      <c r="J49" s="703">
        <f>J44 - J47</f>
        <v>8.1877213188026321E-3</v>
      </c>
      <c r="K49" s="704">
        <f>K44 - K47</f>
        <v>6.3503747860726989E-3</v>
      </c>
      <c r="L49" s="702">
        <f>L44 - L47</f>
        <v>7.6977789597749702E-3</v>
      </c>
      <c r="M49" s="702">
        <f t="shared" ref="M49:X49" si="19">M44 - M47</f>
        <v>1.1078695049587139E-2</v>
      </c>
      <c r="N49" s="705">
        <f t="shared" si="19"/>
        <v>7.3445112477892316E-3</v>
      </c>
      <c r="O49" s="706">
        <f t="shared" si="19"/>
        <v>8.2791407112559057E-3</v>
      </c>
      <c r="P49" s="707">
        <f t="shared" si="19"/>
        <v>1.0000000000000453E-2</v>
      </c>
      <c r="Q49" s="705">
        <f t="shared" si="19"/>
        <v>9.9999999999997868E-3</v>
      </c>
      <c r="R49" s="705">
        <f t="shared" si="19"/>
        <v>1.0000000000000009E-2</v>
      </c>
      <c r="S49" s="705">
        <f t="shared" si="19"/>
        <v>1.0000000000000453E-2</v>
      </c>
      <c r="T49" s="706">
        <f t="shared" si="19"/>
        <v>1.0000000000000009E-2</v>
      </c>
      <c r="U49" s="707">
        <f>U44 - U47</f>
        <v>1.0000000000000009E-2</v>
      </c>
      <c r="V49" s="705">
        <f t="shared" si="19"/>
        <v>1.0000000000000009E-2</v>
      </c>
      <c r="W49" s="705">
        <f t="shared" si="19"/>
        <v>9.9999999999997868E-3</v>
      </c>
      <c r="X49" s="705">
        <f t="shared" si="19"/>
        <v>1.0000000000000453E-2</v>
      </c>
      <c r="Y49" s="706">
        <f>Y44 - Y47</f>
        <v>9.9999999999997868E-3</v>
      </c>
      <c r="Z49" s="512"/>
      <c r="AA49" s="647" t="s">
        <v>638</v>
      </c>
      <c r="AB49" s="648"/>
      <c r="AD49" s="338"/>
      <c r="AE49" s="338"/>
      <c r="AG49" s="551"/>
      <c r="AH49" s="510"/>
      <c r="AI49" s="510"/>
      <c r="AJ49" s="510"/>
      <c r="AK49" s="510"/>
      <c r="AL49" s="510"/>
      <c r="AM49" s="510"/>
      <c r="AN49" s="510"/>
      <c r="AO49" s="510"/>
      <c r="AP49" s="510"/>
      <c r="AQ49" s="510"/>
      <c r="AR49" s="510"/>
      <c r="AS49" s="510"/>
      <c r="AT49" s="551"/>
      <c r="AV49" s="551"/>
      <c r="AW49" s="510"/>
      <c r="AX49" s="510"/>
      <c r="AY49" s="510"/>
      <c r="AZ49" s="510"/>
      <c r="BA49" s="510"/>
      <c r="BB49" s="510"/>
      <c r="BC49" s="510"/>
      <c r="BD49" s="510"/>
      <c r="BE49" s="510"/>
      <c r="BF49" s="510"/>
      <c r="BG49" s="510"/>
      <c r="BH49" s="510"/>
      <c r="BI49" s="510"/>
      <c r="BJ49" s="510"/>
      <c r="BK49" s="551"/>
    </row>
    <row r="50" spans="2:63" ht="15" thickBot="1">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651"/>
      <c r="AB50" s="651"/>
      <c r="AD50" s="338"/>
      <c r="AE50" s="338"/>
      <c r="AG50" s="551"/>
      <c r="AH50" s="510"/>
      <c r="AI50" s="510"/>
      <c r="AJ50" s="510"/>
      <c r="AK50" s="510"/>
      <c r="AL50" s="510"/>
      <c r="AM50" s="510"/>
      <c r="AN50" s="510"/>
      <c r="AO50" s="510"/>
      <c r="AP50" s="510"/>
      <c r="AQ50" s="510"/>
      <c r="AR50" s="510"/>
      <c r="AS50" s="510"/>
      <c r="AT50" s="551"/>
      <c r="AV50" s="551"/>
      <c r="AW50" s="510"/>
      <c r="AX50" s="510"/>
      <c r="AY50" s="510"/>
      <c r="AZ50" s="510"/>
      <c r="BA50" s="510"/>
      <c r="BB50" s="510"/>
      <c r="BC50" s="510"/>
      <c r="BD50" s="510"/>
      <c r="BE50" s="510"/>
      <c r="BF50" s="510"/>
      <c r="BG50" s="510"/>
      <c r="BH50" s="510"/>
      <c r="BI50" s="510"/>
      <c r="BJ50" s="510"/>
      <c r="BK50" s="551"/>
    </row>
    <row r="51" spans="2:63" ht="15" thickBot="1">
      <c r="B51" s="518" t="s">
        <v>426</v>
      </c>
      <c r="C51" s="519" t="s">
        <v>639</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651"/>
      <c r="AB51" s="651"/>
      <c r="AD51" s="338"/>
      <c r="AE51" s="338"/>
      <c r="AG51" s="551"/>
      <c r="AH51" s="510"/>
      <c r="AI51" s="510"/>
      <c r="AJ51" s="510"/>
      <c r="AK51" s="510"/>
      <c r="AL51" s="510"/>
      <c r="AM51" s="510"/>
      <c r="AN51" s="510"/>
      <c r="AO51" s="510"/>
      <c r="AP51" s="510"/>
      <c r="AQ51" s="510"/>
      <c r="AR51" s="510"/>
      <c r="AS51" s="510"/>
      <c r="AT51" s="551"/>
      <c r="AV51" s="551"/>
      <c r="AW51" s="510"/>
      <c r="AX51" s="510"/>
      <c r="AY51" s="510"/>
      <c r="AZ51" s="510"/>
      <c r="BA51" s="510"/>
      <c r="BB51" s="510"/>
      <c r="BC51" s="510"/>
      <c r="BD51" s="510"/>
      <c r="BE51" s="510"/>
      <c r="BF51" s="510"/>
      <c r="BG51" s="510"/>
      <c r="BH51" s="510"/>
      <c r="BI51" s="510"/>
      <c r="BJ51" s="510"/>
      <c r="BK51" s="551"/>
    </row>
    <row r="52" spans="2:63">
      <c r="B52" s="520">
        <v>37</v>
      </c>
      <c r="C52" s="709" t="s">
        <v>640</v>
      </c>
      <c r="D52" s="710" t="s">
        <v>641</v>
      </c>
      <c r="E52" s="710" t="s">
        <v>259</v>
      </c>
      <c r="F52" s="711">
        <v>2</v>
      </c>
      <c r="G52" s="512"/>
      <c r="H52" s="512"/>
      <c r="I52" s="512"/>
      <c r="J52" s="512"/>
      <c r="K52" s="512"/>
      <c r="L52" s="512"/>
      <c r="M52" s="512"/>
      <c r="N52" s="512"/>
      <c r="O52" s="512"/>
      <c r="P52" s="712">
        <v>0.03</v>
      </c>
      <c r="Q52" s="713">
        <v>0.03</v>
      </c>
      <c r="R52" s="713">
        <v>0.03</v>
      </c>
      <c r="S52" s="713">
        <v>0.03</v>
      </c>
      <c r="T52" s="714">
        <v>0.03</v>
      </c>
      <c r="U52" s="715">
        <v>0.03</v>
      </c>
      <c r="V52" s="713">
        <v>0.03</v>
      </c>
      <c r="W52" s="713">
        <v>0.03</v>
      </c>
      <c r="X52" s="713">
        <v>0.03</v>
      </c>
      <c r="Y52" s="714">
        <v>0.03</v>
      </c>
      <c r="Z52" s="512"/>
      <c r="AA52" s="716"/>
      <c r="AB52" s="717"/>
      <c r="AD52" s="338">
        <f xml:space="preserve"> IF( SUM( AH52:AS52 ) = 0, 0,$AH$5 )</f>
        <v>0</v>
      </c>
      <c r="AE52" s="338"/>
      <c r="AG52" s="558"/>
      <c r="AH52" s="510"/>
      <c r="AI52" s="510"/>
      <c r="AJ52" s="517">
        <f t="shared" ref="AJ52:AS53" si="20" xml:space="preserve"> IF( ISNUMBER(P52), 0, 1 )</f>
        <v>0</v>
      </c>
      <c r="AK52" s="517">
        <f t="shared" si="20"/>
        <v>0</v>
      </c>
      <c r="AL52" s="517">
        <f t="shared" si="20"/>
        <v>0</v>
      </c>
      <c r="AM52" s="517">
        <f t="shared" si="20"/>
        <v>0</v>
      </c>
      <c r="AN52" s="517">
        <f t="shared" si="20"/>
        <v>0</v>
      </c>
      <c r="AO52" s="517">
        <f t="shared" si="20"/>
        <v>0</v>
      </c>
      <c r="AP52" s="517">
        <f t="shared" si="20"/>
        <v>0</v>
      </c>
      <c r="AQ52" s="517">
        <f t="shared" si="20"/>
        <v>0</v>
      </c>
      <c r="AR52" s="517">
        <f t="shared" si="20"/>
        <v>0</v>
      </c>
      <c r="AS52" s="517">
        <f t="shared" si="20"/>
        <v>0</v>
      </c>
      <c r="AT52" s="558"/>
      <c r="AV52" s="558"/>
      <c r="AW52" s="510"/>
      <c r="AX52" s="510"/>
      <c r="AY52" s="510"/>
      <c r="AZ52" s="510"/>
      <c r="BA52" s="510"/>
      <c r="BB52" s="510"/>
      <c r="BC52" s="510"/>
      <c r="BD52" s="510"/>
      <c r="BE52" s="510"/>
      <c r="BF52" s="510"/>
      <c r="BG52" s="510"/>
      <c r="BH52" s="510"/>
      <c r="BI52" s="510"/>
      <c r="BJ52" s="510"/>
      <c r="BK52" s="558"/>
    </row>
    <row r="53" spans="2:63" ht="15" thickBot="1">
      <c r="B53" s="526">
        <v>38</v>
      </c>
      <c r="C53" s="527" t="s">
        <v>642</v>
      </c>
      <c r="D53" s="516" t="s">
        <v>643</v>
      </c>
      <c r="E53" s="516" t="s">
        <v>259</v>
      </c>
      <c r="F53" s="532">
        <v>2</v>
      </c>
      <c r="G53" s="512"/>
      <c r="H53" s="512"/>
      <c r="I53" s="512"/>
      <c r="J53" s="512"/>
      <c r="K53" s="512"/>
      <c r="L53" s="512"/>
      <c r="M53" s="512"/>
      <c r="N53" s="512"/>
      <c r="O53" s="512"/>
      <c r="P53" s="718">
        <v>0.02</v>
      </c>
      <c r="Q53" s="719">
        <v>0.02</v>
      </c>
      <c r="R53" s="719">
        <v>0.02</v>
      </c>
      <c r="S53" s="719">
        <v>0.02</v>
      </c>
      <c r="T53" s="720">
        <v>0.02</v>
      </c>
      <c r="U53" s="721">
        <v>0.02</v>
      </c>
      <c r="V53" s="722">
        <v>0.02</v>
      </c>
      <c r="W53" s="722">
        <v>0.02</v>
      </c>
      <c r="X53" s="722">
        <v>0.02</v>
      </c>
      <c r="Y53" s="720">
        <v>0.02</v>
      </c>
      <c r="Z53" s="512"/>
      <c r="AA53" s="723"/>
      <c r="AB53" s="724"/>
      <c r="AD53" s="338">
        <f xml:space="preserve"> IF( SUM( AH53:AS53 ) = 0, 0,$AH$5 )</f>
        <v>0</v>
      </c>
      <c r="AE53" s="338"/>
      <c r="AG53" s="558"/>
      <c r="AH53" s="510"/>
      <c r="AI53" s="510"/>
      <c r="AJ53" s="517">
        <f t="shared" si="20"/>
        <v>0</v>
      </c>
      <c r="AK53" s="517">
        <f t="shared" si="20"/>
        <v>0</v>
      </c>
      <c r="AL53" s="517">
        <f t="shared" si="20"/>
        <v>0</v>
      </c>
      <c r="AM53" s="517">
        <f t="shared" si="20"/>
        <v>0</v>
      </c>
      <c r="AN53" s="517">
        <f t="shared" si="20"/>
        <v>0</v>
      </c>
      <c r="AO53" s="517">
        <f t="shared" si="20"/>
        <v>0</v>
      </c>
      <c r="AP53" s="517">
        <f t="shared" si="20"/>
        <v>0</v>
      </c>
      <c r="AQ53" s="517">
        <f t="shared" si="20"/>
        <v>0</v>
      </c>
      <c r="AR53" s="517">
        <f t="shared" si="20"/>
        <v>0</v>
      </c>
      <c r="AS53" s="517">
        <f t="shared" si="20"/>
        <v>0</v>
      </c>
      <c r="AT53" s="558"/>
      <c r="AV53" s="558"/>
      <c r="AW53" s="510"/>
      <c r="AX53" s="510"/>
      <c r="AY53" s="510"/>
      <c r="AZ53" s="510"/>
      <c r="BA53" s="510"/>
      <c r="BB53" s="510"/>
      <c r="BC53" s="510"/>
      <c r="BD53" s="510"/>
      <c r="BE53" s="510"/>
      <c r="BF53" s="510"/>
      <c r="BG53" s="510"/>
      <c r="BH53" s="510"/>
      <c r="BI53" s="510"/>
      <c r="BJ53" s="510"/>
      <c r="BK53" s="558"/>
    </row>
    <row r="54" spans="2:63">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D54" s="338"/>
      <c r="AE54" s="725"/>
      <c r="AG54" s="726"/>
      <c r="AH54" s="510"/>
      <c r="AI54" s="510"/>
      <c r="AJ54" s="510"/>
      <c r="AK54" s="510"/>
      <c r="AL54" s="510"/>
      <c r="AM54" s="510"/>
      <c r="AN54" s="510"/>
      <c r="AO54" s="510"/>
      <c r="AP54" s="510"/>
      <c r="AQ54" s="510"/>
      <c r="AR54" s="510"/>
      <c r="AS54" s="510"/>
      <c r="AT54" s="726"/>
    </row>
    <row r="55" spans="2:63" ht="15">
      <c r="B55" s="727" t="s">
        <v>449</v>
      </c>
      <c r="C55" s="728"/>
      <c r="D55" s="728"/>
      <c r="E55" s="728"/>
      <c r="F55" s="728"/>
      <c r="G55" s="728"/>
      <c r="H55" s="728"/>
      <c r="I55" s="728"/>
      <c r="J55" s="728"/>
      <c r="K55" s="729"/>
      <c r="L55" s="729"/>
      <c r="M55" s="730"/>
      <c r="N55" s="730"/>
      <c r="O55" s="730"/>
      <c r="P55" s="731"/>
      <c r="Q55" s="731"/>
      <c r="R55" s="731"/>
      <c r="S55" s="731"/>
      <c r="T55" s="731"/>
      <c r="U55" s="512"/>
      <c r="V55" s="512"/>
      <c r="W55" s="512"/>
      <c r="X55" s="512"/>
      <c r="Y55" s="512"/>
      <c r="Z55" s="512"/>
      <c r="AA55" s="512"/>
      <c r="AD55" s="338"/>
      <c r="AE55" s="725"/>
      <c r="AG55" s="726"/>
      <c r="AH55" s="510"/>
      <c r="AI55" s="510"/>
      <c r="AJ55" s="510"/>
      <c r="AK55" s="510"/>
      <c r="AL55" s="510"/>
      <c r="AM55" s="510"/>
      <c r="AN55" s="510"/>
      <c r="AO55" s="510"/>
      <c r="AP55" s="510"/>
      <c r="AQ55" s="510"/>
      <c r="AR55" s="510"/>
      <c r="AS55" s="510"/>
      <c r="AT55" s="726"/>
    </row>
    <row r="56" spans="2:63" ht="15">
      <c r="B56" s="552"/>
      <c r="C56" s="553" t="s">
        <v>450</v>
      </c>
      <c r="D56" s="553"/>
      <c r="E56" s="728"/>
      <c r="F56" s="728"/>
      <c r="G56" s="728"/>
      <c r="H56" s="728"/>
      <c r="I56" s="728"/>
      <c r="J56" s="728"/>
      <c r="K56" s="728"/>
      <c r="L56" s="728"/>
      <c r="M56" s="730"/>
      <c r="N56" s="730"/>
      <c r="O56" s="730"/>
      <c r="P56" s="731"/>
      <c r="Q56" s="731"/>
      <c r="R56" s="731"/>
      <c r="S56" s="731"/>
      <c r="T56" s="731"/>
      <c r="U56" s="512"/>
      <c r="V56" s="512"/>
      <c r="W56" s="512"/>
      <c r="X56" s="512"/>
      <c r="Y56" s="512"/>
      <c r="Z56" s="512"/>
      <c r="AA56" s="512"/>
      <c r="AD56" s="557"/>
      <c r="AE56" s="732"/>
      <c r="AG56" s="726"/>
      <c r="AH56" s="733">
        <f>SUM(AH24:AS54)</f>
        <v>0</v>
      </c>
      <c r="AI56" s="510"/>
      <c r="AJ56" s="510"/>
      <c r="AK56" s="510"/>
      <c r="AL56" s="510"/>
      <c r="AM56" s="510"/>
      <c r="AN56" s="510"/>
      <c r="AO56" s="510"/>
      <c r="AP56" s="510"/>
      <c r="AQ56" s="510"/>
      <c r="AR56" s="510"/>
      <c r="AS56" s="510"/>
      <c r="AT56" s="726"/>
    </row>
    <row r="57" spans="2:63" ht="15">
      <c r="B57" s="554"/>
      <c r="C57" s="553" t="s">
        <v>451</v>
      </c>
      <c r="D57" s="553"/>
      <c r="E57" s="728"/>
      <c r="F57" s="728"/>
      <c r="G57" s="728"/>
      <c r="H57" s="728"/>
      <c r="I57" s="728"/>
      <c r="J57" s="728"/>
      <c r="K57" s="728"/>
      <c r="L57" s="728"/>
      <c r="M57" s="730"/>
      <c r="N57" s="730"/>
      <c r="O57" s="730"/>
      <c r="P57" s="731"/>
      <c r="Q57" s="731"/>
      <c r="R57" s="731"/>
      <c r="S57" s="731"/>
      <c r="T57" s="731"/>
      <c r="U57" s="512"/>
      <c r="V57" s="512"/>
      <c r="W57" s="512"/>
      <c r="X57" s="512"/>
      <c r="Y57" s="512"/>
      <c r="Z57" s="512"/>
      <c r="AA57" s="512"/>
      <c r="AG57" s="726"/>
      <c r="AH57" s="559"/>
      <c r="AT57" s="726"/>
    </row>
    <row r="58" spans="2:63" ht="15">
      <c r="B58" s="555"/>
      <c r="C58" s="553" t="s">
        <v>452</v>
      </c>
      <c r="D58" s="553"/>
      <c r="E58" s="728"/>
      <c r="F58" s="728"/>
      <c r="G58" s="728"/>
      <c r="H58" s="728"/>
      <c r="I58" s="728"/>
      <c r="J58" s="728"/>
      <c r="K58" s="728"/>
      <c r="L58" s="728"/>
      <c r="M58" s="730"/>
      <c r="N58" s="730"/>
      <c r="O58" s="730"/>
      <c r="P58" s="731"/>
      <c r="Q58" s="731"/>
      <c r="R58" s="731"/>
      <c r="S58" s="731"/>
      <c r="T58" s="731"/>
      <c r="U58" s="512"/>
      <c r="V58" s="512"/>
      <c r="W58" s="512"/>
      <c r="X58" s="512"/>
      <c r="Y58" s="512"/>
      <c r="Z58" s="512"/>
      <c r="AA58" s="512"/>
      <c r="AG58" s="726"/>
      <c r="AH58" s="561"/>
      <c r="AT58" s="726"/>
    </row>
    <row r="59" spans="2:63" ht="15">
      <c r="B59" s="556"/>
      <c r="C59" s="553" t="s">
        <v>453</v>
      </c>
      <c r="D59" s="553"/>
      <c r="E59" s="728"/>
      <c r="F59" s="728"/>
      <c r="G59" s="728"/>
      <c r="H59" s="728"/>
      <c r="I59" s="728"/>
      <c r="J59" s="728"/>
      <c r="K59" s="728"/>
      <c r="L59" s="728"/>
      <c r="M59" s="730"/>
      <c r="N59" s="730"/>
      <c r="O59" s="730"/>
      <c r="P59" s="731"/>
      <c r="Q59" s="731"/>
      <c r="R59" s="731"/>
      <c r="S59" s="731"/>
      <c r="T59" s="731"/>
      <c r="U59" s="512"/>
      <c r="V59" s="512"/>
      <c r="W59" s="512"/>
      <c r="X59" s="512"/>
      <c r="Y59" s="512"/>
      <c r="Z59" s="512"/>
      <c r="AA59" s="512"/>
      <c r="AG59" s="726"/>
      <c r="AH59" s="561"/>
      <c r="AT59" s="726"/>
    </row>
    <row r="60" spans="2:63" ht="15.75" thickBot="1">
      <c r="B60" s="730"/>
      <c r="C60" s="730"/>
      <c r="D60" s="730"/>
      <c r="E60" s="730"/>
      <c r="F60" s="730"/>
      <c r="G60" s="730"/>
      <c r="H60" s="730"/>
      <c r="I60" s="730"/>
      <c r="J60" s="730"/>
      <c r="K60" s="730"/>
      <c r="L60" s="730"/>
      <c r="M60" s="730"/>
      <c r="N60" s="730"/>
      <c r="O60" s="730"/>
      <c r="P60" s="731"/>
      <c r="Q60" s="731"/>
      <c r="R60" s="731"/>
      <c r="S60" s="731"/>
      <c r="T60" s="731"/>
      <c r="U60" s="512"/>
      <c r="V60" s="512"/>
      <c r="W60" s="512"/>
      <c r="X60" s="512"/>
      <c r="Y60" s="512"/>
      <c r="Z60" s="512"/>
      <c r="AA60" s="512"/>
      <c r="AG60" s="726"/>
      <c r="AH60" s="561"/>
      <c r="AT60" s="726"/>
    </row>
    <row r="61" spans="2:63" ht="16.5" thickBot="1">
      <c r="B61" s="759" t="s">
        <v>644</v>
      </c>
      <c r="C61" s="760"/>
      <c r="D61" s="760"/>
      <c r="E61" s="760"/>
      <c r="F61" s="760"/>
      <c r="G61" s="760"/>
      <c r="H61" s="760"/>
      <c r="I61" s="760"/>
      <c r="J61" s="760"/>
      <c r="K61" s="760"/>
      <c r="L61" s="760"/>
      <c r="M61" s="760"/>
      <c r="N61" s="760"/>
      <c r="O61" s="760"/>
      <c r="P61" s="760"/>
      <c r="Q61" s="760"/>
      <c r="R61" s="760"/>
      <c r="S61" s="761"/>
      <c r="T61" s="485"/>
      <c r="U61" s="564"/>
      <c r="V61" s="512"/>
      <c r="W61" s="512"/>
      <c r="X61" s="512"/>
      <c r="Y61" s="512"/>
      <c r="Z61" s="512"/>
      <c r="AA61" s="512"/>
      <c r="AG61" s="726"/>
      <c r="AH61" s="559"/>
      <c r="AT61" s="726"/>
    </row>
    <row r="62" spans="2:63" ht="16.5" thickBot="1">
      <c r="B62" s="485"/>
      <c r="C62" s="734"/>
      <c r="D62" s="735"/>
      <c r="E62" s="735"/>
      <c r="F62" s="735"/>
      <c r="G62" s="735"/>
      <c r="H62" s="735"/>
      <c r="I62" s="735"/>
      <c r="J62" s="735"/>
      <c r="K62" s="730"/>
      <c r="L62" s="730"/>
      <c r="M62" s="730"/>
      <c r="N62" s="730"/>
      <c r="O62" s="730"/>
      <c r="P62" s="731"/>
      <c r="Q62" s="731"/>
      <c r="R62" s="731"/>
      <c r="S62" s="731"/>
      <c r="T62" s="736"/>
      <c r="U62" s="564"/>
      <c r="V62" s="512"/>
      <c r="W62" s="512"/>
      <c r="X62" s="512"/>
      <c r="Y62" s="512"/>
      <c r="Z62" s="512"/>
      <c r="AA62" s="512"/>
      <c r="AG62" s="726"/>
      <c r="AH62" s="561"/>
      <c r="AT62" s="726"/>
    </row>
    <row r="63" spans="2:63" ht="30" customHeight="1" thickBot="1">
      <c r="B63" s="752" t="s">
        <v>645</v>
      </c>
      <c r="C63" s="753"/>
      <c r="D63" s="753"/>
      <c r="E63" s="753"/>
      <c r="F63" s="753"/>
      <c r="G63" s="753"/>
      <c r="H63" s="753"/>
      <c r="I63" s="753"/>
      <c r="J63" s="753"/>
      <c r="K63" s="753"/>
      <c r="L63" s="753"/>
      <c r="M63" s="753"/>
      <c r="N63" s="753"/>
      <c r="O63" s="753"/>
      <c r="P63" s="753"/>
      <c r="Q63" s="753"/>
      <c r="R63" s="753"/>
      <c r="S63" s="754"/>
      <c r="T63" s="737"/>
      <c r="U63" s="564"/>
      <c r="V63" s="512"/>
      <c r="W63" s="512"/>
      <c r="X63" s="512"/>
      <c r="Y63" s="512"/>
      <c r="Z63" s="512"/>
      <c r="AA63" s="512"/>
      <c r="AH63" s="561"/>
    </row>
    <row r="64" spans="2:63" ht="15.75" thickBot="1">
      <c r="B64" s="738"/>
      <c r="C64" s="739"/>
      <c r="D64" s="738"/>
      <c r="E64" s="738"/>
      <c r="F64" s="738"/>
      <c r="G64" s="738"/>
      <c r="H64" s="492"/>
      <c r="I64" s="492"/>
      <c r="J64" s="492"/>
      <c r="K64" s="730"/>
      <c r="L64" s="730"/>
      <c r="M64" s="730"/>
      <c r="N64" s="730"/>
      <c r="O64" s="730"/>
      <c r="P64" s="731"/>
      <c r="Q64" s="731"/>
      <c r="R64" s="731"/>
      <c r="S64" s="731"/>
      <c r="T64" s="736"/>
      <c r="U64" s="564"/>
      <c r="V64" s="512"/>
      <c r="W64" s="512"/>
      <c r="X64" s="512"/>
      <c r="Y64" s="512"/>
      <c r="Z64" s="512"/>
      <c r="AA64" s="512"/>
      <c r="AH64" s="561"/>
    </row>
    <row r="65" spans="2:34" s="609" customFormat="1">
      <c r="B65" s="740" t="s">
        <v>456</v>
      </c>
      <c r="C65" s="769" t="s">
        <v>457</v>
      </c>
      <c r="D65" s="770"/>
      <c r="E65" s="770"/>
      <c r="F65" s="770"/>
      <c r="G65" s="770"/>
      <c r="H65" s="770"/>
      <c r="I65" s="770"/>
      <c r="J65" s="770"/>
      <c r="K65" s="770"/>
      <c r="L65" s="770"/>
      <c r="M65" s="770"/>
      <c r="N65" s="770"/>
      <c r="O65" s="770"/>
      <c r="P65" s="770"/>
      <c r="Q65" s="770"/>
      <c r="R65" s="770"/>
      <c r="S65" s="771"/>
      <c r="T65" s="741"/>
      <c r="U65" s="564"/>
      <c r="V65" s="512"/>
      <c r="W65" s="512"/>
      <c r="X65" s="512"/>
      <c r="Y65" s="512"/>
      <c r="Z65" s="512"/>
      <c r="AA65" s="512"/>
      <c r="AD65" s="334"/>
      <c r="AE65" s="334"/>
      <c r="AF65" s="334"/>
      <c r="AG65" s="560"/>
      <c r="AH65" s="561"/>
    </row>
    <row r="66" spans="2:34" s="609" customFormat="1">
      <c r="B66" s="742" t="s">
        <v>458</v>
      </c>
      <c r="C66" s="743" t="str">
        <f>$C$5</f>
        <v>Retail price index</v>
      </c>
      <c r="D66" s="743"/>
      <c r="E66" s="743"/>
      <c r="F66" s="743"/>
      <c r="G66" s="743"/>
      <c r="H66" s="743"/>
      <c r="I66" s="743"/>
      <c r="J66" s="743"/>
      <c r="K66" s="743"/>
      <c r="L66" s="743"/>
      <c r="M66" s="743"/>
      <c r="N66" s="743"/>
      <c r="O66" s="743"/>
      <c r="P66" s="743"/>
      <c r="Q66" s="743"/>
      <c r="R66" s="743"/>
      <c r="S66" s="744"/>
      <c r="T66" s="741"/>
      <c r="U66" s="564"/>
      <c r="V66" s="512"/>
      <c r="W66" s="512"/>
      <c r="X66" s="512"/>
      <c r="Y66" s="512"/>
      <c r="Z66" s="512"/>
      <c r="AA66" s="512"/>
      <c r="AD66" s="334"/>
      <c r="AE66" s="334"/>
      <c r="AF66" s="334"/>
      <c r="AG66" s="560"/>
      <c r="AH66" s="561"/>
    </row>
    <row r="67" spans="2:34" s="609" customFormat="1">
      <c r="B67" s="745" t="s">
        <v>646</v>
      </c>
      <c r="C67" s="762" t="s">
        <v>647</v>
      </c>
      <c r="D67" s="763"/>
      <c r="E67" s="763"/>
      <c r="F67" s="763"/>
      <c r="G67" s="763"/>
      <c r="H67" s="763"/>
      <c r="I67" s="763"/>
      <c r="J67" s="763"/>
      <c r="K67" s="763"/>
      <c r="L67" s="763"/>
      <c r="M67" s="763"/>
      <c r="N67" s="763"/>
      <c r="O67" s="763"/>
      <c r="P67" s="763"/>
      <c r="Q67" s="763"/>
      <c r="R67" s="763"/>
      <c r="S67" s="764"/>
      <c r="T67" s="746"/>
      <c r="U67" s="564"/>
      <c r="V67" s="512"/>
      <c r="W67" s="512"/>
      <c r="X67" s="512"/>
      <c r="Y67" s="512"/>
      <c r="Z67" s="512"/>
      <c r="AA67" s="512"/>
      <c r="AD67" s="334"/>
      <c r="AE67" s="334"/>
      <c r="AF67" s="334"/>
      <c r="AG67" s="560"/>
      <c r="AH67" s="561"/>
    </row>
    <row r="68" spans="2:34" s="609" customFormat="1">
      <c r="B68" s="742" t="s">
        <v>462</v>
      </c>
      <c r="C68" s="743" t="str">
        <f>$C$20</f>
        <v>Consumer price index (including housing costs)</v>
      </c>
      <c r="D68" s="743"/>
      <c r="E68" s="743"/>
      <c r="F68" s="743"/>
      <c r="G68" s="743"/>
      <c r="H68" s="743"/>
      <c r="I68" s="743"/>
      <c r="J68" s="743"/>
      <c r="K68" s="743"/>
      <c r="L68" s="743"/>
      <c r="M68" s="743"/>
      <c r="N68" s="743"/>
      <c r="O68" s="743"/>
      <c r="P68" s="743"/>
      <c r="Q68" s="743"/>
      <c r="R68" s="743"/>
      <c r="S68" s="744"/>
      <c r="T68" s="746"/>
      <c r="U68" s="564"/>
      <c r="V68" s="512"/>
      <c r="W68" s="512"/>
      <c r="X68" s="512"/>
      <c r="Y68" s="512"/>
      <c r="Z68" s="512"/>
      <c r="AA68" s="512"/>
      <c r="AD68" s="334"/>
      <c r="AE68" s="334"/>
      <c r="AF68" s="334"/>
      <c r="AG68" s="560"/>
      <c r="AH68" s="560"/>
    </row>
    <row r="69" spans="2:34" s="609" customFormat="1">
      <c r="B69" s="745" t="s">
        <v>648</v>
      </c>
      <c r="C69" s="762" t="s">
        <v>649</v>
      </c>
      <c r="D69" s="763"/>
      <c r="E69" s="763"/>
      <c r="F69" s="763"/>
      <c r="G69" s="763"/>
      <c r="H69" s="763"/>
      <c r="I69" s="763"/>
      <c r="J69" s="763"/>
      <c r="K69" s="763"/>
      <c r="L69" s="763"/>
      <c r="M69" s="763"/>
      <c r="N69" s="763"/>
      <c r="O69" s="763"/>
      <c r="P69" s="763"/>
      <c r="Q69" s="763"/>
      <c r="R69" s="763"/>
      <c r="S69" s="764"/>
      <c r="T69" s="746"/>
      <c r="U69" s="564"/>
      <c r="V69" s="512"/>
      <c r="W69" s="512"/>
      <c r="X69" s="512"/>
      <c r="Y69" s="512"/>
      <c r="Z69" s="512"/>
      <c r="AA69" s="512"/>
      <c r="AD69" s="334"/>
      <c r="AE69" s="334"/>
      <c r="AF69" s="334"/>
      <c r="AG69" s="560"/>
      <c r="AH69" s="560"/>
    </row>
    <row r="70" spans="2:34" s="609" customFormat="1">
      <c r="B70" s="742" t="s">
        <v>466</v>
      </c>
      <c r="C70" s="743" t="str">
        <f>$C$35</f>
        <v>Indexation rate for index linked debt percentage increase</v>
      </c>
      <c r="D70" s="743"/>
      <c r="E70" s="743"/>
      <c r="F70" s="743"/>
      <c r="G70" s="743"/>
      <c r="H70" s="743"/>
      <c r="I70" s="743"/>
      <c r="J70" s="743"/>
      <c r="K70" s="743"/>
      <c r="L70" s="743"/>
      <c r="M70" s="743"/>
      <c r="N70" s="743"/>
      <c r="O70" s="743"/>
      <c r="P70" s="743"/>
      <c r="Q70" s="743"/>
      <c r="R70" s="743"/>
      <c r="S70" s="744"/>
      <c r="T70" s="746"/>
      <c r="U70" s="564"/>
      <c r="V70" s="512"/>
      <c r="W70" s="512"/>
      <c r="X70" s="512"/>
      <c r="Y70" s="512"/>
      <c r="Z70" s="512"/>
      <c r="AA70" s="512"/>
      <c r="AD70" s="334"/>
      <c r="AE70" s="334"/>
      <c r="AF70" s="334"/>
      <c r="AG70" s="560"/>
      <c r="AH70" s="560"/>
    </row>
    <row r="71" spans="2:34" s="609" customFormat="1">
      <c r="B71" s="747">
        <v>27</v>
      </c>
      <c r="C71" s="772" t="s">
        <v>650</v>
      </c>
      <c r="D71" s="772"/>
      <c r="E71" s="772"/>
      <c r="F71" s="772"/>
      <c r="G71" s="772"/>
      <c r="H71" s="772"/>
      <c r="I71" s="772"/>
      <c r="J71" s="772"/>
      <c r="K71" s="772"/>
      <c r="L71" s="772"/>
      <c r="M71" s="772"/>
      <c r="N71" s="772"/>
      <c r="O71" s="772"/>
      <c r="P71" s="772"/>
      <c r="Q71" s="772"/>
      <c r="R71" s="772"/>
      <c r="S71" s="773"/>
      <c r="T71" s="746"/>
      <c r="U71" s="564"/>
      <c r="V71" s="512"/>
      <c r="W71" s="512"/>
      <c r="X71" s="512"/>
      <c r="Y71" s="512"/>
      <c r="Z71" s="512"/>
      <c r="AA71" s="512"/>
      <c r="AD71" s="334"/>
      <c r="AE71" s="334"/>
      <c r="AF71" s="334"/>
      <c r="AG71" s="560"/>
      <c r="AH71" s="560"/>
    </row>
    <row r="72" spans="2:34" s="609" customFormat="1">
      <c r="B72" s="742" t="s">
        <v>470</v>
      </c>
      <c r="C72" s="743" t="str">
        <f>$C$38</f>
        <v>Financial year average indices</v>
      </c>
      <c r="D72" s="743"/>
      <c r="E72" s="743"/>
      <c r="F72" s="743"/>
      <c r="G72" s="743"/>
      <c r="H72" s="743"/>
      <c r="I72" s="743"/>
      <c r="J72" s="743"/>
      <c r="K72" s="743"/>
      <c r="L72" s="743"/>
      <c r="M72" s="743"/>
      <c r="N72" s="743"/>
      <c r="O72" s="743"/>
      <c r="P72" s="743"/>
      <c r="Q72" s="743"/>
      <c r="R72" s="743"/>
      <c r="S72" s="744"/>
      <c r="T72" s="746"/>
      <c r="U72" s="564"/>
      <c r="V72" s="512"/>
      <c r="W72" s="512"/>
      <c r="X72" s="512"/>
      <c r="Y72" s="512"/>
      <c r="Z72" s="512"/>
      <c r="AA72" s="512"/>
      <c r="AD72" s="334"/>
      <c r="AE72" s="334"/>
      <c r="AF72" s="334"/>
      <c r="AG72" s="560"/>
      <c r="AH72" s="560"/>
    </row>
    <row r="73" spans="2:34" s="609" customFormat="1">
      <c r="B73" s="745" t="s">
        <v>651</v>
      </c>
      <c r="C73" s="772" t="s">
        <v>652</v>
      </c>
      <c r="D73" s="772"/>
      <c r="E73" s="772"/>
      <c r="F73" s="772"/>
      <c r="G73" s="772"/>
      <c r="H73" s="772"/>
      <c r="I73" s="772"/>
      <c r="J73" s="772"/>
      <c r="K73" s="772"/>
      <c r="L73" s="772"/>
      <c r="M73" s="772"/>
      <c r="N73" s="772"/>
      <c r="O73" s="772"/>
      <c r="P73" s="772"/>
      <c r="Q73" s="772"/>
      <c r="R73" s="772"/>
      <c r="S73" s="773"/>
      <c r="T73" s="746"/>
      <c r="U73" s="564"/>
      <c r="V73" s="512"/>
      <c r="W73" s="512"/>
      <c r="X73" s="512"/>
      <c r="Y73" s="512"/>
      <c r="Z73" s="512"/>
      <c r="AA73" s="512"/>
      <c r="AD73" s="334"/>
      <c r="AE73" s="334"/>
      <c r="AF73" s="334"/>
      <c r="AG73" s="560"/>
      <c r="AH73" s="560"/>
    </row>
    <row r="74" spans="2:34" s="609" customFormat="1">
      <c r="B74" s="742" t="s">
        <v>475</v>
      </c>
      <c r="C74" s="743" t="str">
        <f>$C$42</f>
        <v>Year on year % change</v>
      </c>
      <c r="D74" s="743"/>
      <c r="E74" s="743"/>
      <c r="F74" s="743"/>
      <c r="G74" s="743"/>
      <c r="H74" s="743"/>
      <c r="I74" s="743"/>
      <c r="J74" s="743"/>
      <c r="K74" s="743"/>
      <c r="L74" s="743"/>
      <c r="M74" s="743"/>
      <c r="N74" s="743"/>
      <c r="O74" s="743"/>
      <c r="P74" s="743"/>
      <c r="Q74" s="743"/>
      <c r="R74" s="743"/>
      <c r="S74" s="744"/>
      <c r="T74" s="746"/>
      <c r="U74" s="564"/>
      <c r="V74" s="512"/>
      <c r="W74" s="512"/>
      <c r="X74" s="512"/>
      <c r="Y74" s="512"/>
      <c r="Z74" s="512"/>
      <c r="AA74" s="512"/>
      <c r="AD74" s="334"/>
      <c r="AE74" s="334"/>
      <c r="AF74" s="334"/>
      <c r="AG74" s="560"/>
      <c r="AH74" s="560"/>
    </row>
    <row r="75" spans="2:34" s="609" customFormat="1">
      <c r="B75" s="748" t="s">
        <v>653</v>
      </c>
      <c r="C75" s="765" t="s">
        <v>654</v>
      </c>
      <c r="D75" s="765"/>
      <c r="E75" s="765"/>
      <c r="F75" s="765"/>
      <c r="G75" s="765"/>
      <c r="H75" s="765"/>
      <c r="I75" s="765"/>
      <c r="J75" s="765"/>
      <c r="K75" s="765"/>
      <c r="L75" s="765"/>
      <c r="M75" s="765"/>
      <c r="N75" s="765"/>
      <c r="O75" s="765"/>
      <c r="P75" s="765"/>
      <c r="Q75" s="765"/>
      <c r="R75" s="765"/>
      <c r="S75" s="766"/>
      <c r="T75" s="746"/>
      <c r="U75" s="564"/>
      <c r="V75" s="512"/>
      <c r="W75" s="512"/>
      <c r="X75" s="512"/>
      <c r="Y75" s="512"/>
      <c r="Z75" s="512"/>
      <c r="AA75" s="512"/>
      <c r="AD75" s="334"/>
      <c r="AE75" s="334"/>
      <c r="AF75" s="334"/>
      <c r="AG75" s="560"/>
      <c r="AH75" s="560"/>
    </row>
    <row r="76" spans="2:34" s="609" customFormat="1">
      <c r="B76" s="748">
        <v>36</v>
      </c>
      <c r="C76" s="762" t="s">
        <v>655</v>
      </c>
      <c r="D76" s="763"/>
      <c r="E76" s="763"/>
      <c r="F76" s="763"/>
      <c r="G76" s="763"/>
      <c r="H76" s="763"/>
      <c r="I76" s="763"/>
      <c r="J76" s="763"/>
      <c r="K76" s="763"/>
      <c r="L76" s="763"/>
      <c r="M76" s="763"/>
      <c r="N76" s="763"/>
      <c r="O76" s="763"/>
      <c r="P76" s="763"/>
      <c r="Q76" s="763"/>
      <c r="R76" s="763"/>
      <c r="S76" s="764"/>
      <c r="T76" s="746"/>
      <c r="U76" s="564"/>
      <c r="V76" s="512"/>
      <c r="W76" s="512"/>
      <c r="X76" s="512"/>
      <c r="Y76" s="512"/>
      <c r="Z76" s="512"/>
      <c r="AA76" s="512"/>
      <c r="AD76" s="334"/>
      <c r="AE76" s="334"/>
      <c r="AF76" s="334"/>
      <c r="AG76" s="560"/>
      <c r="AH76" s="560"/>
    </row>
    <row r="77" spans="2:34" s="609" customFormat="1">
      <c r="B77" s="742" t="s">
        <v>478</v>
      </c>
      <c r="C77" s="743" t="str">
        <f>$C$51</f>
        <v>Long term inflation rates</v>
      </c>
      <c r="D77" s="743"/>
      <c r="E77" s="743"/>
      <c r="F77" s="743"/>
      <c r="G77" s="743"/>
      <c r="H77" s="743"/>
      <c r="I77" s="743"/>
      <c r="J77" s="743"/>
      <c r="K77" s="743"/>
      <c r="L77" s="743"/>
      <c r="M77" s="743"/>
      <c r="N77" s="743"/>
      <c r="O77" s="743"/>
      <c r="P77" s="743"/>
      <c r="Q77" s="743"/>
      <c r="R77" s="743"/>
      <c r="S77" s="744"/>
      <c r="T77" s="746"/>
      <c r="U77" s="564"/>
      <c r="V77" s="512"/>
      <c r="W77" s="512"/>
      <c r="X77" s="512"/>
      <c r="Y77" s="512"/>
      <c r="Z77" s="512"/>
      <c r="AA77" s="512"/>
      <c r="AD77" s="334"/>
      <c r="AE77" s="334"/>
      <c r="AF77" s="334"/>
      <c r="AG77" s="560"/>
      <c r="AH77" s="560"/>
    </row>
    <row r="78" spans="2:34" s="609" customFormat="1">
      <c r="B78" s="749">
        <v>37</v>
      </c>
      <c r="C78" s="765" t="s">
        <v>656</v>
      </c>
      <c r="D78" s="765"/>
      <c r="E78" s="765"/>
      <c r="F78" s="765"/>
      <c r="G78" s="765"/>
      <c r="H78" s="765"/>
      <c r="I78" s="765"/>
      <c r="J78" s="765"/>
      <c r="K78" s="765"/>
      <c r="L78" s="765"/>
      <c r="M78" s="765"/>
      <c r="N78" s="765"/>
      <c r="O78" s="765"/>
      <c r="P78" s="765"/>
      <c r="Q78" s="765"/>
      <c r="R78" s="765"/>
      <c r="S78" s="766"/>
      <c r="AD78" s="334"/>
      <c r="AE78" s="334"/>
      <c r="AF78" s="334"/>
      <c r="AG78" s="560"/>
      <c r="AH78" s="560"/>
    </row>
    <row r="79" spans="2:34" s="609" customFormat="1" ht="15" thickBot="1">
      <c r="B79" s="750">
        <v>38</v>
      </c>
      <c r="C79" s="767" t="s">
        <v>657</v>
      </c>
      <c r="D79" s="767"/>
      <c r="E79" s="767"/>
      <c r="F79" s="767"/>
      <c r="G79" s="767"/>
      <c r="H79" s="767"/>
      <c r="I79" s="767"/>
      <c r="J79" s="767"/>
      <c r="K79" s="767"/>
      <c r="L79" s="767"/>
      <c r="M79" s="767"/>
      <c r="N79" s="767"/>
      <c r="O79" s="767"/>
      <c r="P79" s="767"/>
      <c r="Q79" s="767"/>
      <c r="R79" s="767"/>
      <c r="S79" s="768"/>
      <c r="AD79" s="334"/>
      <c r="AE79" s="334"/>
      <c r="AF79" s="334"/>
      <c r="AG79" s="560"/>
      <c r="AH79" s="560"/>
    </row>
    <row r="80" spans="2:34" s="609" customFormat="1">
      <c r="AD80" s="334"/>
      <c r="AE80" s="334"/>
      <c r="AF80" s="334"/>
      <c r="AG80" s="560"/>
      <c r="AH80" s="560"/>
    </row>
    <row r="81" s="609" customFormat="1" ht="12.75"/>
  </sheetData>
  <mergeCells count="15">
    <mergeCell ref="C76:S76"/>
    <mergeCell ref="C78:S78"/>
    <mergeCell ref="C79:S79"/>
    <mergeCell ref="C65:S65"/>
    <mergeCell ref="C67:S67"/>
    <mergeCell ref="C69:S69"/>
    <mergeCell ref="C71:S71"/>
    <mergeCell ref="C73:S73"/>
    <mergeCell ref="C75:S75"/>
    <mergeCell ref="B63:S63"/>
    <mergeCell ref="AA1:AD1"/>
    <mergeCell ref="B3:C3"/>
    <mergeCell ref="AH4:AS4"/>
    <mergeCell ref="AW4:BJ4"/>
    <mergeCell ref="B61:S61"/>
  </mergeCells>
  <conditionalFormatting sqref="AD6:AE56">
    <cfRule type="cellIs" dxfId="16"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AD82"/>
  <sheetViews>
    <sheetView topLeftCell="D33" workbookViewId="0">
      <selection activeCell="P52" sqref="P52:Y53"/>
    </sheetView>
  </sheetViews>
  <sheetFormatPr defaultColWidth="0" defaultRowHeight="14.25" zeroHeight="1"/>
  <cols>
    <col min="1" max="1" width="1.85546875" style="309" customWidth="1"/>
    <col min="2" max="2" width="7.5703125" style="309" customWidth="1"/>
    <col min="3" max="3" width="69.85546875" style="309" customWidth="1"/>
    <col min="4" max="4" width="13.28515625" style="309" customWidth="1"/>
    <col min="5" max="5" width="6.42578125" style="309" customWidth="1"/>
    <col min="6" max="6" width="6.42578125" style="500" customWidth="1"/>
    <col min="7" max="7" width="21.85546875" style="309" bestFit="1" customWidth="1"/>
    <col min="8" max="14" width="11" style="309" customWidth="1"/>
    <col min="15" max="15" width="3" style="309" customWidth="1"/>
    <col min="16" max="16" width="61.28515625" style="309" bestFit="1" customWidth="1"/>
    <col min="17" max="17" width="19.5703125" style="309" customWidth="1"/>
    <col min="18" max="18" width="3" style="309" customWidth="1"/>
    <col min="19" max="19" width="24.140625" style="309" customWidth="1"/>
    <col min="20" max="20" width="3" style="309" customWidth="1"/>
    <col min="21" max="21" width="3" style="310" hidden="1" customWidth="1"/>
    <col min="22" max="22" width="3" style="309" hidden="1" customWidth="1"/>
    <col min="23" max="29" width="4.140625" style="309" hidden="1" customWidth="1"/>
    <col min="30" max="30" width="3" style="310" hidden="1" customWidth="1"/>
    <col min="31" max="16384" width="11" style="309" hidden="1"/>
  </cols>
  <sheetData>
    <row r="1" spans="2:23" s="309" customFormat="1" ht="20.25">
      <c r="B1" s="303" t="s">
        <v>373</v>
      </c>
      <c r="C1" s="304"/>
      <c r="D1" s="304"/>
      <c r="E1" s="305"/>
      <c r="F1" s="305"/>
      <c r="G1" s="305"/>
      <c r="H1" s="304"/>
      <c r="I1" s="304"/>
      <c r="J1" s="304"/>
      <c r="K1" s="304"/>
      <c r="L1" s="304"/>
      <c r="M1" s="306"/>
      <c r="N1" s="307" t="s">
        <v>539</v>
      </c>
      <c r="O1" s="308"/>
      <c r="P1" s="777" t="s">
        <v>374</v>
      </c>
      <c r="Q1" s="777"/>
      <c r="R1" s="777"/>
      <c r="S1" s="777"/>
      <c r="U1" s="310"/>
    </row>
    <row r="2" spans="2:23" s="309" customFormat="1" ht="15.75" thickBot="1">
      <c r="B2" s="311"/>
      <c r="C2" s="311"/>
      <c r="D2" s="312"/>
      <c r="E2" s="313"/>
      <c r="F2" s="314"/>
      <c r="G2" s="314"/>
      <c r="H2" s="311"/>
      <c r="I2" s="311"/>
      <c r="J2" s="311"/>
      <c r="K2" s="315"/>
      <c r="L2" s="315"/>
      <c r="M2" s="316"/>
      <c r="N2" s="316"/>
      <c r="O2" s="317"/>
      <c r="P2" s="316"/>
      <c r="U2" s="310"/>
    </row>
    <row r="3" spans="2:23" s="309" customFormat="1" ht="27.75" thickBot="1">
      <c r="B3" s="778" t="s">
        <v>375</v>
      </c>
      <c r="C3" s="779"/>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S3" s="326" t="s">
        <v>383</v>
      </c>
      <c r="U3" s="310"/>
      <c r="W3" s="309" t="s">
        <v>384</v>
      </c>
    </row>
    <row r="4" spans="2:23" s="309" customFormat="1" ht="15" thickBot="1">
      <c r="B4" s="327"/>
      <c r="C4" s="328"/>
      <c r="D4" s="328"/>
      <c r="E4" s="329"/>
      <c r="F4" s="329"/>
      <c r="G4" s="329"/>
      <c r="H4" s="328"/>
      <c r="I4" s="330"/>
      <c r="J4" s="330"/>
      <c r="K4" s="330"/>
      <c r="L4" s="330"/>
      <c r="M4" s="330"/>
      <c r="N4" s="328"/>
      <c r="O4" s="331"/>
      <c r="P4" s="328"/>
      <c r="Q4" s="328"/>
      <c r="S4" s="328"/>
      <c r="U4" s="310"/>
      <c r="W4" s="309" t="s">
        <v>385</v>
      </c>
    </row>
    <row r="5" spans="2:23" s="309" customFormat="1" ht="15" thickBot="1">
      <c r="B5" s="332" t="s">
        <v>386</v>
      </c>
      <c r="C5" s="333" t="s">
        <v>387</v>
      </c>
      <c r="D5" s="334"/>
      <c r="E5" s="334"/>
      <c r="F5" s="335"/>
      <c r="G5" s="336"/>
      <c r="H5" s="337"/>
      <c r="I5" s="337"/>
      <c r="J5" s="337"/>
      <c r="K5" s="337"/>
      <c r="L5" s="337"/>
      <c r="M5" s="337"/>
      <c r="N5" s="337"/>
      <c r="O5" s="337"/>
      <c r="P5" s="337"/>
      <c r="Q5" s="337"/>
      <c r="S5" s="338"/>
      <c r="U5" s="310"/>
    </row>
    <row r="6" spans="2:23" s="309" customFormat="1">
      <c r="B6" s="339">
        <v>1</v>
      </c>
      <c r="C6" s="340" t="s">
        <v>7</v>
      </c>
      <c r="D6" s="341" t="s">
        <v>388</v>
      </c>
      <c r="E6" s="341" t="s">
        <v>58</v>
      </c>
      <c r="F6" s="342">
        <v>0</v>
      </c>
      <c r="G6" s="343"/>
      <c r="H6" s="344"/>
      <c r="I6" s="344"/>
      <c r="J6" s="344"/>
      <c r="K6" s="344"/>
      <c r="L6" s="344"/>
      <c r="M6" s="328"/>
      <c r="N6" s="345">
        <v>2</v>
      </c>
      <c r="O6" s="346"/>
      <c r="P6" s="347" t="s">
        <v>389</v>
      </c>
      <c r="Q6" s="348"/>
      <c r="S6" s="338"/>
      <c r="U6" s="310"/>
    </row>
    <row r="7" spans="2:23" s="309" customFormat="1">
      <c r="B7" s="349">
        <v>2</v>
      </c>
      <c r="C7" s="350" t="s">
        <v>10</v>
      </c>
      <c r="D7" s="351" t="s">
        <v>390</v>
      </c>
      <c r="E7" s="351" t="s">
        <v>391</v>
      </c>
      <c r="F7" s="352">
        <v>0</v>
      </c>
      <c r="G7" s="353"/>
      <c r="H7" s="354"/>
      <c r="I7" s="355"/>
      <c r="J7" s="356"/>
      <c r="K7" s="327"/>
      <c r="L7" s="327"/>
      <c r="M7" s="327"/>
      <c r="N7" s="357" t="s">
        <v>363</v>
      </c>
      <c r="O7" s="346"/>
      <c r="P7" s="358" t="s">
        <v>392</v>
      </c>
      <c r="Q7" s="359" t="s">
        <v>393</v>
      </c>
      <c r="S7" s="338"/>
      <c r="U7" s="310"/>
    </row>
    <row r="8" spans="2:23" s="309" customFormat="1" ht="15" thickBot="1">
      <c r="B8" s="360">
        <v>3</v>
      </c>
      <c r="C8" s="361" t="s">
        <v>193</v>
      </c>
      <c r="D8" s="362" t="s">
        <v>394</v>
      </c>
      <c r="E8" s="362" t="s">
        <v>259</v>
      </c>
      <c r="F8" s="363">
        <v>2</v>
      </c>
      <c r="G8" s="364"/>
      <c r="H8" s="327"/>
      <c r="I8" s="327"/>
      <c r="J8" s="327"/>
      <c r="K8" s="327"/>
      <c r="L8" s="327"/>
      <c r="M8" s="327"/>
      <c r="N8" s="365">
        <v>3.5999999999999997E-2</v>
      </c>
      <c r="O8" s="346"/>
      <c r="P8" s="366" t="s">
        <v>392</v>
      </c>
      <c r="Q8" s="367"/>
      <c r="S8" s="338"/>
      <c r="U8" s="310"/>
    </row>
    <row r="9" spans="2:23" s="309" customFormat="1" ht="15" thickBot="1">
      <c r="B9" s="368"/>
      <c r="C9" s="369"/>
      <c r="D9" s="370"/>
      <c r="E9" s="329"/>
      <c r="F9" s="329"/>
      <c r="G9" s="329"/>
      <c r="H9" s="328"/>
      <c r="I9" s="330"/>
      <c r="J9" s="330"/>
      <c r="K9" s="330"/>
      <c r="L9" s="330"/>
      <c r="M9" s="330"/>
      <c r="N9" s="328"/>
      <c r="O9" s="331"/>
      <c r="P9" s="371"/>
      <c r="Q9" s="371"/>
      <c r="S9" s="338"/>
      <c r="U9" s="310"/>
    </row>
    <row r="10" spans="2:23" s="309" customFormat="1" ht="15" thickBot="1">
      <c r="B10" s="332" t="s">
        <v>395</v>
      </c>
      <c r="C10" s="333" t="s">
        <v>396</v>
      </c>
      <c r="D10" s="335"/>
      <c r="E10" s="334"/>
      <c r="F10" s="335"/>
      <c r="G10" s="336"/>
      <c r="H10" s="337"/>
      <c r="I10" s="337"/>
      <c r="J10" s="337"/>
      <c r="K10" s="337"/>
      <c r="L10" s="337"/>
      <c r="M10" s="337"/>
      <c r="N10" s="337"/>
      <c r="O10" s="337"/>
      <c r="P10" s="372"/>
      <c r="Q10" s="372"/>
      <c r="S10" s="338"/>
      <c r="U10" s="310"/>
    </row>
    <row r="11" spans="2:23" s="309" customFormat="1" ht="15" thickBot="1">
      <c r="B11" s="339">
        <v>4</v>
      </c>
      <c r="C11" s="340" t="s">
        <v>352</v>
      </c>
      <c r="D11" s="341" t="s">
        <v>397</v>
      </c>
      <c r="E11" s="341" t="s">
        <v>58</v>
      </c>
      <c r="F11" s="342">
        <v>1</v>
      </c>
      <c r="G11" s="373">
        <v>0</v>
      </c>
      <c r="H11" s="328"/>
      <c r="I11" s="328" t="s">
        <v>398</v>
      </c>
      <c r="J11" s="328"/>
      <c r="K11" s="328"/>
      <c r="L11" s="328"/>
      <c r="M11" s="328"/>
      <c r="N11" s="374">
        <v>94.332281295570397</v>
      </c>
      <c r="O11" s="375"/>
      <c r="P11" s="376" t="s">
        <v>392</v>
      </c>
      <c r="Q11" s="377"/>
      <c r="S11" s="338"/>
      <c r="U11" s="310"/>
    </row>
    <row r="12" spans="2:23" s="309" customFormat="1" ht="15" thickBot="1">
      <c r="B12" s="349">
        <v>5</v>
      </c>
      <c r="C12" s="350" t="s">
        <v>325</v>
      </c>
      <c r="D12" s="351" t="s">
        <v>399</v>
      </c>
      <c r="E12" s="351" t="s">
        <v>400</v>
      </c>
      <c r="F12" s="352">
        <v>3</v>
      </c>
      <c r="G12" s="378" t="s">
        <v>401</v>
      </c>
      <c r="H12" s="328"/>
      <c r="I12" s="379">
        <v>4.5425319525929302</v>
      </c>
      <c r="J12" s="380">
        <v>4.5425319525929302</v>
      </c>
      <c r="K12" s="380">
        <v>4.5425319525929302</v>
      </c>
      <c r="L12" s="380">
        <v>4.5425319525929302</v>
      </c>
      <c r="M12" s="381">
        <v>4.5425319525929302</v>
      </c>
      <c r="N12" s="382"/>
      <c r="O12" s="382"/>
      <c r="P12" s="383" t="s">
        <v>402</v>
      </c>
      <c r="Q12" s="384"/>
      <c r="S12" s="338"/>
      <c r="U12" s="310"/>
    </row>
    <row r="13" spans="2:23" s="309" customFormat="1" ht="15" thickBot="1">
      <c r="B13" s="360">
        <v>6</v>
      </c>
      <c r="C13" s="361" t="s">
        <v>355</v>
      </c>
      <c r="D13" s="362" t="s">
        <v>403</v>
      </c>
      <c r="E13" s="362" t="s">
        <v>404</v>
      </c>
      <c r="F13" s="363">
        <v>1</v>
      </c>
      <c r="G13" s="364" t="s">
        <v>405</v>
      </c>
      <c r="H13" s="328"/>
      <c r="I13" s="328"/>
      <c r="J13" s="328"/>
      <c r="K13" s="328"/>
      <c r="L13" s="328"/>
      <c r="M13" s="328"/>
      <c r="N13" s="374">
        <v>94.332281295570397</v>
      </c>
      <c r="O13" s="375"/>
      <c r="P13" s="385" t="s">
        <v>392</v>
      </c>
      <c r="Q13" s="386"/>
      <c r="S13" s="338"/>
      <c r="U13" s="310"/>
    </row>
    <row r="14" spans="2:23" s="309" customFormat="1" ht="15" thickBot="1">
      <c r="B14" s="368"/>
      <c r="C14" s="369"/>
      <c r="D14" s="370"/>
      <c r="E14" s="387"/>
      <c r="F14" s="387"/>
      <c r="G14" s="387"/>
      <c r="H14" s="328"/>
      <c r="I14" s="330"/>
      <c r="J14" s="330"/>
      <c r="K14" s="330"/>
      <c r="L14" s="330"/>
      <c r="M14" s="330"/>
      <c r="N14" s="328"/>
      <c r="O14" s="331"/>
      <c r="P14" s="371"/>
      <c r="Q14" s="371"/>
      <c r="S14" s="338"/>
      <c r="U14" s="310"/>
    </row>
    <row r="15" spans="2:23" s="309" customFormat="1" ht="15" thickBot="1">
      <c r="B15" s="332" t="s">
        <v>406</v>
      </c>
      <c r="C15" s="333" t="s">
        <v>407</v>
      </c>
      <c r="D15" s="335"/>
      <c r="E15" s="334"/>
      <c r="F15" s="335"/>
      <c r="G15" s="336"/>
      <c r="H15" s="337"/>
      <c r="I15" s="337"/>
      <c r="J15" s="337"/>
      <c r="K15" s="337"/>
      <c r="L15" s="337"/>
      <c r="M15" s="337"/>
      <c r="N15" s="337"/>
      <c r="O15" s="337"/>
      <c r="P15" s="372"/>
      <c r="Q15" s="372"/>
      <c r="S15" s="338"/>
      <c r="U15" s="310"/>
    </row>
    <row r="16" spans="2:23" s="309" customFormat="1">
      <c r="B16" s="339">
        <v>7</v>
      </c>
      <c r="C16" s="340" t="s">
        <v>264</v>
      </c>
      <c r="D16" s="341" t="s">
        <v>408</v>
      </c>
      <c r="E16" s="341" t="s">
        <v>400</v>
      </c>
      <c r="F16" s="342">
        <v>3</v>
      </c>
      <c r="G16" s="373" t="s">
        <v>401</v>
      </c>
      <c r="H16" s="328"/>
      <c r="I16" s="388">
        <v>344.339237461952</v>
      </c>
      <c r="J16" s="389">
        <v>309.13944048344501</v>
      </c>
      <c r="K16" s="389">
        <v>281.35641455571698</v>
      </c>
      <c r="L16" s="389">
        <v>281.87475836925802</v>
      </c>
      <c r="M16" s="390">
        <v>288.286225891041</v>
      </c>
      <c r="N16" s="382"/>
      <c r="O16" s="382"/>
      <c r="P16" s="376" t="s">
        <v>402</v>
      </c>
      <c r="Q16" s="391"/>
      <c r="S16" s="338"/>
      <c r="U16" s="310"/>
    </row>
    <row r="17" spans="2:29" s="310" customFormat="1" ht="25.5">
      <c r="B17" s="349">
        <v>8</v>
      </c>
      <c r="C17" s="350" t="s">
        <v>347</v>
      </c>
      <c r="D17" s="351" t="s">
        <v>409</v>
      </c>
      <c r="E17" s="351" t="s">
        <v>400</v>
      </c>
      <c r="F17" s="352">
        <v>3</v>
      </c>
      <c r="G17" s="378" t="s">
        <v>401</v>
      </c>
      <c r="H17" s="328"/>
      <c r="I17" s="392">
        <v>346.174889850238</v>
      </c>
      <c r="J17" s="393">
        <v>311.26652548710899</v>
      </c>
      <c r="K17" s="393">
        <v>283.87716549867002</v>
      </c>
      <c r="L17" s="393">
        <v>284.388164744893</v>
      </c>
      <c r="M17" s="394">
        <v>290.70878628068601</v>
      </c>
      <c r="N17" s="382"/>
      <c r="O17" s="382"/>
      <c r="P17" s="395" t="s">
        <v>402</v>
      </c>
      <c r="Q17" s="396"/>
      <c r="R17" s="309"/>
      <c r="S17" s="338"/>
      <c r="T17" s="309"/>
      <c r="V17" s="309"/>
      <c r="W17" s="309"/>
      <c r="X17" s="309"/>
      <c r="Y17" s="309"/>
      <c r="Z17" s="309"/>
      <c r="AA17" s="309"/>
      <c r="AB17" s="309"/>
      <c r="AC17" s="309"/>
    </row>
    <row r="18" spans="2:29" s="310" customFormat="1" ht="15" thickBot="1">
      <c r="B18" s="360">
        <v>9</v>
      </c>
      <c r="C18" s="361" t="s">
        <v>207</v>
      </c>
      <c r="D18" s="362" t="s">
        <v>410</v>
      </c>
      <c r="E18" s="362" t="s">
        <v>400</v>
      </c>
      <c r="F18" s="363">
        <v>3</v>
      </c>
      <c r="G18" s="364" t="s">
        <v>411</v>
      </c>
      <c r="H18" s="397"/>
      <c r="I18" s="398">
        <v>279.79500000000002</v>
      </c>
      <c r="J18" s="399">
        <v>328.92353147038801</v>
      </c>
      <c r="K18" s="400">
        <v>369.596</v>
      </c>
      <c r="L18" s="400">
        <v>424.87</v>
      </c>
      <c r="M18" s="401">
        <v>412.69099999999997</v>
      </c>
      <c r="N18" s="402"/>
      <c r="O18" s="402"/>
      <c r="P18" s="403" t="s">
        <v>412</v>
      </c>
      <c r="Q18" s="404"/>
      <c r="R18" s="309"/>
      <c r="S18" s="338">
        <f>IF(SUM(Z18:AB18)=0,0,$W$4)</f>
        <v>0</v>
      </c>
      <c r="T18" s="309"/>
      <c r="V18" s="309"/>
      <c r="W18" s="309"/>
      <c r="X18" s="309"/>
      <c r="Y18" s="309"/>
      <c r="Z18" s="405">
        <f>IF(ISNUMBER(K18),0,1)</f>
        <v>0</v>
      </c>
      <c r="AA18" s="405">
        <f>IF(ISNUMBER(L18),0,1)</f>
        <v>0</v>
      </c>
      <c r="AB18" s="405">
        <f>IF(ISNUMBER(M18),0,1)</f>
        <v>0</v>
      </c>
      <c r="AC18" s="309"/>
    </row>
    <row r="19" spans="2:29" s="310" customFormat="1" ht="15" thickBot="1">
      <c r="B19" s="368"/>
      <c r="C19" s="369"/>
      <c r="D19" s="370"/>
      <c r="E19" s="387"/>
      <c r="F19" s="387"/>
      <c r="G19" s="387"/>
      <c r="H19" s="328"/>
      <c r="I19" s="330"/>
      <c r="J19" s="330"/>
      <c r="K19" s="330"/>
      <c r="L19" s="330"/>
      <c r="M19" s="330"/>
      <c r="N19" s="328"/>
      <c r="O19" s="331"/>
      <c r="P19" s="371"/>
      <c r="Q19" s="371"/>
      <c r="R19" s="309"/>
      <c r="S19" s="338"/>
      <c r="T19" s="309"/>
      <c r="V19" s="309"/>
      <c r="W19" s="309"/>
      <c r="X19" s="309"/>
      <c r="Y19" s="309"/>
      <c r="Z19" s="309"/>
      <c r="AA19" s="309"/>
      <c r="AB19" s="309"/>
      <c r="AC19" s="309"/>
    </row>
    <row r="20" spans="2:29" s="310" customFormat="1" ht="15" thickBot="1">
      <c r="B20" s="332" t="s">
        <v>413</v>
      </c>
      <c r="C20" s="333" t="s">
        <v>414</v>
      </c>
      <c r="D20" s="335"/>
      <c r="E20" s="334"/>
      <c r="F20" s="335"/>
      <c r="G20" s="336"/>
      <c r="H20" s="337"/>
      <c r="I20" s="337"/>
      <c r="J20" s="337"/>
      <c r="K20" s="337"/>
      <c r="L20" s="337"/>
      <c r="M20" s="337"/>
      <c r="N20" s="337"/>
      <c r="O20" s="337"/>
      <c r="P20" s="372"/>
      <c r="Q20" s="372"/>
      <c r="R20" s="309"/>
      <c r="S20" s="338"/>
      <c r="T20" s="309"/>
      <c r="V20" s="309"/>
      <c r="W20" s="309"/>
      <c r="X20" s="309"/>
      <c r="Y20" s="309"/>
      <c r="Z20" s="309"/>
      <c r="AA20" s="309"/>
      <c r="AB20" s="309"/>
      <c r="AC20" s="309"/>
    </row>
    <row r="21" spans="2:29" s="310" customFormat="1">
      <c r="B21" s="339">
        <v>10</v>
      </c>
      <c r="C21" s="340" t="s">
        <v>211</v>
      </c>
      <c r="D21" s="341" t="s">
        <v>415</v>
      </c>
      <c r="E21" s="341" t="s">
        <v>400</v>
      </c>
      <c r="F21" s="342">
        <v>3</v>
      </c>
      <c r="G21" s="373" t="s">
        <v>411</v>
      </c>
      <c r="H21" s="397"/>
      <c r="I21" s="388">
        <v>1.6279999999999999</v>
      </c>
      <c r="J21" s="389">
        <v>1.7050000000000001</v>
      </c>
      <c r="K21" s="406">
        <v>2.2509999999999999</v>
      </c>
      <c r="L21" s="406">
        <v>2.5819999999999999</v>
      </c>
      <c r="M21" s="407">
        <v>2.66</v>
      </c>
      <c r="N21" s="402"/>
      <c r="O21" s="402"/>
      <c r="P21" s="408" t="s">
        <v>412</v>
      </c>
      <c r="Q21" s="409"/>
      <c r="R21" s="309"/>
      <c r="S21" s="338">
        <f>IF(SUM(Z21:AB21)=0,0,$W$4)</f>
        <v>0</v>
      </c>
      <c r="T21" s="309"/>
      <c r="V21" s="309"/>
      <c r="W21" s="309"/>
      <c r="X21" s="309"/>
      <c r="Y21" s="309"/>
      <c r="Z21" s="405">
        <f t="shared" ref="Z21:AB25" si="0">IF(ISNUMBER(K21),0,1)</f>
        <v>0</v>
      </c>
      <c r="AA21" s="405">
        <f t="shared" si="0"/>
        <v>0</v>
      </c>
      <c r="AB21" s="405">
        <f t="shared" si="0"/>
        <v>0</v>
      </c>
      <c r="AC21" s="309"/>
    </row>
    <row r="22" spans="2:29" s="310" customFormat="1">
      <c r="B22" s="349">
        <v>11</v>
      </c>
      <c r="C22" s="350" t="s">
        <v>212</v>
      </c>
      <c r="D22" s="351" t="s">
        <v>416</v>
      </c>
      <c r="E22" s="351" t="s">
        <v>400</v>
      </c>
      <c r="F22" s="352">
        <v>3</v>
      </c>
      <c r="G22" s="378" t="s">
        <v>411</v>
      </c>
      <c r="H22" s="397"/>
      <c r="I22" s="392">
        <v>0</v>
      </c>
      <c r="J22" s="393">
        <v>0</v>
      </c>
      <c r="K22" s="410">
        <v>0</v>
      </c>
      <c r="L22" s="410">
        <v>0</v>
      </c>
      <c r="M22" s="411">
        <v>0</v>
      </c>
      <c r="N22" s="402"/>
      <c r="O22" s="402"/>
      <c r="P22" s="412" t="s">
        <v>412</v>
      </c>
      <c r="Q22" s="413"/>
      <c r="R22" s="309"/>
      <c r="S22" s="338">
        <f>IF(SUM(Z22:AB22)=0,0,$W$4)</f>
        <v>0</v>
      </c>
      <c r="T22" s="309"/>
      <c r="V22" s="309"/>
      <c r="W22" s="309"/>
      <c r="X22" s="309"/>
      <c r="Y22" s="309"/>
      <c r="Z22" s="405">
        <f t="shared" si="0"/>
        <v>0</v>
      </c>
      <c r="AA22" s="405">
        <f t="shared" si="0"/>
        <v>0</v>
      </c>
      <c r="AB22" s="405">
        <f t="shared" si="0"/>
        <v>0</v>
      </c>
      <c r="AC22" s="309"/>
    </row>
    <row r="23" spans="2:29" s="310" customFormat="1">
      <c r="B23" s="349">
        <v>12</v>
      </c>
      <c r="C23" s="350" t="s">
        <v>323</v>
      </c>
      <c r="D23" s="351" t="s">
        <v>417</v>
      </c>
      <c r="E23" s="351" t="s">
        <v>400</v>
      </c>
      <c r="F23" s="352">
        <v>3</v>
      </c>
      <c r="G23" s="378" t="s">
        <v>411</v>
      </c>
      <c r="H23" s="397"/>
      <c r="I23" s="392">
        <v>7.5090000000000003</v>
      </c>
      <c r="J23" s="393">
        <v>5.1779999999999999</v>
      </c>
      <c r="K23" s="410">
        <v>5.5620000000000003</v>
      </c>
      <c r="L23" s="410">
        <v>5.7350000000000003</v>
      </c>
      <c r="M23" s="411">
        <v>5.9089999999999998</v>
      </c>
      <c r="N23" s="402"/>
      <c r="O23" s="402"/>
      <c r="P23" s="412" t="s">
        <v>412</v>
      </c>
      <c r="Q23" s="413"/>
      <c r="R23" s="309"/>
      <c r="S23" s="338">
        <f>IF(SUM(Z23:AB23)=0,0,$W$4)</f>
        <v>0</v>
      </c>
      <c r="T23" s="309"/>
      <c r="V23" s="309"/>
      <c r="W23" s="309"/>
      <c r="X23" s="309"/>
      <c r="Y23" s="309"/>
      <c r="Z23" s="405">
        <f t="shared" si="0"/>
        <v>0</v>
      </c>
      <c r="AA23" s="405">
        <f t="shared" si="0"/>
        <v>0</v>
      </c>
      <c r="AB23" s="405">
        <f t="shared" si="0"/>
        <v>0</v>
      </c>
      <c r="AC23" s="309"/>
    </row>
    <row r="24" spans="2:29" s="310" customFormat="1">
      <c r="B24" s="349">
        <v>13</v>
      </c>
      <c r="C24" s="350" t="s">
        <v>213</v>
      </c>
      <c r="D24" s="351" t="s">
        <v>418</v>
      </c>
      <c r="E24" s="351" t="s">
        <v>400</v>
      </c>
      <c r="F24" s="352">
        <v>3</v>
      </c>
      <c r="G24" s="378" t="s">
        <v>411</v>
      </c>
      <c r="H24" s="397"/>
      <c r="I24" s="414">
        <v>0.40100000000000002</v>
      </c>
      <c r="J24" s="415">
        <v>0.65300000000000002</v>
      </c>
      <c r="K24" s="410">
        <v>1.0143428730995967</v>
      </c>
      <c r="L24" s="410">
        <v>1.0469999999999999</v>
      </c>
      <c r="M24" s="411">
        <v>1.079</v>
      </c>
      <c r="N24" s="402"/>
      <c r="O24" s="402"/>
      <c r="P24" s="412"/>
      <c r="Q24" s="413"/>
      <c r="R24" s="309"/>
      <c r="S24" s="338">
        <f>IF(SUM(X24:AB24)=0,0,$W$4)</f>
        <v>0</v>
      </c>
      <c r="T24" s="309"/>
      <c r="V24" s="309"/>
      <c r="W24" s="309"/>
      <c r="X24" s="405">
        <f>IF(ISNUMBER(I24),0,1)</f>
        <v>0</v>
      </c>
      <c r="Y24" s="405">
        <f>IF(ISNUMBER(J24),0,1)</f>
        <v>0</v>
      </c>
      <c r="Z24" s="405">
        <f t="shared" si="0"/>
        <v>0</v>
      </c>
      <c r="AA24" s="405">
        <f t="shared" si="0"/>
        <v>0</v>
      </c>
      <c r="AB24" s="405">
        <f t="shared" si="0"/>
        <v>0</v>
      </c>
      <c r="AC24" s="309"/>
    </row>
    <row r="25" spans="2:29" s="310" customFormat="1" ht="15" thickBot="1">
      <c r="B25" s="349">
        <v>14</v>
      </c>
      <c r="C25" s="350" t="s">
        <v>249</v>
      </c>
      <c r="D25" s="351" t="s">
        <v>419</v>
      </c>
      <c r="E25" s="351" t="s">
        <v>400</v>
      </c>
      <c r="F25" s="352">
        <v>3</v>
      </c>
      <c r="G25" s="378" t="s">
        <v>411</v>
      </c>
      <c r="H25" s="397"/>
      <c r="I25" s="416">
        <v>0</v>
      </c>
      <c r="J25" s="400">
        <v>0</v>
      </c>
      <c r="K25" s="400">
        <v>0</v>
      </c>
      <c r="L25" s="400">
        <v>0</v>
      </c>
      <c r="M25" s="401">
        <v>0</v>
      </c>
      <c r="N25" s="402"/>
      <c r="O25" s="402"/>
      <c r="P25" s="412"/>
      <c r="Q25" s="413"/>
      <c r="R25" s="309"/>
      <c r="S25" s="338">
        <f>IF(SUM(X25:AB25)=0,0,$W$4)</f>
        <v>0</v>
      </c>
      <c r="T25" s="309"/>
      <c r="V25" s="309"/>
      <c r="W25" s="309"/>
      <c r="X25" s="405">
        <f>IF(ISNUMBER(I25),0,1)</f>
        <v>0</v>
      </c>
      <c r="Y25" s="405">
        <f>IF(ISNUMBER(J25),0,1)</f>
        <v>0</v>
      </c>
      <c r="Z25" s="405">
        <f t="shared" si="0"/>
        <v>0</v>
      </c>
      <c r="AA25" s="405">
        <f t="shared" si="0"/>
        <v>0</v>
      </c>
      <c r="AB25" s="405">
        <f t="shared" si="0"/>
        <v>0</v>
      </c>
      <c r="AC25" s="309"/>
    </row>
    <row r="26" spans="2:29" s="310" customFormat="1" ht="15" thickBot="1">
      <c r="B26" s="360">
        <v>15</v>
      </c>
      <c r="C26" s="361" t="s">
        <v>218</v>
      </c>
      <c r="D26" s="362" t="s">
        <v>420</v>
      </c>
      <c r="E26" s="362" t="s">
        <v>400</v>
      </c>
      <c r="F26" s="363">
        <v>3</v>
      </c>
      <c r="G26" s="417" t="s">
        <v>401</v>
      </c>
      <c r="H26" s="418">
        <v>18.079999999999998</v>
      </c>
      <c r="I26" s="331"/>
      <c r="J26" s="331"/>
      <c r="K26" s="331"/>
      <c r="L26" s="331"/>
      <c r="M26" s="331"/>
      <c r="N26" s="419"/>
      <c r="O26" s="331"/>
      <c r="P26" s="420" t="s">
        <v>421</v>
      </c>
      <c r="Q26" s="421"/>
      <c r="R26" s="309"/>
      <c r="S26" s="338"/>
      <c r="T26" s="309"/>
      <c r="V26" s="309"/>
      <c r="W26" s="309"/>
      <c r="X26" s="309"/>
      <c r="Y26" s="309"/>
      <c r="Z26" s="309"/>
      <c r="AA26" s="309"/>
      <c r="AB26" s="309"/>
      <c r="AC26" s="309"/>
    </row>
    <row r="27" spans="2:29" s="310" customFormat="1" ht="15" thickBot="1">
      <c r="B27" s="368"/>
      <c r="C27" s="369"/>
      <c r="D27" s="370"/>
      <c r="E27" s="387"/>
      <c r="F27" s="387"/>
      <c r="G27" s="387"/>
      <c r="H27" s="328"/>
      <c r="I27" s="330"/>
      <c r="J27" s="330"/>
      <c r="K27" s="330"/>
      <c r="L27" s="330"/>
      <c r="M27" s="330"/>
      <c r="N27" s="328"/>
      <c r="O27" s="331"/>
      <c r="P27" s="371"/>
      <c r="Q27" s="371"/>
      <c r="R27" s="309"/>
      <c r="S27" s="338"/>
      <c r="T27" s="309"/>
      <c r="V27" s="309"/>
      <c r="W27" s="309"/>
      <c r="X27" s="309"/>
      <c r="Y27" s="309"/>
      <c r="Z27" s="309"/>
      <c r="AA27" s="309"/>
      <c r="AB27" s="309"/>
      <c r="AC27" s="309"/>
    </row>
    <row r="28" spans="2:29" s="310" customFormat="1" ht="15" thickBot="1">
      <c r="B28" s="332" t="s">
        <v>422</v>
      </c>
      <c r="C28" s="333" t="s">
        <v>423</v>
      </c>
      <c r="D28" s="335"/>
      <c r="E28" s="334"/>
      <c r="F28" s="335"/>
      <c r="G28" s="336"/>
      <c r="H28" s="337"/>
      <c r="I28" s="337"/>
      <c r="J28" s="337"/>
      <c r="K28" s="337"/>
      <c r="L28" s="337"/>
      <c r="M28" s="337"/>
      <c r="N28" s="337"/>
      <c r="O28" s="337"/>
      <c r="P28" s="372"/>
      <c r="Q28" s="372"/>
      <c r="R28" s="309"/>
      <c r="S28" s="338"/>
      <c r="T28" s="309"/>
      <c r="V28" s="309"/>
      <c r="W28" s="309"/>
      <c r="X28" s="309"/>
      <c r="Y28" s="309"/>
      <c r="Z28" s="309"/>
      <c r="AA28" s="309"/>
      <c r="AB28" s="309"/>
      <c r="AC28" s="309"/>
    </row>
    <row r="29" spans="2:29" s="310" customFormat="1" ht="15" thickBot="1">
      <c r="B29" s="422">
        <v>16</v>
      </c>
      <c r="C29" s="423" t="s">
        <v>73</v>
      </c>
      <c r="D29" s="424" t="s">
        <v>424</v>
      </c>
      <c r="E29" s="424" t="s">
        <v>259</v>
      </c>
      <c r="F29" s="425">
        <v>2</v>
      </c>
      <c r="G29" s="426" t="s">
        <v>405</v>
      </c>
      <c r="H29" s="427"/>
      <c r="I29" s="428">
        <v>0.59762000000000004</v>
      </c>
      <c r="J29" s="429">
        <v>0.60158</v>
      </c>
      <c r="K29" s="429">
        <v>0.64469999999999805</v>
      </c>
      <c r="L29" s="429">
        <v>0.65680000000000005</v>
      </c>
      <c r="M29" s="430">
        <v>0.64770000000000005</v>
      </c>
      <c r="N29" s="328"/>
      <c r="O29" s="331"/>
      <c r="P29" s="431" t="s">
        <v>425</v>
      </c>
      <c r="Q29" s="432"/>
      <c r="R29" s="309"/>
      <c r="S29" s="338"/>
      <c r="T29" s="309"/>
      <c r="V29" s="309"/>
      <c r="W29" s="309"/>
      <c r="X29" s="309"/>
      <c r="Y29" s="309"/>
      <c r="Z29" s="309"/>
      <c r="AA29" s="309"/>
      <c r="AB29" s="309"/>
      <c r="AC29" s="309"/>
    </row>
    <row r="30" spans="2:29" s="310" customFormat="1" ht="15" thickBot="1">
      <c r="B30" s="368"/>
      <c r="C30" s="369"/>
      <c r="D30" s="370"/>
      <c r="E30" s="387"/>
      <c r="F30" s="387"/>
      <c r="G30" s="387"/>
      <c r="H30" s="328"/>
      <c r="I30" s="330"/>
      <c r="J30" s="330"/>
      <c r="K30" s="330"/>
      <c r="L30" s="330"/>
      <c r="M30" s="330"/>
      <c r="N30" s="328"/>
      <c r="O30" s="331"/>
      <c r="P30" s="371"/>
      <c r="Q30" s="371"/>
      <c r="R30" s="309"/>
      <c r="S30" s="338"/>
      <c r="T30" s="309"/>
      <c r="V30" s="309"/>
      <c r="W30" s="309"/>
      <c r="X30" s="309"/>
      <c r="Y30" s="309"/>
      <c r="Z30" s="309"/>
      <c r="AA30" s="309"/>
      <c r="AB30" s="309"/>
      <c r="AC30" s="309"/>
    </row>
    <row r="31" spans="2:29" s="310" customFormat="1" ht="15" thickBot="1">
      <c r="B31" s="332" t="s">
        <v>426</v>
      </c>
      <c r="C31" s="333" t="s">
        <v>314</v>
      </c>
      <c r="D31" s="335"/>
      <c r="E31" s="334"/>
      <c r="F31" s="335"/>
      <c r="G31" s="336"/>
      <c r="H31" s="337"/>
      <c r="I31" s="337"/>
      <c r="J31" s="337"/>
      <c r="K31" s="337"/>
      <c r="L31" s="337"/>
      <c r="M31" s="337"/>
      <c r="N31" s="337"/>
      <c r="O31" s="337"/>
      <c r="P31" s="372"/>
      <c r="Q31" s="372"/>
      <c r="R31" s="309"/>
      <c r="S31" s="338"/>
      <c r="T31" s="309"/>
      <c r="V31" s="309"/>
      <c r="W31" s="309"/>
      <c r="X31" s="309"/>
      <c r="Y31" s="309"/>
      <c r="Z31" s="309"/>
      <c r="AA31" s="309"/>
      <c r="AB31" s="309"/>
      <c r="AC31" s="309"/>
    </row>
    <row r="32" spans="2:29" s="310" customFormat="1">
      <c r="B32" s="339">
        <v>17</v>
      </c>
      <c r="C32" s="340" t="s">
        <v>257</v>
      </c>
      <c r="D32" s="341" t="s">
        <v>427</v>
      </c>
      <c r="E32" s="341" t="s">
        <v>259</v>
      </c>
      <c r="F32" s="433">
        <v>2</v>
      </c>
      <c r="G32" s="373" t="s">
        <v>405</v>
      </c>
      <c r="H32" s="328"/>
      <c r="I32" s="328"/>
      <c r="J32" s="328"/>
      <c r="K32" s="328"/>
      <c r="L32" s="328"/>
      <c r="M32" s="328"/>
      <c r="N32" s="434">
        <v>0.75</v>
      </c>
      <c r="O32" s="435"/>
      <c r="P32" s="436"/>
      <c r="Q32" s="437"/>
      <c r="R32" s="309"/>
      <c r="S32" s="338">
        <f>IF(SUM(AC32:AC32)=0,0,$W$4)</f>
        <v>0</v>
      </c>
      <c r="T32" s="309"/>
      <c r="V32" s="309"/>
      <c r="W32" s="309"/>
      <c r="X32" s="309"/>
      <c r="Y32" s="309"/>
      <c r="Z32" s="309"/>
      <c r="AA32" s="309"/>
      <c r="AB32" s="309"/>
      <c r="AC32" s="405">
        <f>IF(ISNUMBER(N32),0,1)</f>
        <v>0</v>
      </c>
    </row>
    <row r="33" spans="2:29" s="310" customFormat="1">
      <c r="B33" s="349">
        <v>18</v>
      </c>
      <c r="C33" s="350" t="s">
        <v>231</v>
      </c>
      <c r="D33" s="351" t="s">
        <v>428</v>
      </c>
      <c r="E33" s="351" t="s">
        <v>404</v>
      </c>
      <c r="F33" s="352">
        <v>2</v>
      </c>
      <c r="G33" s="353" t="s">
        <v>405</v>
      </c>
      <c r="H33" s="328"/>
      <c r="I33" s="328"/>
      <c r="J33" s="328"/>
      <c r="K33" s="328"/>
      <c r="L33" s="328"/>
      <c r="M33" s="328"/>
      <c r="N33" s="438">
        <v>0.5</v>
      </c>
      <c r="O33" s="346"/>
      <c r="P33" s="439" t="s">
        <v>429</v>
      </c>
      <c r="Q33" s="440"/>
      <c r="R33" s="309"/>
      <c r="S33" s="338"/>
      <c r="T33" s="309"/>
      <c r="V33" s="309"/>
      <c r="W33" s="309"/>
      <c r="X33" s="309"/>
      <c r="Y33" s="309"/>
      <c r="Z33" s="309"/>
      <c r="AA33" s="309"/>
      <c r="AB33" s="309"/>
      <c r="AC33" s="309"/>
    </row>
    <row r="34" spans="2:29" s="310" customFormat="1" ht="15" thickBot="1">
      <c r="B34" s="349">
        <v>19</v>
      </c>
      <c r="C34" s="350" t="s">
        <v>232</v>
      </c>
      <c r="D34" s="351" t="s">
        <v>430</v>
      </c>
      <c r="E34" s="351" t="s">
        <v>259</v>
      </c>
      <c r="F34" s="352">
        <v>2</v>
      </c>
      <c r="G34" s="353" t="s">
        <v>405</v>
      </c>
      <c r="H34" s="328"/>
      <c r="I34" s="328"/>
      <c r="J34" s="328"/>
      <c r="K34" s="328"/>
      <c r="L34" s="328"/>
      <c r="M34" s="328"/>
      <c r="N34" s="441">
        <v>1</v>
      </c>
      <c r="O34" s="442"/>
      <c r="P34" s="443" t="s">
        <v>429</v>
      </c>
      <c r="Q34" s="444"/>
      <c r="R34" s="309"/>
      <c r="S34" s="338"/>
      <c r="T34" s="309"/>
      <c r="V34" s="309"/>
      <c r="W34" s="309"/>
      <c r="X34" s="309"/>
      <c r="Y34" s="309"/>
      <c r="Z34" s="309"/>
      <c r="AA34" s="309"/>
      <c r="AB34" s="309"/>
      <c r="AC34" s="309"/>
    </row>
    <row r="35" spans="2:29" s="310" customFormat="1">
      <c r="B35" s="349">
        <v>20</v>
      </c>
      <c r="C35" s="350" t="s">
        <v>233</v>
      </c>
      <c r="D35" s="351" t="s">
        <v>431</v>
      </c>
      <c r="E35" s="351" t="s">
        <v>404</v>
      </c>
      <c r="F35" s="352">
        <v>3</v>
      </c>
      <c r="G35" s="378" t="s">
        <v>401</v>
      </c>
      <c r="H35" s="328"/>
      <c r="I35" s="328"/>
      <c r="J35" s="328"/>
      <c r="K35" s="445">
        <v>0</v>
      </c>
      <c r="L35" s="446">
        <v>0</v>
      </c>
      <c r="M35" s="447">
        <v>0</v>
      </c>
      <c r="N35" s="328"/>
      <c r="O35" s="331"/>
      <c r="P35" s="448"/>
      <c r="Q35" s="449"/>
      <c r="R35" s="309"/>
      <c r="S35" s="338">
        <f>IF(SUM(Z35:AB35)=0,0,$W$4)</f>
        <v>0</v>
      </c>
      <c r="T35" s="309"/>
      <c r="V35" s="309"/>
      <c r="W35" s="309"/>
      <c r="X35" s="309"/>
      <c r="Y35" s="309"/>
      <c r="Z35" s="405">
        <f>IF(ISNUMBER(K35),0,1)</f>
        <v>0</v>
      </c>
      <c r="AA35" s="405">
        <f>IF(ISNUMBER(L35),0,1)</f>
        <v>0</v>
      </c>
      <c r="AB35" s="405">
        <f>IF(ISNUMBER(M35),0,1)</f>
        <v>0</v>
      </c>
      <c r="AC35" s="309"/>
    </row>
    <row r="36" spans="2:29" s="310" customFormat="1">
      <c r="B36" s="349">
        <v>21</v>
      </c>
      <c r="C36" s="350" t="s">
        <v>233</v>
      </c>
      <c r="D36" s="351" t="s">
        <v>432</v>
      </c>
      <c r="E36" s="351" t="s">
        <v>404</v>
      </c>
      <c r="F36" s="352">
        <v>3</v>
      </c>
      <c r="G36" s="378" t="s">
        <v>234</v>
      </c>
      <c r="H36" s="328"/>
      <c r="I36" s="328"/>
      <c r="J36" s="328"/>
      <c r="K36" s="450">
        <v>0</v>
      </c>
      <c r="L36" s="451">
        <v>0</v>
      </c>
      <c r="M36" s="452">
        <v>0</v>
      </c>
      <c r="N36" s="328"/>
      <c r="O36" s="331"/>
      <c r="P36" s="448" t="s">
        <v>433</v>
      </c>
      <c r="Q36" s="449"/>
      <c r="R36" s="309"/>
      <c r="S36" s="338"/>
      <c r="T36" s="309"/>
      <c r="V36" s="309"/>
      <c r="W36" s="309"/>
      <c r="X36" s="309"/>
      <c r="Y36" s="309"/>
      <c r="Z36" s="309"/>
      <c r="AA36" s="309"/>
      <c r="AB36" s="309"/>
      <c r="AC36" s="309"/>
    </row>
    <row r="37" spans="2:29" s="310" customFormat="1">
      <c r="B37" s="349">
        <v>22</v>
      </c>
      <c r="C37" s="350" t="s">
        <v>235</v>
      </c>
      <c r="D37" s="351" t="s">
        <v>434</v>
      </c>
      <c r="E37" s="351" t="s">
        <v>404</v>
      </c>
      <c r="F37" s="352">
        <v>3</v>
      </c>
      <c r="G37" s="378" t="s">
        <v>234</v>
      </c>
      <c r="H37" s="328"/>
      <c r="I37" s="328"/>
      <c r="J37" s="328"/>
      <c r="K37" s="414">
        <v>0</v>
      </c>
      <c r="L37" s="415">
        <v>0</v>
      </c>
      <c r="M37" s="453">
        <v>0</v>
      </c>
      <c r="N37" s="328"/>
      <c r="O37" s="331"/>
      <c r="P37" s="448"/>
      <c r="Q37" s="449"/>
      <c r="R37" s="309"/>
      <c r="S37" s="338">
        <f>IF(SUM(Z37:AB37)=0,0,$W$4)</f>
        <v>0</v>
      </c>
      <c r="T37" s="309"/>
      <c r="V37" s="309"/>
      <c r="W37" s="309"/>
      <c r="X37" s="309"/>
      <c r="Y37" s="309"/>
      <c r="Z37" s="405">
        <f t="shared" ref="Z37:AB38" si="1">IF(ISNUMBER(K37),0,1)</f>
        <v>0</v>
      </c>
      <c r="AA37" s="405">
        <f t="shared" si="1"/>
        <v>0</v>
      </c>
      <c r="AB37" s="405">
        <f t="shared" si="1"/>
        <v>0</v>
      </c>
      <c r="AC37" s="309"/>
    </row>
    <row r="38" spans="2:29" s="310" customFormat="1" ht="15" thickBot="1">
      <c r="B38" s="360">
        <v>23</v>
      </c>
      <c r="C38" s="361" t="s">
        <v>258</v>
      </c>
      <c r="D38" s="362" t="s">
        <v>435</v>
      </c>
      <c r="E38" s="362" t="s">
        <v>404</v>
      </c>
      <c r="F38" s="363">
        <v>3</v>
      </c>
      <c r="G38" s="454" t="s">
        <v>234</v>
      </c>
      <c r="H38" s="328"/>
      <c r="I38" s="328"/>
      <c r="J38" s="328"/>
      <c r="K38" s="416">
        <v>0</v>
      </c>
      <c r="L38" s="400">
        <v>0</v>
      </c>
      <c r="M38" s="401">
        <v>0</v>
      </c>
      <c r="N38" s="328"/>
      <c r="O38" s="331"/>
      <c r="P38" s="420"/>
      <c r="Q38" s="421"/>
      <c r="R38" s="309"/>
      <c r="S38" s="338">
        <f>IF(SUM(Z38:AB38)=0,0,$W$4)</f>
        <v>0</v>
      </c>
      <c r="T38" s="309"/>
      <c r="V38" s="309"/>
      <c r="W38" s="309"/>
      <c r="X38" s="309"/>
      <c r="Y38" s="309"/>
      <c r="Z38" s="405">
        <f t="shared" si="1"/>
        <v>0</v>
      </c>
      <c r="AA38" s="405">
        <f t="shared" si="1"/>
        <v>0</v>
      </c>
      <c r="AB38" s="405">
        <f t="shared" si="1"/>
        <v>0</v>
      </c>
      <c r="AC38" s="309"/>
    </row>
    <row r="39" spans="2:29" s="310" customFormat="1" ht="15" thickBot="1">
      <c r="B39" s="455"/>
      <c r="C39" s="456"/>
      <c r="D39" s="457"/>
      <c r="E39" s="457"/>
      <c r="F39" s="458"/>
      <c r="G39" s="459"/>
      <c r="H39" s="328"/>
      <c r="I39" s="328"/>
      <c r="J39" s="328"/>
      <c r="K39" s="460"/>
      <c r="L39" s="460"/>
      <c r="M39" s="460"/>
      <c r="N39" s="328"/>
      <c r="O39" s="331"/>
      <c r="P39" s="461"/>
      <c r="Q39" s="461"/>
      <c r="R39" s="309"/>
      <c r="S39" s="338"/>
      <c r="T39" s="309"/>
      <c r="V39" s="309"/>
      <c r="W39" s="309"/>
      <c r="X39" s="309"/>
      <c r="Y39" s="309"/>
      <c r="Z39" s="309"/>
      <c r="AA39" s="309"/>
      <c r="AB39" s="309"/>
      <c r="AC39" s="309"/>
    </row>
    <row r="40" spans="2:29" s="310" customFormat="1" ht="15" thickBot="1">
      <c r="B40" s="462" t="s">
        <v>436</v>
      </c>
      <c r="C40" s="463" t="s">
        <v>185</v>
      </c>
      <c r="D40" s="457"/>
      <c r="E40" s="457"/>
      <c r="F40" s="458"/>
      <c r="G40" s="459"/>
      <c r="H40" s="328"/>
      <c r="I40" s="328"/>
      <c r="J40" s="328"/>
      <c r="K40" s="460"/>
      <c r="L40" s="460"/>
      <c r="M40" s="460"/>
      <c r="N40" s="328"/>
      <c r="O40" s="331"/>
      <c r="P40" s="461"/>
      <c r="Q40" s="461"/>
      <c r="R40" s="309"/>
      <c r="S40" s="338"/>
      <c r="T40" s="309"/>
      <c r="V40" s="309"/>
      <c r="W40" s="309"/>
      <c r="X40" s="309"/>
      <c r="Y40" s="309"/>
      <c r="Z40" s="309"/>
      <c r="AA40" s="309"/>
      <c r="AB40" s="309"/>
      <c r="AC40" s="309"/>
    </row>
    <row r="41" spans="2:29" s="310" customFormat="1">
      <c r="B41" s="339">
        <v>24</v>
      </c>
      <c r="C41" s="340" t="s">
        <v>437</v>
      </c>
      <c r="D41" s="341" t="s">
        <v>438</v>
      </c>
      <c r="E41" s="341" t="s">
        <v>400</v>
      </c>
      <c r="F41" s="342">
        <v>3</v>
      </c>
      <c r="G41" s="464" t="s">
        <v>401</v>
      </c>
      <c r="H41" s="328"/>
      <c r="I41" s="328"/>
      <c r="J41" s="328"/>
      <c r="K41" s="460"/>
      <c r="L41" s="460"/>
      <c r="M41" s="465">
        <f>+'Totex menu adjustments'!P11</f>
        <v>3.3383552447687919</v>
      </c>
      <c r="N41" s="328"/>
      <c r="O41" s="331"/>
      <c r="P41" s="436" t="s">
        <v>439</v>
      </c>
      <c r="Q41" s="437"/>
      <c r="R41" s="309"/>
      <c r="S41" s="338">
        <f>IF(SUM(AB41)=0,0,$W$4)</f>
        <v>0</v>
      </c>
      <c r="T41" s="309"/>
      <c r="V41" s="309"/>
      <c r="W41" s="309"/>
      <c r="X41" s="309"/>
      <c r="Y41" s="309"/>
      <c r="Z41" s="309"/>
      <c r="AA41" s="309"/>
      <c r="AB41" s="405">
        <f>IF(ISNUMBER(M41),0,1)</f>
        <v>0</v>
      </c>
      <c r="AC41" s="309"/>
    </row>
    <row r="42" spans="2:29" s="310" customFormat="1">
      <c r="B42" s="349">
        <v>25</v>
      </c>
      <c r="C42" s="350" t="s">
        <v>440</v>
      </c>
      <c r="D42" s="351" t="s">
        <v>441</v>
      </c>
      <c r="E42" s="351" t="s">
        <v>400</v>
      </c>
      <c r="F42" s="352">
        <v>3</v>
      </c>
      <c r="G42" s="378" t="s">
        <v>401</v>
      </c>
      <c r="H42" s="328"/>
      <c r="I42" s="328"/>
      <c r="J42" s="328"/>
      <c r="K42" s="460"/>
      <c r="L42" s="460"/>
      <c r="M42" s="466">
        <f>+'Totex menu adjustments'!P18</f>
        <v>32.771154877867481</v>
      </c>
      <c r="N42" s="328"/>
      <c r="O42" s="331"/>
      <c r="P42" s="439" t="s">
        <v>439</v>
      </c>
      <c r="Q42" s="440"/>
      <c r="R42" s="309"/>
      <c r="S42" s="338">
        <f>IF(SUM(AB42)=0,0,$W$4)</f>
        <v>0</v>
      </c>
      <c r="T42" s="309"/>
      <c r="V42" s="309"/>
      <c r="W42" s="309"/>
      <c r="X42" s="309"/>
      <c r="Y42" s="309"/>
      <c r="Z42" s="309"/>
      <c r="AA42" s="309"/>
      <c r="AB42" s="405">
        <f>IF(ISNUMBER(M42),0,1)</f>
        <v>0</v>
      </c>
      <c r="AC42" s="309"/>
    </row>
    <row r="43" spans="2:29" s="310" customFormat="1" ht="25.5">
      <c r="B43" s="349">
        <v>26</v>
      </c>
      <c r="C43" s="350" t="s">
        <v>442</v>
      </c>
      <c r="D43" s="351" t="s">
        <v>443</v>
      </c>
      <c r="E43" s="351" t="s">
        <v>400</v>
      </c>
      <c r="F43" s="352">
        <v>3</v>
      </c>
      <c r="G43" s="378" t="s">
        <v>444</v>
      </c>
      <c r="H43" s="328"/>
      <c r="I43" s="328"/>
      <c r="J43" s="328"/>
      <c r="K43" s="460"/>
      <c r="L43" s="460"/>
      <c r="M43" s="466">
        <f>+[14]Summary_Output!$F$32</f>
        <v>3.8220615160404954</v>
      </c>
      <c r="N43" s="328"/>
      <c r="O43" s="331"/>
      <c r="P43" s="467" t="s">
        <v>445</v>
      </c>
      <c r="Q43" s="449"/>
      <c r="R43" s="309"/>
      <c r="S43" s="338">
        <f>IF(SUM(AB43)=0,0,$W$4)</f>
        <v>0</v>
      </c>
      <c r="T43" s="309"/>
      <c r="V43" s="309"/>
      <c r="W43" s="309"/>
      <c r="X43" s="309"/>
      <c r="Y43" s="309"/>
      <c r="Z43" s="309"/>
      <c r="AA43" s="309"/>
      <c r="AB43" s="405">
        <f>IF(ISNUMBER(M43),0,1)</f>
        <v>0</v>
      </c>
      <c r="AC43" s="309"/>
    </row>
    <row r="44" spans="2:29" s="310" customFormat="1" ht="15" thickBot="1">
      <c r="B44" s="360">
        <v>27</v>
      </c>
      <c r="C44" s="361" t="s">
        <v>446</v>
      </c>
      <c r="D44" s="362" t="s">
        <v>447</v>
      </c>
      <c r="E44" s="362" t="s">
        <v>400</v>
      </c>
      <c r="F44" s="363">
        <v>3</v>
      </c>
      <c r="G44" s="454" t="s">
        <v>444</v>
      </c>
      <c r="H44" s="328"/>
      <c r="I44" s="328"/>
      <c r="J44" s="328"/>
      <c r="K44" s="460"/>
      <c r="L44" s="460"/>
      <c r="M44" s="468">
        <f>+[15]Summary_Output!$F$40</f>
        <v>37.519485109073486</v>
      </c>
      <c r="N44" s="328"/>
      <c r="O44" s="331"/>
      <c r="P44" s="469" t="s">
        <v>448</v>
      </c>
      <c r="Q44" s="421"/>
      <c r="R44" s="309"/>
      <c r="S44" s="338">
        <f>IF(SUM(AB44)=0,0,$W$4)</f>
        <v>0</v>
      </c>
      <c r="T44" s="309"/>
      <c r="V44" s="309"/>
      <c r="W44" s="309"/>
      <c r="X44" s="309"/>
      <c r="Y44" s="309"/>
      <c r="Z44" s="309"/>
      <c r="AA44" s="309"/>
      <c r="AB44" s="405">
        <f>IF(ISNUMBER(M44),0,1)</f>
        <v>0</v>
      </c>
      <c r="AC44" s="309"/>
    </row>
    <row r="45" spans="2:29" s="310" customFormat="1">
      <c r="B45" s="368"/>
      <c r="C45" s="470"/>
      <c r="D45" s="331"/>
      <c r="E45" s="329"/>
      <c r="F45" s="329"/>
      <c r="G45" s="329"/>
      <c r="H45" s="331"/>
      <c r="I45" s="460"/>
      <c r="J45" s="460"/>
      <c r="K45" s="460"/>
      <c r="L45" s="460"/>
      <c r="M45" s="460"/>
      <c r="N45" s="331"/>
      <c r="O45" s="331"/>
      <c r="P45" s="331"/>
      <c r="Q45" s="309"/>
      <c r="R45" s="309"/>
      <c r="S45" s="338"/>
      <c r="T45" s="309"/>
      <c r="V45" s="309"/>
      <c r="W45" s="309"/>
      <c r="X45" s="309"/>
      <c r="Y45" s="309"/>
      <c r="Z45" s="309"/>
      <c r="AA45" s="309"/>
      <c r="AB45" s="309"/>
      <c r="AC45" s="471">
        <f>SUM(X18:AC44)</f>
        <v>0</v>
      </c>
    </row>
    <row r="46" spans="2:29" s="310" customFormat="1" ht="15.75">
      <c r="B46" s="472" t="s">
        <v>449</v>
      </c>
      <c r="C46" s="473"/>
      <c r="D46" s="474"/>
      <c r="E46" s="474"/>
      <c r="F46" s="475"/>
      <c r="G46" s="474"/>
      <c r="H46" s="474"/>
      <c r="I46" s="474"/>
      <c r="J46" s="476"/>
      <c r="K46" s="476"/>
      <c r="L46" s="476"/>
      <c r="M46" s="477"/>
      <c r="N46" s="427"/>
      <c r="O46" s="331"/>
      <c r="P46" s="371"/>
      <c r="Q46" s="309"/>
      <c r="R46" s="309"/>
      <c r="S46" s="309"/>
      <c r="T46" s="309"/>
      <c r="V46" s="309"/>
      <c r="W46" s="309"/>
      <c r="X46" s="309"/>
      <c r="Y46" s="309"/>
      <c r="Z46" s="309"/>
      <c r="AA46" s="309"/>
      <c r="AB46" s="309"/>
      <c r="AC46" s="309"/>
    </row>
    <row r="47" spans="2:29" s="310" customFormat="1" ht="15.75">
      <c r="B47" s="478"/>
      <c r="C47" s="479" t="s">
        <v>450</v>
      </c>
      <c r="D47" s="474"/>
      <c r="E47" s="474"/>
      <c r="F47" s="475"/>
      <c r="G47" s="474"/>
      <c r="H47" s="474"/>
      <c r="I47" s="474"/>
      <c r="J47" s="476"/>
      <c r="K47" s="476"/>
      <c r="L47" s="476"/>
      <c r="M47" s="477"/>
      <c r="N47" s="427"/>
      <c r="O47" s="331"/>
      <c r="P47" s="371"/>
      <c r="Q47" s="309"/>
      <c r="R47" s="309"/>
      <c r="S47" s="309"/>
      <c r="T47" s="309"/>
      <c r="V47" s="309"/>
      <c r="W47" s="309"/>
      <c r="X47" s="309"/>
      <c r="Y47" s="309"/>
      <c r="Z47" s="309"/>
      <c r="AA47" s="309"/>
      <c r="AB47" s="309"/>
      <c r="AC47" s="309"/>
    </row>
    <row r="48" spans="2:29" s="310" customFormat="1" ht="15.75">
      <c r="B48" s="480"/>
      <c r="C48" s="479" t="s">
        <v>451</v>
      </c>
      <c r="D48" s="474"/>
      <c r="E48" s="474"/>
      <c r="F48" s="475"/>
      <c r="G48" s="474"/>
      <c r="H48" s="474"/>
      <c r="I48" s="474"/>
      <c r="J48" s="476"/>
      <c r="K48" s="476"/>
      <c r="L48" s="476"/>
      <c r="M48" s="477"/>
      <c r="N48" s="427"/>
      <c r="O48" s="331"/>
      <c r="P48" s="371"/>
      <c r="Q48" s="309"/>
      <c r="R48" s="309"/>
      <c r="S48" s="309"/>
      <c r="T48" s="309"/>
      <c r="V48" s="309"/>
      <c r="W48" s="309"/>
      <c r="X48" s="309"/>
      <c r="Y48" s="309"/>
      <c r="Z48" s="309"/>
      <c r="AA48" s="309"/>
      <c r="AB48" s="309"/>
      <c r="AC48" s="309"/>
    </row>
    <row r="49" spans="2:16" s="309" customFormat="1" ht="15.75">
      <c r="B49" s="481"/>
      <c r="C49" s="479" t="s">
        <v>452</v>
      </c>
      <c r="D49" s="474"/>
      <c r="E49" s="474"/>
      <c r="F49" s="475"/>
      <c r="G49" s="474"/>
      <c r="H49" s="474"/>
      <c r="I49" s="474"/>
      <c r="J49" s="476"/>
      <c r="K49" s="476"/>
      <c r="L49" s="476"/>
      <c r="M49" s="477"/>
      <c r="N49" s="427"/>
      <c r="O49" s="331"/>
      <c r="P49" s="371"/>
    </row>
    <row r="50" spans="2:16" s="309" customFormat="1" ht="15.75">
      <c r="B50" s="482"/>
      <c r="C50" s="479" t="s">
        <v>453</v>
      </c>
      <c r="D50" s="474"/>
      <c r="E50" s="474"/>
      <c r="F50" s="475"/>
      <c r="G50" s="474"/>
      <c r="H50" s="474"/>
      <c r="I50" s="474"/>
      <c r="J50" s="476"/>
      <c r="K50" s="476"/>
      <c r="L50" s="476"/>
      <c r="M50" s="477"/>
      <c r="N50" s="427"/>
      <c r="O50" s="331"/>
      <c r="P50" s="371"/>
    </row>
    <row r="51" spans="2:16" s="309" customFormat="1" ht="16.5" thickBot="1">
      <c r="B51" s="483"/>
      <c r="C51" s="484"/>
      <c r="D51" s="474"/>
      <c r="E51" s="474"/>
      <c r="F51" s="475"/>
      <c r="G51" s="474"/>
      <c r="H51" s="474"/>
      <c r="I51" s="474"/>
      <c r="J51" s="476"/>
      <c r="K51" s="476"/>
      <c r="L51" s="476"/>
      <c r="M51" s="477"/>
      <c r="N51" s="427"/>
      <c r="O51" s="331"/>
      <c r="P51" s="328"/>
    </row>
    <row r="52" spans="2:16" s="309" customFormat="1" ht="16.5" thickBot="1">
      <c r="B52" s="759" t="s">
        <v>454</v>
      </c>
      <c r="C52" s="760"/>
      <c r="D52" s="760"/>
      <c r="E52" s="760"/>
      <c r="F52" s="760"/>
      <c r="G52" s="760"/>
      <c r="H52" s="760"/>
      <c r="I52" s="760"/>
      <c r="J52" s="760"/>
      <c r="K52" s="760"/>
      <c r="L52" s="760"/>
      <c r="M52" s="760"/>
      <c r="N52" s="761"/>
      <c r="O52" s="331"/>
      <c r="P52" s="328"/>
    </row>
    <row r="53" spans="2:16" s="309" customFormat="1" ht="16.5" thickBot="1">
      <c r="B53" s="485"/>
      <c r="C53" s="486"/>
      <c r="D53" s="487"/>
      <c r="E53" s="487"/>
      <c r="F53" s="488"/>
      <c r="G53" s="487"/>
      <c r="H53" s="487"/>
      <c r="I53" s="487"/>
      <c r="J53" s="476"/>
      <c r="K53" s="476"/>
      <c r="L53" s="476"/>
      <c r="M53" s="477"/>
      <c r="N53" s="477"/>
      <c r="O53" s="331"/>
      <c r="P53" s="328"/>
    </row>
    <row r="54" spans="2:16" s="309" customFormat="1" ht="15" thickBot="1">
      <c r="B54" s="780" t="s">
        <v>455</v>
      </c>
      <c r="C54" s="781"/>
      <c r="D54" s="781"/>
      <c r="E54" s="781"/>
      <c r="F54" s="781"/>
      <c r="G54" s="781"/>
      <c r="H54" s="781"/>
      <c r="I54" s="781"/>
      <c r="J54" s="781"/>
      <c r="K54" s="781"/>
      <c r="L54" s="781"/>
      <c r="M54" s="781"/>
      <c r="N54" s="782"/>
      <c r="O54" s="331"/>
      <c r="P54" s="328"/>
    </row>
    <row r="55" spans="2:16" s="309" customFormat="1" ht="15" thickBot="1">
      <c r="B55" s="489"/>
      <c r="C55" s="490"/>
      <c r="D55" s="489"/>
      <c r="E55" s="489"/>
      <c r="F55" s="491"/>
      <c r="G55" s="492"/>
      <c r="H55" s="492"/>
      <c r="I55" s="492"/>
      <c r="J55" s="476"/>
      <c r="K55" s="476"/>
      <c r="L55" s="476"/>
      <c r="M55" s="477"/>
      <c r="N55" s="477"/>
      <c r="O55" s="331"/>
      <c r="P55" s="328"/>
    </row>
    <row r="56" spans="2:16" s="309" customFormat="1">
      <c r="B56" s="493" t="s">
        <v>456</v>
      </c>
      <c r="C56" s="783" t="s">
        <v>457</v>
      </c>
      <c r="D56" s="784"/>
      <c r="E56" s="784"/>
      <c r="F56" s="784"/>
      <c r="G56" s="784"/>
      <c r="H56" s="784"/>
      <c r="I56" s="784"/>
      <c r="J56" s="784"/>
      <c r="K56" s="784"/>
      <c r="L56" s="784"/>
      <c r="M56" s="784"/>
      <c r="N56" s="785"/>
      <c r="O56" s="331"/>
      <c r="P56" s="328"/>
    </row>
    <row r="57" spans="2:16" s="309" customFormat="1">
      <c r="B57" s="494" t="s">
        <v>458</v>
      </c>
      <c r="C57" s="495" t="str">
        <f>$C$5</f>
        <v>Company details</v>
      </c>
      <c r="D57" s="495"/>
      <c r="E57" s="495"/>
      <c r="F57" s="495"/>
      <c r="G57" s="495"/>
      <c r="H57" s="495"/>
      <c r="I57" s="495"/>
      <c r="J57" s="495"/>
      <c r="K57" s="495"/>
      <c r="L57" s="495"/>
      <c r="M57" s="495"/>
      <c r="N57" s="496"/>
      <c r="O57" s="331"/>
      <c r="P57" s="328"/>
    </row>
    <row r="58" spans="2:16" s="309" customFormat="1">
      <c r="B58" s="497">
        <v>1</v>
      </c>
      <c r="C58" s="774" t="s">
        <v>459</v>
      </c>
      <c r="D58" s="775"/>
      <c r="E58" s="775"/>
      <c r="F58" s="775"/>
      <c r="G58" s="775"/>
      <c r="H58" s="775"/>
      <c r="I58" s="775"/>
      <c r="J58" s="775"/>
      <c r="K58" s="775"/>
      <c r="L58" s="775"/>
      <c r="M58" s="775"/>
      <c r="N58" s="776"/>
      <c r="O58" s="331"/>
      <c r="P58" s="328"/>
    </row>
    <row r="59" spans="2:16" s="309" customFormat="1">
      <c r="B59" s="498">
        <v>2</v>
      </c>
      <c r="C59" s="774" t="s">
        <v>460</v>
      </c>
      <c r="D59" s="775"/>
      <c r="E59" s="775"/>
      <c r="F59" s="775"/>
      <c r="G59" s="775"/>
      <c r="H59" s="775"/>
      <c r="I59" s="775"/>
      <c r="J59" s="775"/>
      <c r="K59" s="775"/>
      <c r="L59" s="775"/>
      <c r="M59" s="775"/>
      <c r="N59" s="776"/>
      <c r="O59" s="331"/>
      <c r="P59" s="328"/>
    </row>
    <row r="60" spans="2:16" s="309" customFormat="1">
      <c r="B60" s="498">
        <v>3</v>
      </c>
      <c r="C60" s="774" t="s">
        <v>461</v>
      </c>
      <c r="D60" s="775"/>
      <c r="E60" s="775"/>
      <c r="F60" s="775"/>
      <c r="G60" s="775"/>
      <c r="H60" s="775"/>
      <c r="I60" s="775"/>
      <c r="J60" s="775"/>
      <c r="K60" s="775"/>
      <c r="L60" s="775"/>
      <c r="M60" s="775"/>
      <c r="N60" s="776"/>
      <c r="O60" s="331"/>
      <c r="P60" s="328"/>
    </row>
    <row r="61" spans="2:16" s="309" customFormat="1">
      <c r="B61" s="494" t="s">
        <v>462</v>
      </c>
      <c r="C61" s="495" t="str">
        <f>$C$10</f>
        <v>Menu choices</v>
      </c>
      <c r="D61" s="495"/>
      <c r="E61" s="495"/>
      <c r="F61" s="495"/>
      <c r="G61" s="495"/>
      <c r="H61" s="495"/>
      <c r="I61" s="495"/>
      <c r="J61" s="495"/>
      <c r="K61" s="495"/>
      <c r="L61" s="495"/>
      <c r="M61" s="495"/>
      <c r="N61" s="496"/>
      <c r="O61" s="331"/>
      <c r="P61" s="328"/>
    </row>
    <row r="62" spans="2:16" s="309" customFormat="1">
      <c r="B62" s="498">
        <v>4</v>
      </c>
      <c r="C62" s="774" t="s">
        <v>463</v>
      </c>
      <c r="D62" s="775"/>
      <c r="E62" s="775"/>
      <c r="F62" s="775"/>
      <c r="G62" s="775"/>
      <c r="H62" s="775"/>
      <c r="I62" s="775"/>
      <c r="J62" s="775"/>
      <c r="K62" s="775"/>
      <c r="L62" s="775"/>
      <c r="M62" s="775"/>
      <c r="N62" s="776"/>
      <c r="O62" s="331"/>
      <c r="P62" s="328"/>
    </row>
    <row r="63" spans="2:16" s="309" customFormat="1">
      <c r="B63" s="498">
        <v>5</v>
      </c>
      <c r="C63" s="774" t="s">
        <v>464</v>
      </c>
      <c r="D63" s="775"/>
      <c r="E63" s="775"/>
      <c r="F63" s="775"/>
      <c r="G63" s="775"/>
      <c r="H63" s="775"/>
      <c r="I63" s="775"/>
      <c r="J63" s="775"/>
      <c r="K63" s="775"/>
      <c r="L63" s="775"/>
      <c r="M63" s="775"/>
      <c r="N63" s="776"/>
      <c r="O63" s="331"/>
      <c r="P63" s="328"/>
    </row>
    <row r="64" spans="2:16" s="309" customFormat="1">
      <c r="B64" s="498">
        <v>6</v>
      </c>
      <c r="C64" s="774" t="s">
        <v>465</v>
      </c>
      <c r="D64" s="775"/>
      <c r="E64" s="775"/>
      <c r="F64" s="775"/>
      <c r="G64" s="775"/>
      <c r="H64" s="775"/>
      <c r="I64" s="775"/>
      <c r="J64" s="775"/>
      <c r="K64" s="775"/>
      <c r="L64" s="775"/>
      <c r="M64" s="775"/>
      <c r="N64" s="776"/>
      <c r="O64" s="331"/>
      <c r="P64" s="328"/>
    </row>
    <row r="65" spans="2:16" s="309" customFormat="1">
      <c r="B65" s="494" t="s">
        <v>466</v>
      </c>
      <c r="C65" s="495" t="str">
        <f>$C$15</f>
        <v>TOTEX</v>
      </c>
      <c r="D65" s="495"/>
      <c r="E65" s="495"/>
      <c r="F65" s="495"/>
      <c r="G65" s="495"/>
      <c r="H65" s="495"/>
      <c r="I65" s="495"/>
      <c r="J65" s="495"/>
      <c r="K65" s="495"/>
      <c r="L65" s="495"/>
      <c r="M65" s="495"/>
      <c r="N65" s="496"/>
      <c r="O65" s="331"/>
      <c r="P65" s="328"/>
    </row>
    <row r="66" spans="2:16" s="309" customFormat="1">
      <c r="B66" s="498">
        <v>7</v>
      </c>
      <c r="C66" s="774" t="s">
        <v>467</v>
      </c>
      <c r="D66" s="775"/>
      <c r="E66" s="775"/>
      <c r="F66" s="775"/>
      <c r="G66" s="775"/>
      <c r="H66" s="775"/>
      <c r="I66" s="775"/>
      <c r="J66" s="775"/>
      <c r="K66" s="775"/>
      <c r="L66" s="775"/>
      <c r="M66" s="775"/>
      <c r="N66" s="776"/>
      <c r="O66" s="331"/>
      <c r="P66" s="328"/>
    </row>
    <row r="67" spans="2:16" s="309" customFormat="1">
      <c r="B67" s="498">
        <v>8</v>
      </c>
      <c r="C67" s="774" t="s">
        <v>468</v>
      </c>
      <c r="D67" s="775"/>
      <c r="E67" s="775"/>
      <c r="F67" s="775"/>
      <c r="G67" s="775"/>
      <c r="H67" s="775"/>
      <c r="I67" s="775"/>
      <c r="J67" s="775"/>
      <c r="K67" s="775"/>
      <c r="L67" s="775"/>
      <c r="M67" s="775"/>
      <c r="N67" s="776"/>
      <c r="O67" s="331"/>
      <c r="P67" s="328"/>
    </row>
    <row r="68" spans="2:16" s="309" customFormat="1">
      <c r="B68" s="498">
        <v>9</v>
      </c>
      <c r="C68" s="774" t="s">
        <v>469</v>
      </c>
      <c r="D68" s="775"/>
      <c r="E68" s="775"/>
      <c r="F68" s="775"/>
      <c r="G68" s="775"/>
      <c r="H68" s="775"/>
      <c r="I68" s="775"/>
      <c r="J68" s="775"/>
      <c r="K68" s="775"/>
      <c r="L68" s="775"/>
      <c r="M68" s="775"/>
      <c r="N68" s="776"/>
      <c r="O68" s="331"/>
      <c r="P68" s="328"/>
    </row>
    <row r="69" spans="2:16" s="309" customFormat="1">
      <c r="B69" s="494" t="s">
        <v>470</v>
      </c>
      <c r="C69" s="495" t="str">
        <f>$C$20</f>
        <v>Adjustments to TOTEX</v>
      </c>
      <c r="D69" s="495"/>
      <c r="E69" s="495"/>
      <c r="F69" s="495"/>
      <c r="G69" s="495"/>
      <c r="H69" s="495"/>
      <c r="I69" s="495"/>
      <c r="J69" s="495"/>
      <c r="K69" s="495"/>
      <c r="L69" s="495"/>
      <c r="M69" s="495"/>
      <c r="N69" s="496"/>
      <c r="O69" s="331"/>
      <c r="P69" s="328"/>
    </row>
    <row r="70" spans="2:16" s="309" customFormat="1">
      <c r="B70" s="498" t="s">
        <v>471</v>
      </c>
      <c r="C70" s="774" t="s">
        <v>472</v>
      </c>
      <c r="D70" s="775"/>
      <c r="E70" s="775"/>
      <c r="F70" s="775"/>
      <c r="G70" s="775"/>
      <c r="H70" s="775"/>
      <c r="I70" s="775"/>
      <c r="J70" s="775"/>
      <c r="K70" s="775"/>
      <c r="L70" s="775"/>
      <c r="M70" s="775"/>
      <c r="N70" s="776"/>
      <c r="O70" s="331"/>
      <c r="P70" s="328"/>
    </row>
    <row r="71" spans="2:16" s="309" customFormat="1">
      <c r="B71" s="498" t="s">
        <v>473</v>
      </c>
      <c r="C71" s="774" t="s">
        <v>474</v>
      </c>
      <c r="D71" s="775"/>
      <c r="E71" s="775"/>
      <c r="F71" s="775"/>
      <c r="G71" s="775"/>
      <c r="H71" s="775"/>
      <c r="I71" s="775"/>
      <c r="J71" s="775"/>
      <c r="K71" s="775"/>
      <c r="L71" s="775"/>
      <c r="M71" s="775"/>
      <c r="N71" s="776"/>
      <c r="O71" s="331"/>
      <c r="P71" s="328"/>
    </row>
    <row r="72" spans="2:16" s="309" customFormat="1">
      <c r="B72" s="494" t="s">
        <v>475</v>
      </c>
      <c r="C72" s="495" t="str">
        <f>$C$28</f>
        <v>PAYG</v>
      </c>
      <c r="D72" s="495"/>
      <c r="E72" s="495"/>
      <c r="F72" s="495"/>
      <c r="G72" s="495"/>
      <c r="H72" s="495"/>
      <c r="I72" s="495"/>
      <c r="J72" s="495"/>
      <c r="K72" s="495"/>
      <c r="L72" s="495"/>
      <c r="M72" s="495"/>
      <c r="N72" s="496"/>
      <c r="O72" s="331"/>
      <c r="P72" s="328"/>
    </row>
    <row r="73" spans="2:16" s="309" customFormat="1">
      <c r="B73" s="498" t="s">
        <v>476</v>
      </c>
      <c r="C73" s="774" t="s">
        <v>477</v>
      </c>
      <c r="D73" s="775"/>
      <c r="E73" s="775"/>
      <c r="F73" s="775"/>
      <c r="G73" s="775"/>
      <c r="H73" s="775"/>
      <c r="I73" s="775"/>
      <c r="J73" s="775"/>
      <c r="K73" s="775"/>
      <c r="L73" s="775"/>
      <c r="M73" s="775"/>
      <c r="N73" s="776"/>
      <c r="O73" s="331"/>
      <c r="P73" s="328"/>
    </row>
    <row r="74" spans="2:16" s="309" customFormat="1">
      <c r="B74" s="494" t="s">
        <v>478</v>
      </c>
      <c r="C74" s="495" t="str">
        <f>$C$31</f>
        <v>Business rates IDoK</v>
      </c>
      <c r="D74" s="495"/>
      <c r="E74" s="495"/>
      <c r="F74" s="495"/>
      <c r="G74" s="495"/>
      <c r="H74" s="495"/>
      <c r="I74" s="495"/>
      <c r="J74" s="495"/>
      <c r="K74" s="495"/>
      <c r="L74" s="495"/>
      <c r="M74" s="495"/>
      <c r="N74" s="496"/>
      <c r="O74" s="331"/>
      <c r="P74" s="328"/>
    </row>
    <row r="75" spans="2:16" s="309" customFormat="1">
      <c r="B75" s="498" t="s">
        <v>479</v>
      </c>
      <c r="C75" s="774" t="s">
        <v>480</v>
      </c>
      <c r="D75" s="775"/>
      <c r="E75" s="775"/>
      <c r="F75" s="775"/>
      <c r="G75" s="775"/>
      <c r="H75" s="775"/>
      <c r="I75" s="775"/>
      <c r="J75" s="775"/>
      <c r="K75" s="775"/>
      <c r="L75" s="775"/>
      <c r="M75" s="775"/>
      <c r="N75" s="776"/>
      <c r="O75" s="331"/>
      <c r="P75" s="328"/>
    </row>
    <row r="76" spans="2:16" s="309" customFormat="1">
      <c r="B76" s="494" t="s">
        <v>481</v>
      </c>
      <c r="C76" s="495" t="str">
        <f>$C$40</f>
        <v>Totex menu adjustments</v>
      </c>
      <c r="D76" s="495"/>
      <c r="E76" s="495"/>
      <c r="F76" s="495"/>
      <c r="G76" s="495"/>
      <c r="H76" s="495"/>
      <c r="I76" s="495"/>
      <c r="J76" s="495"/>
      <c r="K76" s="495"/>
      <c r="L76" s="495"/>
      <c r="M76" s="495"/>
      <c r="N76" s="496"/>
      <c r="O76" s="331"/>
      <c r="P76" s="328"/>
    </row>
    <row r="77" spans="2:16" s="309" customFormat="1">
      <c r="B77" s="498" t="s">
        <v>482</v>
      </c>
      <c r="C77" s="774" t="s">
        <v>483</v>
      </c>
      <c r="D77" s="775"/>
      <c r="E77" s="775"/>
      <c r="F77" s="775"/>
      <c r="G77" s="775"/>
      <c r="H77" s="775"/>
      <c r="I77" s="775"/>
      <c r="J77" s="775"/>
      <c r="K77" s="775"/>
      <c r="L77" s="775"/>
      <c r="M77" s="775"/>
      <c r="N77" s="776"/>
      <c r="O77" s="331"/>
      <c r="P77" s="328"/>
    </row>
    <row r="78" spans="2:16" s="309" customFormat="1">
      <c r="B78" s="498" t="s">
        <v>484</v>
      </c>
      <c r="C78" s="774" t="s">
        <v>483</v>
      </c>
      <c r="D78" s="775"/>
      <c r="E78" s="775"/>
      <c r="F78" s="775"/>
      <c r="G78" s="775"/>
      <c r="H78" s="775"/>
      <c r="I78" s="775"/>
      <c r="J78" s="775"/>
      <c r="K78" s="775"/>
      <c r="L78" s="775"/>
      <c r="M78" s="775"/>
      <c r="N78" s="776"/>
      <c r="O78" s="331"/>
      <c r="P78" s="328"/>
    </row>
    <row r="79" spans="2:16" s="309" customFormat="1">
      <c r="B79" s="498" t="s">
        <v>485</v>
      </c>
      <c r="C79" s="774" t="s">
        <v>486</v>
      </c>
      <c r="D79" s="775"/>
      <c r="E79" s="775"/>
      <c r="F79" s="775"/>
      <c r="G79" s="775"/>
      <c r="H79" s="775"/>
      <c r="I79" s="775"/>
      <c r="J79" s="775"/>
      <c r="K79" s="775"/>
      <c r="L79" s="775"/>
      <c r="M79" s="775"/>
      <c r="N79" s="776"/>
      <c r="O79" s="331"/>
      <c r="P79" s="328"/>
    </row>
    <row r="80" spans="2:16" s="309" customFormat="1" ht="15" thickBot="1">
      <c r="B80" s="499" t="s">
        <v>487</v>
      </c>
      <c r="C80" s="786" t="s">
        <v>488</v>
      </c>
      <c r="D80" s="787"/>
      <c r="E80" s="787"/>
      <c r="F80" s="787"/>
      <c r="G80" s="787"/>
      <c r="H80" s="787"/>
      <c r="I80" s="787"/>
      <c r="J80" s="787"/>
      <c r="K80" s="787"/>
      <c r="L80" s="787"/>
      <c r="M80" s="787"/>
      <c r="N80" s="788"/>
      <c r="O80" s="331"/>
      <c r="P80" s="328"/>
    </row>
    <row r="81" s="309" customFormat="1"/>
    <row r="82" s="309" customFormat="1"/>
  </sheetData>
  <mergeCells count="22">
    <mergeCell ref="C77:N77"/>
    <mergeCell ref="C78:N78"/>
    <mergeCell ref="C79:N79"/>
    <mergeCell ref="C80:N80"/>
    <mergeCell ref="C67:N67"/>
    <mergeCell ref="C68:N68"/>
    <mergeCell ref="C70:N70"/>
    <mergeCell ref="C71:N71"/>
    <mergeCell ref="C73:N73"/>
    <mergeCell ref="C75:N75"/>
    <mergeCell ref="C66:N66"/>
    <mergeCell ref="P1:S1"/>
    <mergeCell ref="B3:C3"/>
    <mergeCell ref="B52:N52"/>
    <mergeCell ref="B54:N54"/>
    <mergeCell ref="C56:N56"/>
    <mergeCell ref="C58:N58"/>
    <mergeCell ref="C59:N59"/>
    <mergeCell ref="C60:N60"/>
    <mergeCell ref="C62:N62"/>
    <mergeCell ref="C63:N63"/>
    <mergeCell ref="C64:N64"/>
  </mergeCells>
  <conditionalFormatting sqref="S5:S45">
    <cfRule type="cellIs" dxfId="15" priority="1" operator="equal">
      <formula>0</formula>
    </cfRule>
  </conditionalFormatting>
  <dataValidations disablePrompts="1" count="1">
    <dataValidation type="list" allowBlank="1" showInputMessage="1" showErrorMessage="1" sqref="N7" xr:uid="{00000000-0002-0000-0700-000000000000}">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AA84"/>
  <sheetViews>
    <sheetView topLeftCell="A10" workbookViewId="0">
      <selection activeCell="P52" sqref="P52:Y53"/>
    </sheetView>
  </sheetViews>
  <sheetFormatPr defaultColWidth="0" defaultRowHeight="14.25" zeroHeight="1"/>
  <cols>
    <col min="1" max="1" width="1.85546875" style="504" customWidth="1"/>
    <col min="2" max="2" width="7.5703125" style="504" customWidth="1"/>
    <col min="3" max="3" width="82.42578125" style="504" bestFit="1" customWidth="1"/>
    <col min="4" max="4" width="13.85546875" style="504" bestFit="1" customWidth="1"/>
    <col min="5" max="5" width="6.42578125" style="504" customWidth="1"/>
    <col min="6" max="6" width="6.42578125" style="605" customWidth="1"/>
    <col min="7" max="7" width="22.42578125" style="504" bestFit="1" customWidth="1"/>
    <col min="8" max="14" width="11" style="504" customWidth="1"/>
    <col min="15" max="15" width="3" style="504" customWidth="1"/>
    <col min="16" max="16" width="61.85546875" style="504" bestFit="1" customWidth="1"/>
    <col min="17" max="17" width="21.7109375" style="504" customWidth="1"/>
    <col min="18" max="18" width="3" style="504" customWidth="1"/>
    <col min="19" max="19" width="24.7109375" style="334" customWidth="1"/>
    <col min="20" max="20" width="3.42578125" style="334" customWidth="1"/>
    <col min="21" max="21" width="3" style="502" hidden="1" customWidth="1"/>
    <col min="22" max="26" width="9.28515625" style="560" hidden="1" customWidth="1"/>
    <col min="27" max="27" width="1.85546875" style="502" hidden="1" customWidth="1"/>
    <col min="28" max="16384" width="11" style="504" hidden="1"/>
  </cols>
  <sheetData>
    <row r="1" spans="1:26" s="502" customFormat="1" ht="20.25">
      <c r="A1" s="309"/>
      <c r="B1" s="303" t="s">
        <v>490</v>
      </c>
      <c r="C1" s="304"/>
      <c r="D1" s="304"/>
      <c r="E1" s="305"/>
      <c r="F1" s="305"/>
      <c r="G1" s="305"/>
      <c r="H1" s="304"/>
      <c r="I1" s="304"/>
      <c r="J1" s="304"/>
      <c r="K1" s="304"/>
      <c r="L1" s="304"/>
      <c r="M1" s="306"/>
      <c r="N1" s="307" t="s">
        <v>539</v>
      </c>
      <c r="O1" s="308"/>
      <c r="P1" s="777" t="s">
        <v>374</v>
      </c>
      <c r="Q1" s="777"/>
      <c r="R1" s="777"/>
      <c r="S1" s="777"/>
      <c r="T1" s="334"/>
      <c r="V1" s="503"/>
      <c r="W1" s="503"/>
      <c r="X1" s="503"/>
      <c r="Y1" s="503"/>
      <c r="Z1" s="503"/>
    </row>
    <row r="2" spans="1:26" s="502" customFormat="1" ht="15.75" thickBot="1">
      <c r="A2" s="309"/>
      <c r="B2" s="311"/>
      <c r="C2" s="311"/>
      <c r="D2" s="312"/>
      <c r="E2" s="313"/>
      <c r="F2" s="314"/>
      <c r="G2" s="314"/>
      <c r="H2" s="311"/>
      <c r="I2" s="311"/>
      <c r="J2" s="311"/>
      <c r="K2" s="315"/>
      <c r="L2" s="315"/>
      <c r="M2" s="316"/>
      <c r="N2" s="316"/>
      <c r="O2" s="317"/>
      <c r="P2" s="316"/>
      <c r="Q2" s="309"/>
      <c r="R2" s="309"/>
      <c r="S2" s="334"/>
      <c r="T2" s="334"/>
      <c r="V2" s="758" t="s">
        <v>384</v>
      </c>
      <c r="W2" s="758"/>
      <c r="X2" s="758"/>
      <c r="Y2" s="758"/>
      <c r="Z2" s="758"/>
    </row>
    <row r="3" spans="1:26" s="502" customFormat="1" ht="15" thickBot="1">
      <c r="A3" s="309"/>
      <c r="B3" s="778" t="s">
        <v>375</v>
      </c>
      <c r="C3" s="779"/>
      <c r="D3" s="318" t="s">
        <v>376</v>
      </c>
      <c r="E3" s="319" t="s">
        <v>377</v>
      </c>
      <c r="F3" s="320" t="s">
        <v>378</v>
      </c>
      <c r="G3" s="321" t="s">
        <v>379</v>
      </c>
      <c r="H3" s="322" t="s">
        <v>136</v>
      </c>
      <c r="I3" s="319" t="s">
        <v>137</v>
      </c>
      <c r="J3" s="319" t="s">
        <v>138</v>
      </c>
      <c r="K3" s="319" t="s">
        <v>139</v>
      </c>
      <c r="L3" s="319" t="s">
        <v>140</v>
      </c>
      <c r="M3" s="319" t="s">
        <v>141</v>
      </c>
      <c r="N3" s="321" t="s">
        <v>380</v>
      </c>
      <c r="O3" s="323"/>
      <c r="P3" s="324" t="s">
        <v>381</v>
      </c>
      <c r="Q3" s="325" t="s">
        <v>382</v>
      </c>
      <c r="R3" s="309"/>
      <c r="S3" s="508" t="s">
        <v>383</v>
      </c>
      <c r="T3" s="334"/>
      <c r="V3" s="509" t="s">
        <v>385</v>
      </c>
      <c r="W3" s="510"/>
      <c r="X3" s="510"/>
      <c r="Y3" s="510"/>
      <c r="Z3" s="510"/>
    </row>
    <row r="4" spans="1:26" s="502" customFormat="1" ht="15" thickBot="1">
      <c r="A4" s="309"/>
      <c r="B4" s="327"/>
      <c r="C4" s="328"/>
      <c r="D4" s="328"/>
      <c r="E4" s="329"/>
      <c r="F4" s="329"/>
      <c r="G4" s="329"/>
      <c r="H4" s="328"/>
      <c r="I4" s="330"/>
      <c r="J4" s="330"/>
      <c r="K4" s="330"/>
      <c r="L4" s="330"/>
      <c r="M4" s="330"/>
      <c r="N4" s="328"/>
      <c r="O4" s="331"/>
      <c r="P4" s="328"/>
      <c r="Q4" s="328"/>
      <c r="R4" s="309"/>
      <c r="S4" s="565"/>
      <c r="T4" s="334"/>
      <c r="V4" s="511"/>
      <c r="W4" s="511"/>
      <c r="X4" s="511"/>
      <c r="Y4" s="511"/>
      <c r="Z4" s="511"/>
    </row>
    <row r="5" spans="1:26" s="502" customFormat="1" ht="15" thickBot="1">
      <c r="A5" s="309"/>
      <c r="B5" s="332" t="s">
        <v>386</v>
      </c>
      <c r="C5" s="333" t="s">
        <v>387</v>
      </c>
      <c r="D5" s="334"/>
      <c r="E5" s="334"/>
      <c r="F5" s="335"/>
      <c r="G5" s="336"/>
      <c r="H5" s="337"/>
      <c r="I5" s="337"/>
      <c r="J5" s="337"/>
      <c r="K5" s="337"/>
      <c r="L5" s="337"/>
      <c r="M5" s="337"/>
      <c r="N5" s="337"/>
      <c r="O5" s="337"/>
      <c r="P5" s="337"/>
      <c r="Q5" s="337"/>
      <c r="R5" s="309"/>
      <c r="S5" s="566"/>
      <c r="T5" s="334"/>
      <c r="V5" s="510"/>
      <c r="W5" s="510"/>
      <c r="X5" s="510"/>
      <c r="Y5" s="510"/>
      <c r="Z5" s="510"/>
    </row>
    <row r="6" spans="1:26" s="502" customFormat="1">
      <c r="A6" s="309"/>
      <c r="B6" s="339">
        <v>1</v>
      </c>
      <c r="C6" s="340" t="s">
        <v>7</v>
      </c>
      <c r="D6" s="341" t="s">
        <v>388</v>
      </c>
      <c r="E6" s="567" t="s">
        <v>58</v>
      </c>
      <c r="F6" s="568">
        <v>0</v>
      </c>
      <c r="G6" s="373" t="s">
        <v>405</v>
      </c>
      <c r="H6" s="344"/>
      <c r="I6" s="344"/>
      <c r="J6" s="344"/>
      <c r="K6" s="344"/>
      <c r="L6" s="344"/>
      <c r="M6" s="328"/>
      <c r="N6" s="345">
        <v>2</v>
      </c>
      <c r="O6" s="346"/>
      <c r="P6" s="347" t="s">
        <v>389</v>
      </c>
      <c r="Q6" s="348"/>
      <c r="R6" s="309"/>
      <c r="S6" s="338"/>
      <c r="T6" s="334"/>
      <c r="V6" s="510"/>
      <c r="W6" s="510"/>
      <c r="X6" s="510"/>
      <c r="Y6" s="510"/>
      <c r="Z6" s="510"/>
    </row>
    <row r="7" spans="1:26" s="502" customFormat="1">
      <c r="A7" s="309"/>
      <c r="B7" s="349">
        <v>2</v>
      </c>
      <c r="C7" s="350" t="s">
        <v>10</v>
      </c>
      <c r="D7" s="351" t="s">
        <v>491</v>
      </c>
      <c r="E7" s="569" t="s">
        <v>391</v>
      </c>
      <c r="F7" s="570">
        <v>0</v>
      </c>
      <c r="G7" s="353" t="s">
        <v>405</v>
      </c>
      <c r="H7" s="354"/>
      <c r="I7" s="355"/>
      <c r="J7" s="356"/>
      <c r="K7" s="327"/>
      <c r="L7" s="327"/>
      <c r="M7" s="327"/>
      <c r="N7" s="525" t="s">
        <v>363</v>
      </c>
      <c r="O7" s="346"/>
      <c r="P7" s="358" t="s">
        <v>392</v>
      </c>
      <c r="Q7" s="359" t="s">
        <v>393</v>
      </c>
      <c r="R7" s="309"/>
      <c r="S7" s="338"/>
      <c r="T7" s="334"/>
      <c r="V7" s="510"/>
      <c r="W7" s="510"/>
      <c r="X7" s="510"/>
      <c r="Y7" s="510"/>
      <c r="Z7" s="510"/>
    </row>
    <row r="8" spans="1:26" s="502" customFormat="1" ht="15" thickBot="1">
      <c r="A8" s="309"/>
      <c r="B8" s="360">
        <v>3</v>
      </c>
      <c r="C8" s="361" t="s">
        <v>193</v>
      </c>
      <c r="D8" s="362" t="s">
        <v>492</v>
      </c>
      <c r="E8" s="571" t="s">
        <v>259</v>
      </c>
      <c r="F8" s="363">
        <v>2</v>
      </c>
      <c r="G8" s="364" t="s">
        <v>405</v>
      </c>
      <c r="H8" s="327"/>
      <c r="I8" s="327"/>
      <c r="J8" s="327"/>
      <c r="K8" s="327"/>
      <c r="L8" s="327"/>
      <c r="M8" s="327"/>
      <c r="N8" s="572">
        <v>3.5999999999999997E-2</v>
      </c>
      <c r="O8" s="346"/>
      <c r="P8" s="366" t="s">
        <v>392</v>
      </c>
      <c r="Q8" s="367"/>
      <c r="R8" s="309"/>
      <c r="S8" s="338"/>
      <c r="T8" s="334"/>
      <c r="V8" s="510"/>
      <c r="W8" s="510"/>
      <c r="X8" s="510"/>
      <c r="Y8" s="510"/>
      <c r="Z8" s="510"/>
    </row>
    <row r="9" spans="1:26" s="502" customFormat="1" ht="15" thickBot="1">
      <c r="A9" s="309"/>
      <c r="B9" s="368"/>
      <c r="C9" s="369"/>
      <c r="D9" s="370"/>
      <c r="E9" s="329"/>
      <c r="F9" s="329"/>
      <c r="G9" s="329"/>
      <c r="H9" s="328"/>
      <c r="I9" s="330"/>
      <c r="J9" s="330"/>
      <c r="K9" s="330"/>
      <c r="L9" s="330"/>
      <c r="M9" s="330"/>
      <c r="N9" s="328"/>
      <c r="O9" s="331"/>
      <c r="P9" s="371"/>
      <c r="Q9" s="371"/>
      <c r="R9" s="309"/>
      <c r="S9" s="338"/>
      <c r="T9" s="334"/>
      <c r="V9" s="510"/>
      <c r="W9" s="510"/>
      <c r="X9" s="510"/>
      <c r="Y9" s="510"/>
      <c r="Z9" s="510"/>
    </row>
    <row r="10" spans="1:26" s="502" customFormat="1" ht="15" thickBot="1">
      <c r="A10" s="309"/>
      <c r="B10" s="332" t="s">
        <v>395</v>
      </c>
      <c r="C10" s="333" t="s">
        <v>396</v>
      </c>
      <c r="D10" s="335"/>
      <c r="E10" s="334"/>
      <c r="F10" s="335"/>
      <c r="G10" s="336"/>
      <c r="H10" s="337"/>
      <c r="I10" s="337"/>
      <c r="J10" s="337"/>
      <c r="K10" s="337"/>
      <c r="L10" s="337"/>
      <c r="M10" s="337"/>
      <c r="N10" s="337"/>
      <c r="O10" s="337"/>
      <c r="P10" s="372"/>
      <c r="Q10" s="372"/>
      <c r="R10" s="309"/>
      <c r="S10" s="338"/>
      <c r="T10" s="334"/>
      <c r="V10" s="510"/>
      <c r="W10" s="510"/>
      <c r="X10" s="510"/>
      <c r="Y10" s="510"/>
      <c r="Z10" s="510"/>
    </row>
    <row r="11" spans="1:26" s="502" customFormat="1" ht="15" thickBot="1">
      <c r="A11" s="309"/>
      <c r="B11" s="339">
        <v>4</v>
      </c>
      <c r="C11" s="340" t="s">
        <v>353</v>
      </c>
      <c r="D11" s="341" t="s">
        <v>493</v>
      </c>
      <c r="E11" s="567" t="s">
        <v>58</v>
      </c>
      <c r="F11" s="342">
        <v>1</v>
      </c>
      <c r="G11" s="373" t="s">
        <v>405</v>
      </c>
      <c r="H11" s="328"/>
      <c r="I11" s="328"/>
      <c r="J11" s="328"/>
      <c r="K11" s="328"/>
      <c r="L11" s="328"/>
      <c r="M11" s="328"/>
      <c r="N11" s="374">
        <v>99.504869880768695</v>
      </c>
      <c r="O11" s="375"/>
      <c r="P11" s="376" t="s">
        <v>392</v>
      </c>
      <c r="Q11" s="377"/>
      <c r="R11" s="309"/>
      <c r="S11" s="338"/>
      <c r="T11" s="334"/>
      <c r="V11" s="510"/>
      <c r="W11" s="510"/>
      <c r="X11" s="510"/>
      <c r="Y11" s="510"/>
      <c r="Z11" s="510"/>
    </row>
    <row r="12" spans="1:26" s="502" customFormat="1" ht="15" thickBot="1">
      <c r="A12" s="309"/>
      <c r="B12" s="573">
        <v>5</v>
      </c>
      <c r="C12" s="574" t="s">
        <v>326</v>
      </c>
      <c r="D12" s="575" t="s">
        <v>494</v>
      </c>
      <c r="E12" s="576" t="s">
        <v>400</v>
      </c>
      <c r="F12" s="577">
        <v>3</v>
      </c>
      <c r="G12" s="378" t="s">
        <v>401</v>
      </c>
      <c r="H12" s="328"/>
      <c r="I12" s="379">
        <v>5.9340959397839903</v>
      </c>
      <c r="J12" s="380">
        <v>5.9340959397839903</v>
      </c>
      <c r="K12" s="380">
        <v>5.9340959397839903</v>
      </c>
      <c r="L12" s="380">
        <v>5.9340959397839903</v>
      </c>
      <c r="M12" s="381">
        <v>5.9340959397839903</v>
      </c>
      <c r="N12" s="382"/>
      <c r="O12" s="382"/>
      <c r="P12" s="578" t="s">
        <v>402</v>
      </c>
      <c r="Q12" s="384"/>
      <c r="R12" s="309"/>
      <c r="S12" s="338"/>
      <c r="T12" s="334"/>
      <c r="V12" s="510"/>
      <c r="W12" s="510"/>
      <c r="X12" s="510"/>
      <c r="Y12" s="510"/>
      <c r="Z12" s="510"/>
    </row>
    <row r="13" spans="1:26" s="502" customFormat="1" ht="15" thickBot="1">
      <c r="A13" s="309"/>
      <c r="B13" s="360">
        <v>6</v>
      </c>
      <c r="C13" s="361" t="s">
        <v>354</v>
      </c>
      <c r="D13" s="362" t="s">
        <v>495</v>
      </c>
      <c r="E13" s="571" t="s">
        <v>404</v>
      </c>
      <c r="F13" s="363">
        <v>1</v>
      </c>
      <c r="G13" s="364" t="s">
        <v>405</v>
      </c>
      <c r="H13" s="328"/>
      <c r="I13" s="328"/>
      <c r="J13" s="328"/>
      <c r="K13" s="328"/>
      <c r="L13" s="328"/>
      <c r="M13" s="328"/>
      <c r="N13" s="374">
        <v>99.5</v>
      </c>
      <c r="O13" s="375"/>
      <c r="P13" s="579" t="s">
        <v>392</v>
      </c>
      <c r="Q13" s="386"/>
      <c r="R13" s="309"/>
      <c r="S13" s="338"/>
      <c r="T13" s="334"/>
      <c r="V13" s="510"/>
      <c r="W13" s="510"/>
      <c r="X13" s="510"/>
      <c r="Y13" s="510"/>
      <c r="Z13" s="510"/>
    </row>
    <row r="14" spans="1:26" s="502" customFormat="1" ht="15" thickBot="1">
      <c r="A14" s="309"/>
      <c r="B14" s="368"/>
      <c r="C14" s="369"/>
      <c r="D14" s="370"/>
      <c r="E14" s="329"/>
      <c r="F14" s="329"/>
      <c r="G14" s="329"/>
      <c r="H14" s="328"/>
      <c r="I14" s="330"/>
      <c r="J14" s="330"/>
      <c r="K14" s="330"/>
      <c r="L14" s="330"/>
      <c r="M14" s="330"/>
      <c r="N14" s="328"/>
      <c r="O14" s="331"/>
      <c r="P14" s="371"/>
      <c r="Q14" s="371"/>
      <c r="R14" s="309"/>
      <c r="S14" s="338"/>
      <c r="T14" s="334"/>
      <c r="V14" s="510"/>
      <c r="W14" s="510"/>
      <c r="X14" s="510"/>
      <c r="Y14" s="510"/>
      <c r="Z14" s="510"/>
    </row>
    <row r="15" spans="1:26" s="502" customFormat="1" ht="15" thickBot="1">
      <c r="A15" s="309"/>
      <c r="B15" s="332" t="s">
        <v>406</v>
      </c>
      <c r="C15" s="333" t="s">
        <v>407</v>
      </c>
      <c r="D15" s="335"/>
      <c r="E15" s="334"/>
      <c r="F15" s="335"/>
      <c r="G15" s="336"/>
      <c r="H15" s="337"/>
      <c r="I15" s="337"/>
      <c r="J15" s="337"/>
      <c r="K15" s="337"/>
      <c r="L15" s="337"/>
      <c r="M15" s="337"/>
      <c r="N15" s="337"/>
      <c r="O15" s="337"/>
      <c r="P15" s="372"/>
      <c r="Q15" s="372"/>
      <c r="R15" s="309"/>
      <c r="S15" s="338"/>
      <c r="T15" s="334"/>
      <c r="V15" s="510"/>
      <c r="W15" s="510"/>
      <c r="X15" s="510"/>
      <c r="Y15" s="510"/>
      <c r="Z15" s="510"/>
    </row>
    <row r="16" spans="1:26" s="502" customFormat="1">
      <c r="A16" s="309"/>
      <c r="B16" s="339">
        <v>7</v>
      </c>
      <c r="C16" s="340" t="s">
        <v>265</v>
      </c>
      <c r="D16" s="341" t="s">
        <v>496</v>
      </c>
      <c r="E16" s="341" t="s">
        <v>400</v>
      </c>
      <c r="F16" s="580">
        <v>3</v>
      </c>
      <c r="G16" s="373" t="s">
        <v>401</v>
      </c>
      <c r="H16" s="328"/>
      <c r="I16" s="388">
        <v>388.12764331233097</v>
      </c>
      <c r="J16" s="389">
        <v>388.12764331233097</v>
      </c>
      <c r="K16" s="389">
        <v>388.12764331233097</v>
      </c>
      <c r="L16" s="389">
        <v>388.12764331233097</v>
      </c>
      <c r="M16" s="390">
        <v>388.12764331233097</v>
      </c>
      <c r="N16" s="382"/>
      <c r="O16" s="382"/>
      <c r="P16" s="376" t="s">
        <v>402</v>
      </c>
      <c r="Q16" s="391"/>
      <c r="R16" s="309"/>
      <c r="S16" s="338"/>
      <c r="T16" s="334"/>
      <c r="V16" s="510"/>
      <c r="W16" s="510"/>
      <c r="X16" s="510"/>
      <c r="Y16" s="510"/>
      <c r="Z16" s="510"/>
    </row>
    <row r="17" spans="1:27">
      <c r="A17" s="309"/>
      <c r="B17" s="349">
        <v>8</v>
      </c>
      <c r="C17" s="350" t="s">
        <v>348</v>
      </c>
      <c r="D17" s="351" t="s">
        <v>497</v>
      </c>
      <c r="E17" s="351" t="s">
        <v>400</v>
      </c>
      <c r="F17" s="581">
        <v>3</v>
      </c>
      <c r="G17" s="378" t="s">
        <v>401</v>
      </c>
      <c r="H17" s="328"/>
      <c r="I17" s="392">
        <v>387.88780320255398</v>
      </c>
      <c r="J17" s="393">
        <v>387.65270264732601</v>
      </c>
      <c r="K17" s="393">
        <v>387.65270264732601</v>
      </c>
      <c r="L17" s="393">
        <v>387.65270264732601</v>
      </c>
      <c r="M17" s="394">
        <v>387.65270264732601</v>
      </c>
      <c r="N17" s="382"/>
      <c r="O17" s="382"/>
      <c r="P17" s="395" t="s">
        <v>402</v>
      </c>
      <c r="Q17" s="396"/>
      <c r="R17" s="309"/>
      <c r="S17" s="338"/>
      <c r="V17" s="510"/>
      <c r="W17" s="510"/>
      <c r="X17" s="510"/>
      <c r="Y17" s="510"/>
      <c r="Z17" s="510"/>
    </row>
    <row r="18" spans="1:27" ht="15" thickBot="1">
      <c r="A18" s="309"/>
      <c r="B18" s="360">
        <v>9</v>
      </c>
      <c r="C18" s="361" t="s">
        <v>208</v>
      </c>
      <c r="D18" s="362" t="s">
        <v>498</v>
      </c>
      <c r="E18" s="362" t="s">
        <v>400</v>
      </c>
      <c r="F18" s="582">
        <v>3</v>
      </c>
      <c r="G18" s="454" t="s">
        <v>411</v>
      </c>
      <c r="H18" s="583"/>
      <c r="I18" s="398">
        <v>320.91750000000002</v>
      </c>
      <c r="J18" s="399">
        <v>417.545672484345</v>
      </c>
      <c r="K18" s="548">
        <v>423.85951916000005</v>
      </c>
      <c r="L18" s="548">
        <v>534.68700000000001</v>
      </c>
      <c r="M18" s="584">
        <v>479.65100000000001</v>
      </c>
      <c r="N18" s="402"/>
      <c r="O18" s="402"/>
      <c r="P18" s="403" t="s">
        <v>412</v>
      </c>
      <c r="Q18" s="404"/>
      <c r="R18" s="309"/>
      <c r="S18" s="338">
        <f xml:space="preserve"> IF( SUM( V18:Z18 ) = 0, 0, $V$3 )</f>
        <v>0</v>
      </c>
      <c r="V18" s="510"/>
      <c r="W18" s="510"/>
      <c r="X18" s="517">
        <f>IF('[16]Validation flags'!$H$3=1,0, IF( ISNUMBER(K18), 0, 1 ))</f>
        <v>0</v>
      </c>
      <c r="Y18" s="517">
        <f>IF('[16]Validation flags'!$H$3=1,0, IF( ISNUMBER(L18), 0, 1 ))</f>
        <v>0</v>
      </c>
      <c r="Z18" s="517">
        <f>IF('[16]Validation flags'!$H$3=1,0, IF( ISNUMBER(M18), 0, 1 ))</f>
        <v>0</v>
      </c>
    </row>
    <row r="19" spans="1:27" ht="15" thickBot="1">
      <c r="A19" s="309"/>
      <c r="B19" s="368"/>
      <c r="C19" s="369"/>
      <c r="D19" s="370"/>
      <c r="E19" s="329"/>
      <c r="F19" s="329"/>
      <c r="G19" s="329"/>
      <c r="H19" s="328"/>
      <c r="I19" s="330"/>
      <c r="J19" s="330"/>
      <c r="K19" s="585"/>
      <c r="L19" s="585"/>
      <c r="M19" s="585"/>
      <c r="N19" s="328"/>
      <c r="O19" s="331"/>
      <c r="P19" s="371"/>
      <c r="Q19" s="371"/>
      <c r="R19" s="309"/>
      <c r="S19" s="338"/>
      <c r="V19" s="510"/>
      <c r="W19" s="510"/>
      <c r="X19" s="510"/>
      <c r="Y19" s="510"/>
      <c r="Z19" s="510"/>
    </row>
    <row r="20" spans="1:27" ht="15" thickBot="1">
      <c r="A20" s="309"/>
      <c r="B20" s="332" t="s">
        <v>413</v>
      </c>
      <c r="C20" s="333" t="s">
        <v>499</v>
      </c>
      <c r="D20" s="335"/>
      <c r="E20" s="334"/>
      <c r="F20" s="335"/>
      <c r="G20" s="336"/>
      <c r="H20" s="337"/>
      <c r="I20" s="337"/>
      <c r="J20" s="337"/>
      <c r="K20" s="586"/>
      <c r="L20" s="586"/>
      <c r="M20" s="586"/>
      <c r="N20" s="337"/>
      <c r="O20" s="337"/>
      <c r="P20" s="372"/>
      <c r="Q20" s="372"/>
      <c r="R20" s="309"/>
      <c r="S20" s="338"/>
      <c r="V20" s="510"/>
      <c r="W20" s="510"/>
      <c r="X20" s="510"/>
      <c r="Y20" s="510"/>
      <c r="Z20" s="510"/>
    </row>
    <row r="21" spans="1:27" ht="14.25" customHeight="1">
      <c r="A21" s="309"/>
      <c r="B21" s="339">
        <v>10</v>
      </c>
      <c r="C21" s="587" t="s">
        <v>214</v>
      </c>
      <c r="D21" s="588" t="s">
        <v>500</v>
      </c>
      <c r="E21" s="341" t="s">
        <v>400</v>
      </c>
      <c r="F21" s="341">
        <v>3</v>
      </c>
      <c r="G21" s="589" t="s">
        <v>411</v>
      </c>
      <c r="H21" s="583"/>
      <c r="I21" s="388">
        <v>2E-3</v>
      </c>
      <c r="J21" s="389">
        <v>0</v>
      </c>
      <c r="K21" s="536">
        <v>0</v>
      </c>
      <c r="L21" s="536">
        <v>0</v>
      </c>
      <c r="M21" s="537">
        <v>0</v>
      </c>
      <c r="N21" s="402"/>
      <c r="O21" s="402"/>
      <c r="P21" s="408" t="s">
        <v>412</v>
      </c>
      <c r="Q21" s="409"/>
      <c r="R21" s="309"/>
      <c r="S21" s="338">
        <f xml:space="preserve"> IF( SUM( V21:Z21 ) = 0, 0, $V$3 )</f>
        <v>0</v>
      </c>
      <c r="V21" s="510"/>
      <c r="W21" s="510"/>
      <c r="X21" s="517">
        <f>IF('[16]Validation flags'!$H$3=1,0, IF( ISNUMBER(K21), 0, 1 ))</f>
        <v>0</v>
      </c>
      <c r="Y21" s="517">
        <f>IF('[16]Validation flags'!$H$3=1,0, IF( ISNUMBER(L21), 0, 1 ))</f>
        <v>0</v>
      </c>
      <c r="Z21" s="517">
        <f>IF('[16]Validation flags'!$H$3=1,0, IF( ISNUMBER(M21), 0, 1 ))</f>
        <v>0</v>
      </c>
    </row>
    <row r="22" spans="1:27" ht="14.25" customHeight="1">
      <c r="A22" s="309"/>
      <c r="B22" s="349">
        <v>11</v>
      </c>
      <c r="C22" s="350" t="s">
        <v>215</v>
      </c>
      <c r="D22" s="351" t="s">
        <v>501</v>
      </c>
      <c r="E22" s="351" t="s">
        <v>400</v>
      </c>
      <c r="F22" s="581">
        <v>3</v>
      </c>
      <c r="G22" s="378" t="s">
        <v>411</v>
      </c>
      <c r="H22" s="583"/>
      <c r="I22" s="392">
        <v>0</v>
      </c>
      <c r="J22" s="393">
        <v>0</v>
      </c>
      <c r="K22" s="538">
        <v>0</v>
      </c>
      <c r="L22" s="538">
        <v>0</v>
      </c>
      <c r="M22" s="539">
        <v>0</v>
      </c>
      <c r="N22" s="402"/>
      <c r="O22" s="402"/>
      <c r="P22" s="412" t="s">
        <v>412</v>
      </c>
      <c r="Q22" s="413"/>
      <c r="R22" s="309"/>
      <c r="S22" s="338">
        <f t="shared" ref="S22:S27" si="0" xml:space="preserve"> IF( SUM( V22:Z22 ) = 0, 0, $V$3 )</f>
        <v>0</v>
      </c>
      <c r="V22" s="510"/>
      <c r="W22" s="510"/>
      <c r="X22" s="517">
        <f>IF('[16]Validation flags'!$H$3=1,0, IF( ISNUMBER(K22), 0, 1 ))</f>
        <v>0</v>
      </c>
      <c r="Y22" s="517">
        <f>IF('[16]Validation flags'!$H$3=1,0, IF( ISNUMBER(L22), 0, 1 ))</f>
        <v>0</v>
      </c>
      <c r="Z22" s="517">
        <f>IF('[16]Validation flags'!$H$3=1,0, IF( ISNUMBER(M22), 0, 1 ))</f>
        <v>0</v>
      </c>
    </row>
    <row r="23" spans="1:27" ht="14.25" customHeight="1">
      <c r="A23" s="309"/>
      <c r="B23" s="349">
        <v>12</v>
      </c>
      <c r="C23" s="350" t="s">
        <v>324</v>
      </c>
      <c r="D23" s="351" t="s">
        <v>502</v>
      </c>
      <c r="E23" s="351" t="s">
        <v>400</v>
      </c>
      <c r="F23" s="581">
        <v>3</v>
      </c>
      <c r="G23" s="378" t="s">
        <v>411</v>
      </c>
      <c r="H23" s="583"/>
      <c r="I23" s="392">
        <v>9.7859999999999996</v>
      </c>
      <c r="J23" s="393">
        <v>6.4820000000000002</v>
      </c>
      <c r="K23" s="538">
        <v>6.0860000000000003</v>
      </c>
      <c r="L23" s="538">
        <v>6.2759999999999998</v>
      </c>
      <c r="M23" s="539">
        <v>6.4654030141509971</v>
      </c>
      <c r="N23" s="402"/>
      <c r="O23" s="402"/>
      <c r="P23" s="412" t="s">
        <v>412</v>
      </c>
      <c r="Q23" s="413"/>
      <c r="R23" s="309"/>
      <c r="S23" s="338">
        <f t="shared" si="0"/>
        <v>0</v>
      </c>
      <c r="V23" s="510"/>
      <c r="W23" s="510"/>
      <c r="X23" s="517">
        <f>IF('[16]Validation flags'!$H$3=1,0, IF( ISNUMBER(K23), 0, 1 ))</f>
        <v>0</v>
      </c>
      <c r="Y23" s="517">
        <f>IF('[16]Validation flags'!$H$3=1,0, IF( ISNUMBER(L23), 0, 1 ))</f>
        <v>0</v>
      </c>
      <c r="Z23" s="517">
        <f>IF('[16]Validation flags'!$H$3=1,0, IF( ISNUMBER(M23), 0, 1 ))</f>
        <v>0</v>
      </c>
    </row>
    <row r="24" spans="1:27" ht="14.25" customHeight="1">
      <c r="A24" s="309"/>
      <c r="B24" s="349">
        <v>13</v>
      </c>
      <c r="C24" s="350" t="s">
        <v>216</v>
      </c>
      <c r="D24" s="351" t="s">
        <v>503</v>
      </c>
      <c r="E24" s="351" t="s">
        <v>400</v>
      </c>
      <c r="F24" s="581">
        <v>3</v>
      </c>
      <c r="G24" s="378" t="s">
        <v>411</v>
      </c>
      <c r="H24" s="583"/>
      <c r="I24" s="546">
        <v>0.54400000000000004</v>
      </c>
      <c r="J24" s="538">
        <v>0.88300000000000001</v>
      </c>
      <c r="K24" s="538">
        <v>1.3886171269004035</v>
      </c>
      <c r="L24" s="538">
        <v>1.4330000000000001</v>
      </c>
      <c r="M24" s="539">
        <v>1.4770000000000001</v>
      </c>
      <c r="N24" s="402"/>
      <c r="O24" s="402"/>
      <c r="P24" s="412"/>
      <c r="Q24" s="413"/>
      <c r="R24" s="309"/>
      <c r="S24" s="338">
        <f t="shared" si="0"/>
        <v>0</v>
      </c>
      <c r="V24" s="517">
        <f>IF('[16]Validation flags'!$H$3=1,0, IF( ISNUMBER(I24), 0, 1 ))</f>
        <v>0</v>
      </c>
      <c r="W24" s="517">
        <f>IF('[16]Validation flags'!$H$3=1,0, IF( ISNUMBER(J24), 0, 1 ))</f>
        <v>0</v>
      </c>
      <c r="X24" s="517">
        <f>IF('[16]Validation flags'!$H$3=1,0, IF( ISNUMBER(K24), 0, 1 ))</f>
        <v>0</v>
      </c>
      <c r="Y24" s="517">
        <f>IF('[16]Validation flags'!$H$3=1,0, IF( ISNUMBER(L24), 0, 1 ))</f>
        <v>0</v>
      </c>
      <c r="Z24" s="517">
        <f>IF('[16]Validation flags'!$H$3=1,0, IF( ISNUMBER(M24), 0, 1 ))</f>
        <v>0</v>
      </c>
      <c r="AA24" s="533"/>
    </row>
    <row r="25" spans="1:27" ht="14.25" customHeight="1">
      <c r="A25" s="309"/>
      <c r="B25" s="349">
        <v>14</v>
      </c>
      <c r="C25" s="350" t="s">
        <v>250</v>
      </c>
      <c r="D25" s="351" t="s">
        <v>504</v>
      </c>
      <c r="E25" s="351" t="s">
        <v>400</v>
      </c>
      <c r="F25" s="581">
        <v>3</v>
      </c>
      <c r="G25" s="378" t="s">
        <v>411</v>
      </c>
      <c r="H25" s="583"/>
      <c r="I25" s="546">
        <v>10</v>
      </c>
      <c r="J25" s="538">
        <v>46</v>
      </c>
      <c r="K25" s="538">
        <v>0</v>
      </c>
      <c r="L25" s="538">
        <v>0</v>
      </c>
      <c r="M25" s="539">
        <v>0</v>
      </c>
      <c r="N25" s="402"/>
      <c r="O25" s="402"/>
      <c r="P25" s="412"/>
      <c r="Q25" s="413"/>
      <c r="R25" s="309"/>
      <c r="S25" s="338">
        <f t="shared" si="0"/>
        <v>0</v>
      </c>
      <c r="V25" s="517">
        <f>IF('[16]Validation flags'!$H$3=1,0, IF( ISNUMBER(I25), 0, 1 ))</f>
        <v>0</v>
      </c>
      <c r="W25" s="517">
        <f>IF('[16]Validation flags'!$H$3=1,0, IF( ISNUMBER(J25), 0, 1 ))</f>
        <v>0</v>
      </c>
      <c r="X25" s="517">
        <f>IF('[16]Validation flags'!$H$3=1,0, IF( ISNUMBER(K25), 0, 1 ))</f>
        <v>0</v>
      </c>
      <c r="Y25" s="517">
        <f>IF('[16]Validation flags'!$H$3=1,0, IF( ISNUMBER(L25), 0, 1 ))</f>
        <v>0</v>
      </c>
      <c r="Z25" s="517">
        <f>IF('[16]Validation flags'!$H$3=1,0, IF( ISNUMBER(M25), 0, 1 ))</f>
        <v>0</v>
      </c>
      <c r="AA25" s="533"/>
    </row>
    <row r="26" spans="1:27" ht="14.25" customHeight="1">
      <c r="A26" s="309"/>
      <c r="B26" s="349">
        <v>15</v>
      </c>
      <c r="C26" s="350" t="s">
        <v>281</v>
      </c>
      <c r="D26" s="351" t="s">
        <v>505</v>
      </c>
      <c r="E26" s="351" t="s">
        <v>400</v>
      </c>
      <c r="F26" s="581">
        <v>3</v>
      </c>
      <c r="G26" s="378" t="s">
        <v>411</v>
      </c>
      <c r="H26" s="583"/>
      <c r="I26" s="546">
        <v>0</v>
      </c>
      <c r="J26" s="538">
        <v>0</v>
      </c>
      <c r="K26" s="538">
        <v>0</v>
      </c>
      <c r="L26" s="538">
        <v>0</v>
      </c>
      <c r="M26" s="539">
        <v>0</v>
      </c>
      <c r="N26" s="402"/>
      <c r="O26" s="402"/>
      <c r="P26" s="412"/>
      <c r="Q26" s="413"/>
      <c r="R26" s="309"/>
      <c r="S26" s="338">
        <f t="shared" si="0"/>
        <v>0</v>
      </c>
      <c r="V26" s="517">
        <f>IF('[16]Validation flags'!$H$3=1,0, IF( ISNUMBER(I26), 0, 1 ))</f>
        <v>0</v>
      </c>
      <c r="W26" s="517">
        <f>IF('[16]Validation flags'!$H$3=1,0, IF( ISNUMBER(J26), 0, 1 ))</f>
        <v>0</v>
      </c>
      <c r="X26" s="517">
        <f>IF('[16]Validation flags'!$H$3=1,0, IF( ISNUMBER(K26), 0, 1 ))</f>
        <v>0</v>
      </c>
      <c r="Y26" s="517">
        <f>IF('[16]Validation flags'!$H$3=1,0, IF( ISNUMBER(L26), 0, 1 ))</f>
        <v>0</v>
      </c>
      <c r="Z26" s="517">
        <f>IF('[16]Validation flags'!$H$3=1,0, IF( ISNUMBER(M26), 0, 1 ))</f>
        <v>0</v>
      </c>
      <c r="AA26" s="533"/>
    </row>
    <row r="27" spans="1:27" ht="14.25" customHeight="1" thickBot="1">
      <c r="A27" s="309"/>
      <c r="B27" s="349">
        <v>16</v>
      </c>
      <c r="C27" s="350" t="s">
        <v>506</v>
      </c>
      <c r="D27" s="351" t="s">
        <v>507</v>
      </c>
      <c r="E27" s="351" t="s">
        <v>400</v>
      </c>
      <c r="F27" s="581">
        <v>3</v>
      </c>
      <c r="G27" s="378" t="s">
        <v>411</v>
      </c>
      <c r="H27" s="583"/>
      <c r="I27" s="547">
        <v>0</v>
      </c>
      <c r="J27" s="548">
        <v>0</v>
      </c>
      <c r="K27" s="548">
        <v>0</v>
      </c>
      <c r="L27" s="548">
        <v>0</v>
      </c>
      <c r="M27" s="584">
        <v>0</v>
      </c>
      <c r="N27" s="402"/>
      <c r="O27" s="402"/>
      <c r="P27" s="412"/>
      <c r="Q27" s="413"/>
      <c r="R27" s="309"/>
      <c r="S27" s="338">
        <f t="shared" si="0"/>
        <v>0</v>
      </c>
      <c r="V27" s="517">
        <f>IF('[16]Validation flags'!$H$3=1,0, IF( ISNUMBER(I27), 0, 1 ))</f>
        <v>0</v>
      </c>
      <c r="W27" s="517">
        <f>IF('[16]Validation flags'!$H$3=1,0, IF( ISNUMBER(J27), 0, 1 ))</f>
        <v>0</v>
      </c>
      <c r="X27" s="517">
        <f>IF('[16]Validation flags'!$H$3=1,0, IF( ISNUMBER(K27), 0, 1 ))</f>
        <v>0</v>
      </c>
      <c r="Y27" s="517">
        <f>IF('[16]Validation flags'!$H$3=1,0, IF( ISNUMBER(L27), 0, 1 ))</f>
        <v>0</v>
      </c>
      <c r="Z27" s="517">
        <f>IF('[16]Validation flags'!$H$3=1,0, IF( ISNUMBER(M27), 0, 1 ))</f>
        <v>0</v>
      </c>
    </row>
    <row r="28" spans="1:27" ht="14.25" customHeight="1" thickBot="1">
      <c r="A28" s="309"/>
      <c r="B28" s="360">
        <v>17</v>
      </c>
      <c r="C28" s="361" t="s">
        <v>219</v>
      </c>
      <c r="D28" s="362" t="s">
        <v>508</v>
      </c>
      <c r="E28" s="362" t="s">
        <v>400</v>
      </c>
      <c r="F28" s="582">
        <v>3</v>
      </c>
      <c r="G28" s="590" t="s">
        <v>401</v>
      </c>
      <c r="H28" s="418">
        <v>16.472000000000001</v>
      </c>
      <c r="I28" s="331"/>
      <c r="J28" s="331"/>
      <c r="K28" s="331"/>
      <c r="L28" s="331"/>
      <c r="M28" s="331"/>
      <c r="N28" s="331"/>
      <c r="O28" s="331"/>
      <c r="P28" s="420"/>
      <c r="Q28" s="421"/>
      <c r="R28" s="309"/>
      <c r="S28" s="338"/>
      <c r="V28" s="510"/>
      <c r="W28" s="510"/>
      <c r="X28" s="510"/>
      <c r="Y28" s="510"/>
      <c r="Z28" s="510"/>
    </row>
    <row r="29" spans="1:27" ht="15" customHeight="1" thickBot="1">
      <c r="A29" s="309"/>
      <c r="B29" s="368"/>
      <c r="C29" s="369"/>
      <c r="D29" s="370"/>
      <c r="E29" s="329"/>
      <c r="F29" s="329"/>
      <c r="G29" s="329"/>
      <c r="H29" s="328"/>
      <c r="I29" s="330"/>
      <c r="J29" s="330"/>
      <c r="K29" s="330"/>
      <c r="L29" s="330"/>
      <c r="M29" s="330"/>
      <c r="N29" s="328"/>
      <c r="O29" s="331"/>
      <c r="P29" s="371"/>
      <c r="Q29" s="371"/>
      <c r="R29" s="309"/>
      <c r="S29" s="338"/>
      <c r="V29" s="510"/>
      <c r="W29" s="510"/>
      <c r="X29" s="510"/>
      <c r="Y29" s="510"/>
      <c r="Z29" s="510"/>
    </row>
    <row r="30" spans="1:27" ht="15" customHeight="1" thickBot="1">
      <c r="A30" s="309"/>
      <c r="B30" s="462" t="s">
        <v>422</v>
      </c>
      <c r="C30" s="463" t="s">
        <v>423</v>
      </c>
      <c r="D30" s="335"/>
      <c r="E30" s="334"/>
      <c r="F30" s="335"/>
      <c r="G30" s="336"/>
      <c r="H30" s="337"/>
      <c r="I30" s="337"/>
      <c r="J30" s="337"/>
      <c r="K30" s="337"/>
      <c r="L30" s="337"/>
      <c r="M30" s="337"/>
      <c r="N30" s="337"/>
      <c r="O30" s="337"/>
      <c r="P30" s="372"/>
      <c r="Q30" s="372"/>
      <c r="R30" s="309"/>
      <c r="S30" s="338"/>
      <c r="V30" s="510"/>
      <c r="W30" s="510"/>
      <c r="X30" s="510"/>
      <c r="Y30" s="510"/>
      <c r="Z30" s="510"/>
    </row>
    <row r="31" spans="1:27" ht="15" customHeight="1" thickBot="1">
      <c r="A31" s="309"/>
      <c r="B31" s="422">
        <v>18</v>
      </c>
      <c r="C31" s="423" t="s">
        <v>75</v>
      </c>
      <c r="D31" s="424" t="s">
        <v>509</v>
      </c>
      <c r="E31" s="424" t="s">
        <v>259</v>
      </c>
      <c r="F31" s="425">
        <v>2</v>
      </c>
      <c r="G31" s="426" t="s">
        <v>405</v>
      </c>
      <c r="H31" s="328"/>
      <c r="I31" s="591">
        <v>0.46616999999999997</v>
      </c>
      <c r="J31" s="592">
        <v>0.43584000000000001</v>
      </c>
      <c r="K31" s="592">
        <v>0.45222000000000001</v>
      </c>
      <c r="L31" s="592">
        <v>0.50477000000000005</v>
      </c>
      <c r="M31" s="593">
        <v>0.61278999999999995</v>
      </c>
      <c r="N31" s="328"/>
      <c r="O31" s="331"/>
      <c r="P31" s="431" t="s">
        <v>425</v>
      </c>
      <c r="Q31" s="432"/>
      <c r="R31" s="309"/>
      <c r="S31" s="338"/>
      <c r="V31" s="510"/>
      <c r="W31" s="510"/>
      <c r="X31" s="510"/>
      <c r="Y31" s="510"/>
      <c r="Z31" s="510"/>
      <c r="AA31" s="533"/>
    </row>
    <row r="32" spans="1:27" ht="15" customHeight="1" thickBot="1">
      <c r="A32" s="309"/>
      <c r="B32" s="368"/>
      <c r="C32" s="369"/>
      <c r="D32" s="370"/>
      <c r="E32" s="329"/>
      <c r="F32" s="329"/>
      <c r="G32" s="329"/>
      <c r="H32" s="328"/>
      <c r="I32" s="330"/>
      <c r="J32" s="330"/>
      <c r="K32" s="330"/>
      <c r="L32" s="330"/>
      <c r="M32" s="330"/>
      <c r="N32" s="328"/>
      <c r="O32" s="331"/>
      <c r="P32" s="371"/>
      <c r="Q32" s="371"/>
      <c r="R32" s="309"/>
      <c r="S32" s="338"/>
      <c r="V32" s="510"/>
      <c r="W32" s="510"/>
      <c r="X32" s="510"/>
      <c r="Y32" s="510"/>
      <c r="Z32" s="510"/>
    </row>
    <row r="33" spans="1:27" ht="15" customHeight="1" thickBot="1">
      <c r="A33" s="309"/>
      <c r="B33" s="332" t="s">
        <v>426</v>
      </c>
      <c r="C33" s="333" t="s">
        <v>510</v>
      </c>
      <c r="D33" s="335"/>
      <c r="E33" s="334"/>
      <c r="F33" s="335"/>
      <c r="G33" s="336"/>
      <c r="H33" s="337"/>
      <c r="I33" s="337"/>
      <c r="J33" s="337"/>
      <c r="K33" s="337"/>
      <c r="L33" s="337"/>
      <c r="M33" s="337"/>
      <c r="N33" s="337"/>
      <c r="O33" s="337"/>
      <c r="P33" s="372"/>
      <c r="Q33" s="372"/>
      <c r="R33" s="309"/>
      <c r="S33" s="338"/>
      <c r="V33" s="510"/>
      <c r="W33" s="510"/>
      <c r="X33" s="510"/>
      <c r="Y33" s="510"/>
      <c r="Z33" s="510"/>
    </row>
    <row r="34" spans="1:27" ht="15" customHeight="1" thickBot="1">
      <c r="A34" s="309"/>
      <c r="B34" s="455"/>
      <c r="C34" s="470"/>
      <c r="D34" s="594"/>
      <c r="E34" s="329"/>
      <c r="F34" s="329"/>
      <c r="G34" s="329"/>
      <c r="H34" s="331"/>
      <c r="I34" s="460"/>
      <c r="J34" s="460"/>
      <c r="K34" s="460"/>
      <c r="L34" s="460"/>
      <c r="M34" s="460"/>
      <c r="N34" s="331"/>
      <c r="O34" s="331"/>
      <c r="P34" s="595"/>
      <c r="Q34" s="596"/>
      <c r="R34" s="309"/>
      <c r="S34" s="338"/>
      <c r="V34" s="510"/>
      <c r="W34" s="510"/>
      <c r="X34" s="510"/>
      <c r="Y34" s="510"/>
      <c r="Z34" s="510"/>
    </row>
    <row r="35" spans="1:27" ht="15" customHeight="1" thickBot="1">
      <c r="A35" s="309"/>
      <c r="B35" s="462" t="s">
        <v>436</v>
      </c>
      <c r="C35" s="463" t="s">
        <v>185</v>
      </c>
      <c r="D35" s="458"/>
      <c r="E35" s="458"/>
      <c r="F35" s="458"/>
      <c r="G35" s="459"/>
      <c r="H35" s="328"/>
      <c r="I35" s="328"/>
      <c r="J35" s="328"/>
      <c r="K35" s="460"/>
      <c r="L35" s="460"/>
      <c r="M35" s="460"/>
      <c r="N35" s="328"/>
      <c r="O35" s="331"/>
      <c r="P35" s="461"/>
      <c r="Q35" s="461"/>
      <c r="R35" s="309"/>
      <c r="S35" s="338"/>
      <c r="V35" s="510"/>
      <c r="W35" s="510"/>
      <c r="X35" s="510"/>
      <c r="Y35" s="510"/>
      <c r="Z35" s="510"/>
    </row>
    <row r="36" spans="1:27" ht="14.25" customHeight="1">
      <c r="A36" s="309"/>
      <c r="B36" s="339">
        <v>19</v>
      </c>
      <c r="C36" s="340" t="s">
        <v>511</v>
      </c>
      <c r="D36" s="341" t="s">
        <v>512</v>
      </c>
      <c r="E36" s="341" t="s">
        <v>400</v>
      </c>
      <c r="F36" s="580">
        <v>3</v>
      </c>
      <c r="G36" s="464" t="s">
        <v>401</v>
      </c>
      <c r="H36" s="328"/>
      <c r="I36" s="328"/>
      <c r="J36" s="328"/>
      <c r="K36" s="460"/>
      <c r="L36" s="460"/>
      <c r="M36" s="597">
        <f>+'Totex menu adjustments'!P12</f>
        <v>-5.5991956332275237</v>
      </c>
      <c r="N36" s="328"/>
      <c r="O36" s="331"/>
      <c r="P36" s="436" t="s">
        <v>439</v>
      </c>
      <c r="Q36" s="437"/>
      <c r="R36" s="309"/>
      <c r="S36" s="338">
        <f xml:space="preserve"> IF( SUM( V36:Z36 ) = 0, 0, $V$3 )</f>
        <v>0</v>
      </c>
      <c r="V36" s="510"/>
      <c r="W36" s="510"/>
      <c r="X36" s="510"/>
      <c r="Y36" s="510"/>
      <c r="Z36" s="517">
        <f>IF('[16]Validation flags'!$H$3=1,0, IF( ISNUMBER(M36), 0, 1 ))</f>
        <v>0</v>
      </c>
    </row>
    <row r="37" spans="1:27" ht="14.25" customHeight="1">
      <c r="A37" s="309"/>
      <c r="B37" s="349">
        <v>20</v>
      </c>
      <c r="C37" s="350" t="s">
        <v>513</v>
      </c>
      <c r="D37" s="351" t="s">
        <v>514</v>
      </c>
      <c r="E37" s="351" t="s">
        <v>400</v>
      </c>
      <c r="F37" s="581">
        <v>3</v>
      </c>
      <c r="G37" s="378" t="s">
        <v>401</v>
      </c>
      <c r="H37" s="328"/>
      <c r="I37" s="328"/>
      <c r="J37" s="328"/>
      <c r="K37" s="460"/>
      <c r="L37" s="460"/>
      <c r="M37" s="549">
        <f>+'Totex menu adjustments'!P19</f>
        <v>-57.504675324155713</v>
      </c>
      <c r="N37" s="328"/>
      <c r="O37" s="331"/>
      <c r="P37" s="439" t="s">
        <v>439</v>
      </c>
      <c r="Q37" s="440"/>
      <c r="R37" s="309"/>
      <c r="S37" s="338">
        <f xml:space="preserve"> IF( SUM( V37:Z37 ) = 0, 0, $V$3 )</f>
        <v>0</v>
      </c>
      <c r="U37" s="542"/>
      <c r="V37" s="510"/>
      <c r="W37" s="510"/>
      <c r="X37" s="510"/>
      <c r="Y37" s="510"/>
      <c r="Z37" s="517">
        <f>IF('[16]Validation flags'!$H$3=1,0, IF( ISNUMBER(M37), 0, 1 ))</f>
        <v>0</v>
      </c>
      <c r="AA37" s="542"/>
    </row>
    <row r="38" spans="1:27" ht="14.25" customHeight="1">
      <c r="A38" s="309"/>
      <c r="B38" s="349">
        <v>21</v>
      </c>
      <c r="C38" s="350" t="s">
        <v>515</v>
      </c>
      <c r="D38" s="351" t="s">
        <v>516</v>
      </c>
      <c r="E38" s="351" t="s">
        <v>400</v>
      </c>
      <c r="F38" s="581">
        <v>3</v>
      </c>
      <c r="G38" s="378" t="s">
        <v>444</v>
      </c>
      <c r="H38" s="328"/>
      <c r="I38" s="328"/>
      <c r="J38" s="328"/>
      <c r="K38" s="460"/>
      <c r="L38" s="460"/>
      <c r="M38" s="549">
        <f>+[14]Summary_Output!$F$44</f>
        <v>-6.4104831815234409</v>
      </c>
      <c r="N38" s="328"/>
      <c r="O38" s="331"/>
      <c r="P38" s="467" t="s">
        <v>445</v>
      </c>
      <c r="Q38" s="449"/>
      <c r="R38" s="309"/>
      <c r="S38" s="338">
        <f xml:space="preserve"> IF( SUM( V38:Z38 ) = 0, 0, $V$3 )</f>
        <v>0</v>
      </c>
      <c r="U38" s="542"/>
      <c r="V38" s="510"/>
      <c r="W38" s="510"/>
      <c r="X38" s="510"/>
      <c r="Y38" s="510"/>
      <c r="Z38" s="517">
        <f>IF('[16]Validation flags'!$H$3=1,0, IF( ISNUMBER(M38), 0, 1 ))</f>
        <v>0</v>
      </c>
      <c r="AA38" s="542"/>
    </row>
    <row r="39" spans="1:27" ht="14.25" customHeight="1" thickBot="1">
      <c r="A39" s="309"/>
      <c r="B39" s="360">
        <v>22</v>
      </c>
      <c r="C39" s="361" t="s">
        <v>517</v>
      </c>
      <c r="D39" s="362" t="s">
        <v>518</v>
      </c>
      <c r="E39" s="362" t="s">
        <v>400</v>
      </c>
      <c r="F39" s="582">
        <v>3</v>
      </c>
      <c r="G39" s="454" t="s">
        <v>444</v>
      </c>
      <c r="H39" s="328"/>
      <c r="I39" s="328"/>
      <c r="J39" s="328"/>
      <c r="K39" s="460"/>
      <c r="L39" s="460"/>
      <c r="M39" s="550">
        <f>+[15]Summary_Output!$F$77</f>
        <v>-65.836734090317293</v>
      </c>
      <c r="N39" s="328"/>
      <c r="O39" s="331"/>
      <c r="P39" s="469" t="s">
        <v>448</v>
      </c>
      <c r="Q39" s="421"/>
      <c r="R39" s="309"/>
      <c r="S39" s="338">
        <f xml:space="preserve"> IF( SUM( V39:Z39 ) = 0, 0, $V$3 )</f>
        <v>0</v>
      </c>
      <c r="U39" s="542"/>
      <c r="V39" s="510"/>
      <c r="W39" s="510"/>
      <c r="X39" s="510"/>
      <c r="Y39" s="510"/>
      <c r="Z39" s="517">
        <f>IF('[16]Validation flags'!$H$3=1,0, IF( ISNUMBER(M39), 0, 1 ))</f>
        <v>0</v>
      </c>
      <c r="AA39" s="542"/>
    </row>
    <row r="40" spans="1:27" ht="15" customHeight="1">
      <c r="A40" s="309"/>
      <c r="B40" s="598"/>
      <c r="C40" s="599"/>
      <c r="D40" s="600"/>
      <c r="E40" s="458"/>
      <c r="F40" s="458"/>
      <c r="G40" s="459"/>
      <c r="H40" s="328"/>
      <c r="I40" s="328"/>
      <c r="J40" s="328"/>
      <c r="K40" s="460"/>
      <c r="L40" s="460"/>
      <c r="M40" s="477"/>
      <c r="N40" s="328"/>
      <c r="O40" s="331"/>
      <c r="P40" s="601"/>
      <c r="Q40" s="461"/>
      <c r="R40" s="309"/>
      <c r="S40" s="338"/>
      <c r="U40" s="542"/>
      <c r="V40" s="510"/>
      <c r="W40" s="510"/>
      <c r="X40" s="510"/>
      <c r="Y40" s="510"/>
      <c r="Z40" s="510"/>
      <c r="AA40" s="542"/>
    </row>
    <row r="41" spans="1:27" ht="15.75">
      <c r="A41" s="309"/>
      <c r="B41" s="472" t="s">
        <v>449</v>
      </c>
      <c r="C41" s="473"/>
      <c r="D41" s="474"/>
      <c r="E41" s="474"/>
      <c r="F41" s="475"/>
      <c r="G41" s="474"/>
      <c r="H41" s="474"/>
      <c r="I41" s="474"/>
      <c r="J41" s="476"/>
      <c r="K41" s="476"/>
      <c r="L41" s="476"/>
      <c r="M41" s="477"/>
      <c r="N41" s="328"/>
      <c r="O41" s="331"/>
      <c r="P41" s="371"/>
      <c r="Q41" s="596"/>
      <c r="R41" s="309"/>
      <c r="S41" s="338"/>
      <c r="U41" s="542"/>
      <c r="V41" s="510"/>
      <c r="W41" s="510"/>
      <c r="X41" s="510"/>
      <c r="Y41" s="510"/>
      <c r="Z41" s="510"/>
      <c r="AA41" s="542"/>
    </row>
    <row r="42" spans="1:27" ht="15.75">
      <c r="A42" s="309"/>
      <c r="B42" s="478"/>
      <c r="C42" s="479" t="s">
        <v>450</v>
      </c>
      <c r="D42" s="474"/>
      <c r="E42" s="474"/>
      <c r="F42" s="475"/>
      <c r="G42" s="474"/>
      <c r="H42" s="474"/>
      <c r="I42" s="474"/>
      <c r="J42" s="476"/>
      <c r="K42" s="476"/>
      <c r="L42" s="476"/>
      <c r="M42" s="477"/>
      <c r="N42" s="328"/>
      <c r="O42" s="331"/>
      <c r="P42" s="371"/>
      <c r="Q42" s="596"/>
      <c r="R42" s="309"/>
      <c r="S42" s="338"/>
      <c r="U42" s="542"/>
      <c r="V42" s="510"/>
      <c r="W42" s="510"/>
      <c r="X42" s="510"/>
      <c r="Y42" s="510"/>
      <c r="Z42" s="510"/>
      <c r="AA42" s="542"/>
    </row>
    <row r="43" spans="1:27" ht="15.75">
      <c r="A43" s="309"/>
      <c r="B43" s="480"/>
      <c r="C43" s="479" t="s">
        <v>451</v>
      </c>
      <c r="D43" s="474"/>
      <c r="E43" s="474"/>
      <c r="F43" s="475"/>
      <c r="G43" s="474"/>
      <c r="H43" s="474"/>
      <c r="I43" s="474"/>
      <c r="J43" s="476"/>
      <c r="K43" s="476"/>
      <c r="L43" s="476"/>
      <c r="M43" s="477"/>
      <c r="N43" s="328"/>
      <c r="O43" s="331"/>
      <c r="P43" s="371"/>
      <c r="Q43" s="596"/>
      <c r="R43" s="309"/>
      <c r="S43" s="338"/>
      <c r="U43" s="542"/>
      <c r="V43" s="510"/>
      <c r="W43" s="510"/>
      <c r="X43" s="510"/>
      <c r="Y43" s="510"/>
      <c r="Z43" s="510"/>
      <c r="AA43" s="542"/>
    </row>
    <row r="44" spans="1:27" ht="15.75">
      <c r="A44" s="309"/>
      <c r="B44" s="481"/>
      <c r="C44" s="479" t="s">
        <v>452</v>
      </c>
      <c r="D44" s="474"/>
      <c r="E44" s="474"/>
      <c r="F44" s="475"/>
      <c r="G44" s="474"/>
      <c r="H44" s="474"/>
      <c r="I44" s="474"/>
      <c r="J44" s="476"/>
      <c r="K44" s="476"/>
      <c r="L44" s="476"/>
      <c r="M44" s="477"/>
      <c r="N44" s="328"/>
      <c r="O44" s="331"/>
      <c r="P44" s="371"/>
      <c r="Q44" s="596"/>
      <c r="R44" s="309"/>
      <c r="S44" s="338"/>
      <c r="U44" s="542"/>
      <c r="V44" s="510"/>
      <c r="W44" s="510"/>
      <c r="X44" s="510"/>
      <c r="Y44" s="510"/>
      <c r="Z44" s="510"/>
      <c r="AA44" s="542"/>
    </row>
    <row r="45" spans="1:27" ht="15.75">
      <c r="A45" s="309"/>
      <c r="B45" s="482"/>
      <c r="C45" s="479" t="s">
        <v>453</v>
      </c>
      <c r="D45" s="474"/>
      <c r="E45" s="474"/>
      <c r="F45" s="475"/>
      <c r="G45" s="474"/>
      <c r="H45" s="474"/>
      <c r="I45" s="474"/>
      <c r="J45" s="476"/>
      <c r="K45" s="476"/>
      <c r="L45" s="476"/>
      <c r="M45" s="477"/>
      <c r="N45" s="328"/>
      <c r="O45" s="331"/>
      <c r="P45" s="371"/>
      <c r="Q45" s="596"/>
      <c r="R45" s="309"/>
      <c r="S45" s="338"/>
      <c r="U45" s="533"/>
      <c r="V45" s="510"/>
      <c r="W45" s="510"/>
      <c r="X45" s="510"/>
      <c r="Y45" s="510"/>
      <c r="Z45" s="510"/>
      <c r="AA45" s="533"/>
    </row>
    <row r="46" spans="1:27" ht="16.5" thickBot="1">
      <c r="A46" s="309"/>
      <c r="B46" s="483"/>
      <c r="C46" s="484"/>
      <c r="D46" s="474"/>
      <c r="E46" s="474"/>
      <c r="F46" s="475"/>
      <c r="G46" s="474"/>
      <c r="H46" s="474"/>
      <c r="I46" s="474"/>
      <c r="J46" s="476"/>
      <c r="K46" s="476"/>
      <c r="L46" s="476"/>
      <c r="M46" s="477"/>
      <c r="N46" s="328"/>
      <c r="O46" s="331"/>
      <c r="P46" s="371"/>
      <c r="Q46" s="596"/>
      <c r="R46" s="309"/>
      <c r="S46" s="338"/>
      <c r="U46" s="533"/>
      <c r="V46" s="510"/>
      <c r="W46" s="510"/>
      <c r="X46" s="510"/>
      <c r="Y46" s="510"/>
      <c r="Z46" s="510"/>
      <c r="AA46" s="533"/>
    </row>
    <row r="47" spans="1:27" ht="16.5" thickBot="1">
      <c r="A47" s="309"/>
      <c r="B47" s="759" t="s">
        <v>519</v>
      </c>
      <c r="C47" s="760"/>
      <c r="D47" s="760"/>
      <c r="E47" s="760"/>
      <c r="F47" s="760"/>
      <c r="G47" s="760"/>
      <c r="H47" s="760"/>
      <c r="I47" s="760"/>
      <c r="J47" s="760"/>
      <c r="K47" s="760"/>
      <c r="L47" s="760"/>
      <c r="M47" s="760"/>
      <c r="N47" s="761"/>
      <c r="O47" s="331"/>
      <c r="P47" s="371"/>
      <c r="Q47" s="596"/>
      <c r="R47" s="309"/>
      <c r="S47" s="338"/>
      <c r="U47" s="533"/>
      <c r="V47" s="510"/>
      <c r="W47" s="510"/>
      <c r="X47" s="510"/>
      <c r="Y47" s="510"/>
      <c r="Z47" s="510"/>
      <c r="AA47" s="533"/>
    </row>
    <row r="48" spans="1:27" ht="16.5" thickBot="1">
      <c r="A48" s="309"/>
      <c r="B48" s="485"/>
      <c r="C48" s="486"/>
      <c r="D48" s="487"/>
      <c r="E48" s="487"/>
      <c r="F48" s="488"/>
      <c r="G48" s="487"/>
      <c r="H48" s="487"/>
      <c r="I48" s="487"/>
      <c r="J48" s="476"/>
      <c r="K48" s="476"/>
      <c r="L48" s="476"/>
      <c r="M48" s="477"/>
      <c r="N48" s="477"/>
      <c r="O48" s="331"/>
      <c r="P48" s="371"/>
      <c r="Q48" s="596"/>
      <c r="R48" s="309"/>
      <c r="S48" s="338"/>
      <c r="U48" s="551"/>
      <c r="V48" s="510"/>
      <c r="W48" s="510"/>
      <c r="X48" s="510"/>
      <c r="Y48" s="510"/>
      <c r="Z48" s="510"/>
      <c r="AA48" s="551"/>
    </row>
    <row r="49" spans="1:27" ht="45" customHeight="1" thickBot="1">
      <c r="A49" s="309"/>
      <c r="B49" s="780" t="s">
        <v>520</v>
      </c>
      <c r="C49" s="781"/>
      <c r="D49" s="781"/>
      <c r="E49" s="781"/>
      <c r="F49" s="781"/>
      <c r="G49" s="781"/>
      <c r="H49" s="781"/>
      <c r="I49" s="781"/>
      <c r="J49" s="781"/>
      <c r="K49" s="781"/>
      <c r="L49" s="781"/>
      <c r="M49" s="781"/>
      <c r="N49" s="782"/>
      <c r="O49" s="331"/>
      <c r="P49" s="371"/>
      <c r="Q49" s="596"/>
      <c r="R49" s="309"/>
      <c r="S49" s="338"/>
      <c r="U49" s="551"/>
      <c r="V49" s="510"/>
      <c r="W49" s="510"/>
      <c r="X49" s="510"/>
      <c r="Y49" s="510"/>
      <c r="Z49" s="510"/>
      <c r="AA49" s="551"/>
    </row>
    <row r="50" spans="1:27" ht="15" thickBot="1">
      <c r="A50" s="309"/>
      <c r="B50" s="489"/>
      <c r="C50" s="490"/>
      <c r="D50" s="489"/>
      <c r="E50" s="489"/>
      <c r="F50" s="491"/>
      <c r="G50" s="492"/>
      <c r="H50" s="492"/>
      <c r="I50" s="492"/>
      <c r="J50" s="476"/>
      <c r="K50" s="476"/>
      <c r="L50" s="476"/>
      <c r="M50" s="477"/>
      <c r="N50" s="477"/>
      <c r="O50" s="331"/>
      <c r="P50" s="371"/>
      <c r="Q50" s="596"/>
      <c r="R50" s="309"/>
      <c r="S50" s="338"/>
      <c r="U50" s="551"/>
      <c r="V50" s="510"/>
      <c r="W50" s="510"/>
      <c r="X50" s="510"/>
      <c r="Y50" s="510"/>
      <c r="Z50" s="510"/>
      <c r="AA50" s="551"/>
    </row>
    <row r="51" spans="1:27" ht="15" customHeight="1">
      <c r="A51" s="309"/>
      <c r="B51" s="493" t="s">
        <v>456</v>
      </c>
      <c r="C51" s="792" t="s">
        <v>457</v>
      </c>
      <c r="D51" s="793"/>
      <c r="E51" s="793"/>
      <c r="F51" s="793"/>
      <c r="G51" s="793"/>
      <c r="H51" s="793"/>
      <c r="I51" s="793"/>
      <c r="J51" s="793"/>
      <c r="K51" s="793"/>
      <c r="L51" s="793"/>
      <c r="M51" s="793"/>
      <c r="N51" s="794"/>
      <c r="O51" s="331"/>
      <c r="P51" s="371"/>
      <c r="Q51" s="596"/>
      <c r="R51" s="309"/>
      <c r="S51" s="557"/>
      <c r="U51" s="551"/>
      <c r="V51" s="510"/>
      <c r="W51" s="510"/>
      <c r="X51" s="510"/>
      <c r="Y51" s="510"/>
      <c r="Z51" s="510"/>
      <c r="AA51" s="551"/>
    </row>
    <row r="52" spans="1:27" ht="15" customHeight="1">
      <c r="A52" s="309"/>
      <c r="B52" s="494" t="s">
        <v>458</v>
      </c>
      <c r="C52" s="562" t="str">
        <f>$C$5</f>
        <v>Company details</v>
      </c>
      <c r="D52" s="562"/>
      <c r="E52" s="562"/>
      <c r="F52" s="562"/>
      <c r="G52" s="562"/>
      <c r="H52" s="562"/>
      <c r="I52" s="562"/>
      <c r="J52" s="562"/>
      <c r="K52" s="562"/>
      <c r="L52" s="562"/>
      <c r="M52" s="562"/>
      <c r="N52" s="563"/>
      <c r="O52" s="331"/>
      <c r="P52" s="371"/>
      <c r="Q52" s="596"/>
      <c r="R52" s="309"/>
      <c r="S52" s="557"/>
      <c r="U52" s="551"/>
      <c r="V52" s="510"/>
      <c r="W52" s="510"/>
      <c r="X52" s="510"/>
      <c r="Y52" s="510"/>
      <c r="Z52" s="510"/>
      <c r="AA52" s="551"/>
    </row>
    <row r="53" spans="1:27" ht="15" customHeight="1">
      <c r="A53" s="309"/>
      <c r="B53" s="602" t="s">
        <v>521</v>
      </c>
      <c r="C53" s="789" t="s">
        <v>459</v>
      </c>
      <c r="D53" s="790"/>
      <c r="E53" s="790"/>
      <c r="F53" s="790"/>
      <c r="G53" s="790"/>
      <c r="H53" s="790"/>
      <c r="I53" s="790"/>
      <c r="J53" s="790"/>
      <c r="K53" s="790"/>
      <c r="L53" s="790"/>
      <c r="M53" s="790"/>
      <c r="N53" s="791"/>
      <c r="O53" s="331"/>
      <c r="P53" s="371"/>
      <c r="Q53" s="596"/>
      <c r="R53" s="309"/>
      <c r="S53" s="557"/>
      <c r="U53" s="551"/>
      <c r="V53" s="510"/>
      <c r="W53" s="510"/>
      <c r="X53" s="510"/>
      <c r="Y53" s="510"/>
      <c r="Z53" s="510"/>
      <c r="AA53" s="551"/>
    </row>
    <row r="54" spans="1:27" ht="15" customHeight="1">
      <c r="A54" s="309"/>
      <c r="B54" s="603" t="s">
        <v>522</v>
      </c>
      <c r="C54" s="789" t="s">
        <v>460</v>
      </c>
      <c r="D54" s="790"/>
      <c r="E54" s="790"/>
      <c r="F54" s="790"/>
      <c r="G54" s="790"/>
      <c r="H54" s="790"/>
      <c r="I54" s="790"/>
      <c r="J54" s="790"/>
      <c r="K54" s="790"/>
      <c r="L54" s="790"/>
      <c r="M54" s="790"/>
      <c r="N54" s="791"/>
      <c r="O54" s="331"/>
      <c r="P54" s="371"/>
      <c r="Q54" s="596"/>
      <c r="R54" s="309"/>
      <c r="S54" s="557"/>
      <c r="U54" s="558"/>
      <c r="V54" s="510"/>
      <c r="W54" s="510"/>
      <c r="X54" s="510"/>
      <c r="Y54" s="510"/>
      <c r="Z54" s="510"/>
      <c r="AA54" s="558"/>
    </row>
    <row r="55" spans="1:27" ht="15" customHeight="1">
      <c r="A55" s="309"/>
      <c r="B55" s="603" t="s">
        <v>523</v>
      </c>
      <c r="C55" s="789" t="s">
        <v>461</v>
      </c>
      <c r="D55" s="790"/>
      <c r="E55" s="790"/>
      <c r="F55" s="790"/>
      <c r="G55" s="790"/>
      <c r="H55" s="790"/>
      <c r="I55" s="790"/>
      <c r="J55" s="790"/>
      <c r="K55" s="790"/>
      <c r="L55" s="790"/>
      <c r="M55" s="790"/>
      <c r="N55" s="791"/>
      <c r="O55" s="331"/>
      <c r="P55" s="371"/>
      <c r="Q55" s="596"/>
      <c r="R55" s="309"/>
      <c r="S55" s="557"/>
      <c r="U55" s="558"/>
      <c r="V55" s="510"/>
      <c r="W55" s="510"/>
      <c r="X55" s="510"/>
      <c r="Y55" s="510"/>
      <c r="Z55" s="510"/>
      <c r="AA55" s="558"/>
    </row>
    <row r="56" spans="1:27" ht="15" customHeight="1">
      <c r="A56" s="309"/>
      <c r="B56" s="494" t="s">
        <v>462</v>
      </c>
      <c r="C56" s="562" t="str">
        <f>$C$10</f>
        <v>Menu choices</v>
      </c>
      <c r="D56" s="562"/>
      <c r="E56" s="562"/>
      <c r="F56" s="562"/>
      <c r="G56" s="562"/>
      <c r="H56" s="562"/>
      <c r="I56" s="562"/>
      <c r="J56" s="562"/>
      <c r="K56" s="562"/>
      <c r="L56" s="562"/>
      <c r="M56" s="562"/>
      <c r="N56" s="563"/>
      <c r="O56" s="331"/>
      <c r="P56" s="371"/>
      <c r="Q56" s="596"/>
      <c r="R56" s="309"/>
      <c r="S56" s="557"/>
      <c r="U56" s="558"/>
      <c r="V56" s="510"/>
      <c r="W56" s="510"/>
      <c r="X56" s="510"/>
      <c r="Y56" s="510"/>
      <c r="Z56" s="510"/>
      <c r="AA56" s="558"/>
    </row>
    <row r="57" spans="1:27" ht="15" customHeight="1">
      <c r="A57" s="309"/>
      <c r="B57" s="603" t="s">
        <v>524</v>
      </c>
      <c r="C57" s="789" t="s">
        <v>463</v>
      </c>
      <c r="D57" s="790"/>
      <c r="E57" s="790"/>
      <c r="F57" s="790"/>
      <c r="G57" s="790"/>
      <c r="H57" s="790"/>
      <c r="I57" s="790"/>
      <c r="J57" s="790"/>
      <c r="K57" s="790"/>
      <c r="L57" s="790"/>
      <c r="M57" s="790"/>
      <c r="N57" s="791"/>
      <c r="O57" s="331"/>
      <c r="P57" s="371"/>
      <c r="Q57" s="596"/>
      <c r="R57" s="309"/>
      <c r="S57" s="557"/>
      <c r="U57" s="558"/>
      <c r="V57" s="510"/>
      <c r="W57" s="510"/>
      <c r="X57" s="510"/>
      <c r="Y57" s="510"/>
      <c r="Z57" s="510"/>
      <c r="AA57" s="558"/>
    </row>
    <row r="58" spans="1:27" ht="15" customHeight="1">
      <c r="A58" s="309"/>
      <c r="B58" s="603" t="s">
        <v>525</v>
      </c>
      <c r="C58" s="789" t="s">
        <v>464</v>
      </c>
      <c r="D58" s="790"/>
      <c r="E58" s="790"/>
      <c r="F58" s="790"/>
      <c r="G58" s="790"/>
      <c r="H58" s="790"/>
      <c r="I58" s="790"/>
      <c r="J58" s="790"/>
      <c r="K58" s="790"/>
      <c r="L58" s="790"/>
      <c r="M58" s="790"/>
      <c r="N58" s="791"/>
      <c r="O58" s="331"/>
      <c r="P58" s="371"/>
      <c r="Q58" s="596"/>
      <c r="R58" s="309"/>
      <c r="S58" s="557"/>
      <c r="U58" s="558"/>
      <c r="V58" s="510"/>
      <c r="W58" s="510"/>
      <c r="X58" s="510"/>
      <c r="Y58" s="510"/>
      <c r="Z58" s="510"/>
      <c r="AA58" s="558"/>
    </row>
    <row r="59" spans="1:27" ht="15" customHeight="1">
      <c r="A59" s="309"/>
      <c r="B59" s="603" t="s">
        <v>526</v>
      </c>
      <c r="C59" s="789" t="s">
        <v>465</v>
      </c>
      <c r="D59" s="790"/>
      <c r="E59" s="790"/>
      <c r="F59" s="790"/>
      <c r="G59" s="790"/>
      <c r="H59" s="790"/>
      <c r="I59" s="790"/>
      <c r="J59" s="790"/>
      <c r="K59" s="790"/>
      <c r="L59" s="790"/>
      <c r="M59" s="790"/>
      <c r="N59" s="791"/>
      <c r="O59" s="331"/>
      <c r="P59" s="371"/>
      <c r="Q59" s="596"/>
      <c r="R59" s="309"/>
      <c r="U59" s="558"/>
      <c r="V59" s="559"/>
      <c r="AA59" s="558"/>
    </row>
    <row r="60" spans="1:27" ht="15" customHeight="1">
      <c r="A60" s="309"/>
      <c r="B60" s="494" t="s">
        <v>466</v>
      </c>
      <c r="C60" s="562" t="str">
        <f>$C$15</f>
        <v>TOTEX</v>
      </c>
      <c r="D60" s="562"/>
      <c r="E60" s="562"/>
      <c r="F60" s="562"/>
      <c r="G60" s="562"/>
      <c r="H60" s="562"/>
      <c r="I60" s="562"/>
      <c r="J60" s="562"/>
      <c r="K60" s="562"/>
      <c r="L60" s="562"/>
      <c r="M60" s="562"/>
      <c r="N60" s="563"/>
      <c r="O60" s="331"/>
      <c r="P60" s="371"/>
      <c r="Q60" s="596"/>
      <c r="R60" s="309"/>
      <c r="U60" s="558"/>
      <c r="V60" s="561"/>
      <c r="AA60" s="558"/>
    </row>
    <row r="61" spans="1:27" ht="15" customHeight="1">
      <c r="A61" s="309"/>
      <c r="B61" s="603" t="s">
        <v>527</v>
      </c>
      <c r="C61" s="789" t="s">
        <v>467</v>
      </c>
      <c r="D61" s="790"/>
      <c r="E61" s="790"/>
      <c r="F61" s="790"/>
      <c r="G61" s="790"/>
      <c r="H61" s="790"/>
      <c r="I61" s="790"/>
      <c r="J61" s="790"/>
      <c r="K61" s="790"/>
      <c r="L61" s="790"/>
      <c r="M61" s="790"/>
      <c r="N61" s="791"/>
      <c r="O61" s="331"/>
      <c r="P61" s="371"/>
      <c r="Q61" s="596"/>
      <c r="R61" s="309"/>
      <c r="U61" s="558"/>
      <c r="V61" s="561"/>
      <c r="AA61" s="558"/>
    </row>
    <row r="62" spans="1:27" ht="15" customHeight="1">
      <c r="A62" s="309"/>
      <c r="B62" s="603" t="s">
        <v>528</v>
      </c>
      <c r="C62" s="789" t="s">
        <v>468</v>
      </c>
      <c r="D62" s="790"/>
      <c r="E62" s="790"/>
      <c r="F62" s="790"/>
      <c r="G62" s="790"/>
      <c r="H62" s="790"/>
      <c r="I62" s="790"/>
      <c r="J62" s="790"/>
      <c r="K62" s="790"/>
      <c r="L62" s="790"/>
      <c r="M62" s="790"/>
      <c r="N62" s="791"/>
      <c r="O62" s="331"/>
      <c r="P62" s="371"/>
      <c r="Q62" s="596"/>
      <c r="R62" s="309"/>
      <c r="U62" s="558"/>
      <c r="V62" s="561"/>
      <c r="AA62" s="558"/>
    </row>
    <row r="63" spans="1:27" ht="15" customHeight="1">
      <c r="A63" s="309"/>
      <c r="B63" s="603" t="s">
        <v>489</v>
      </c>
      <c r="C63" s="789" t="s">
        <v>469</v>
      </c>
      <c r="D63" s="790"/>
      <c r="E63" s="790"/>
      <c r="F63" s="790"/>
      <c r="G63" s="790"/>
      <c r="H63" s="790"/>
      <c r="I63" s="790"/>
      <c r="J63" s="790"/>
      <c r="K63" s="790"/>
      <c r="L63" s="790"/>
      <c r="M63" s="790"/>
      <c r="N63" s="791"/>
      <c r="O63" s="331"/>
      <c r="P63" s="371"/>
      <c r="Q63" s="596"/>
      <c r="R63" s="309"/>
      <c r="U63" s="558"/>
      <c r="V63" s="559"/>
      <c r="AA63" s="558"/>
    </row>
    <row r="64" spans="1:27" ht="15" customHeight="1">
      <c r="A64" s="309"/>
      <c r="B64" s="494" t="s">
        <v>470</v>
      </c>
      <c r="C64" s="562" t="str">
        <f>$C$20</f>
        <v>ADJUSTMENTS TO TOTEX</v>
      </c>
      <c r="D64" s="562"/>
      <c r="E64" s="562"/>
      <c r="F64" s="562"/>
      <c r="G64" s="562"/>
      <c r="H64" s="562"/>
      <c r="I64" s="562"/>
      <c r="J64" s="562"/>
      <c r="K64" s="562"/>
      <c r="L64" s="562"/>
      <c r="M64" s="562"/>
      <c r="N64" s="563"/>
      <c r="O64" s="331"/>
      <c r="P64" s="371"/>
      <c r="Q64" s="596"/>
      <c r="R64" s="309"/>
      <c r="U64" s="558"/>
      <c r="V64" s="561"/>
      <c r="AA64" s="558"/>
    </row>
    <row r="65" spans="1:22" s="560" customFormat="1">
      <c r="A65" s="309"/>
      <c r="B65" s="603" t="s">
        <v>471</v>
      </c>
      <c r="C65" s="798" t="s">
        <v>472</v>
      </c>
      <c r="D65" s="799"/>
      <c r="E65" s="799"/>
      <c r="F65" s="799"/>
      <c r="G65" s="799"/>
      <c r="H65" s="799"/>
      <c r="I65" s="799"/>
      <c r="J65" s="799"/>
      <c r="K65" s="799"/>
      <c r="L65" s="799"/>
      <c r="M65" s="799"/>
      <c r="N65" s="800"/>
      <c r="O65" s="331"/>
      <c r="P65" s="371"/>
      <c r="Q65" s="596"/>
      <c r="R65" s="309"/>
      <c r="S65" s="334"/>
      <c r="T65" s="334"/>
      <c r="U65" s="502"/>
      <c r="V65" s="561"/>
    </row>
    <row r="66" spans="1:22" s="560" customFormat="1">
      <c r="A66" s="309"/>
      <c r="B66" s="603" t="s">
        <v>473</v>
      </c>
      <c r="C66" s="789" t="s">
        <v>529</v>
      </c>
      <c r="D66" s="790"/>
      <c r="E66" s="790"/>
      <c r="F66" s="790"/>
      <c r="G66" s="790"/>
      <c r="H66" s="790"/>
      <c r="I66" s="790"/>
      <c r="J66" s="790"/>
      <c r="K66" s="790"/>
      <c r="L66" s="790"/>
      <c r="M66" s="790"/>
      <c r="N66" s="791"/>
      <c r="O66" s="331"/>
      <c r="P66" s="371"/>
      <c r="Q66" s="596"/>
      <c r="R66" s="309"/>
      <c r="S66" s="334"/>
      <c r="T66" s="334"/>
      <c r="U66" s="502"/>
      <c r="V66" s="561"/>
    </row>
    <row r="67" spans="1:22" s="560" customFormat="1">
      <c r="A67" s="309"/>
      <c r="B67" s="603" t="s">
        <v>476</v>
      </c>
      <c r="C67" s="789" t="s">
        <v>530</v>
      </c>
      <c r="D67" s="790"/>
      <c r="E67" s="790"/>
      <c r="F67" s="790"/>
      <c r="G67" s="790"/>
      <c r="H67" s="790"/>
      <c r="I67" s="790"/>
      <c r="J67" s="790"/>
      <c r="K67" s="790"/>
      <c r="L67" s="790"/>
      <c r="M67" s="790"/>
      <c r="N67" s="791"/>
      <c r="O67" s="331"/>
      <c r="P67" s="371"/>
      <c r="Q67" s="596"/>
      <c r="R67" s="309"/>
      <c r="S67" s="334"/>
      <c r="T67" s="334"/>
      <c r="U67" s="502"/>
      <c r="V67" s="561"/>
    </row>
    <row r="68" spans="1:22" s="560" customFormat="1">
      <c r="A68" s="309"/>
      <c r="B68" s="603" t="s">
        <v>531</v>
      </c>
      <c r="C68" s="789" t="s">
        <v>474</v>
      </c>
      <c r="D68" s="790"/>
      <c r="E68" s="790"/>
      <c r="F68" s="790"/>
      <c r="G68" s="790"/>
      <c r="H68" s="790"/>
      <c r="I68" s="790"/>
      <c r="J68" s="790"/>
      <c r="K68" s="790"/>
      <c r="L68" s="790"/>
      <c r="M68" s="790"/>
      <c r="N68" s="791"/>
      <c r="O68" s="331"/>
      <c r="P68" s="371"/>
      <c r="Q68" s="596"/>
      <c r="R68" s="309"/>
      <c r="S68" s="334"/>
      <c r="T68" s="334"/>
      <c r="U68" s="502"/>
      <c r="V68" s="561"/>
    </row>
    <row r="69" spans="1:22" s="560" customFormat="1">
      <c r="A69" s="309"/>
      <c r="B69" s="494" t="s">
        <v>475</v>
      </c>
      <c r="C69" s="562" t="str">
        <f>$C$30</f>
        <v>PAYG</v>
      </c>
      <c r="D69" s="562"/>
      <c r="E69" s="562"/>
      <c r="F69" s="562"/>
      <c r="G69" s="562"/>
      <c r="H69" s="562"/>
      <c r="I69" s="562"/>
      <c r="J69" s="562"/>
      <c r="K69" s="562"/>
      <c r="L69" s="562"/>
      <c r="M69" s="562"/>
      <c r="N69" s="563"/>
      <c r="O69" s="331"/>
      <c r="P69" s="371"/>
      <c r="Q69" s="596"/>
      <c r="R69" s="309"/>
      <c r="S69" s="334"/>
      <c r="T69" s="334"/>
      <c r="U69" s="502"/>
      <c r="V69" s="561"/>
    </row>
    <row r="70" spans="1:22" s="560" customFormat="1">
      <c r="A70" s="309"/>
      <c r="B70" s="603" t="s">
        <v>532</v>
      </c>
      <c r="C70" s="789" t="s">
        <v>477</v>
      </c>
      <c r="D70" s="790"/>
      <c r="E70" s="790"/>
      <c r="F70" s="790"/>
      <c r="G70" s="790"/>
      <c r="H70" s="790"/>
      <c r="I70" s="790"/>
      <c r="J70" s="790"/>
      <c r="K70" s="790"/>
      <c r="L70" s="790"/>
      <c r="M70" s="790"/>
      <c r="N70" s="791"/>
      <c r="O70" s="331"/>
      <c r="P70" s="371"/>
      <c r="Q70" s="596"/>
      <c r="R70" s="309"/>
      <c r="S70" s="334"/>
      <c r="T70" s="334"/>
      <c r="U70" s="502"/>
    </row>
    <row r="71" spans="1:22" s="560" customFormat="1">
      <c r="A71" s="309"/>
      <c r="B71" s="494" t="s">
        <v>478</v>
      </c>
      <c r="C71" s="562" t="str">
        <f>$C$33</f>
        <v>Business rates IDoK - Not applicable to wastewater service</v>
      </c>
      <c r="D71" s="562"/>
      <c r="E71" s="562"/>
      <c r="F71" s="562"/>
      <c r="G71" s="562"/>
      <c r="H71" s="562"/>
      <c r="I71" s="562"/>
      <c r="J71" s="562"/>
      <c r="K71" s="562"/>
      <c r="L71" s="562"/>
      <c r="M71" s="562"/>
      <c r="N71" s="563"/>
      <c r="O71" s="331"/>
      <c r="P71" s="371"/>
      <c r="Q71" s="596"/>
      <c r="R71" s="309"/>
      <c r="S71" s="334"/>
      <c r="T71" s="334"/>
      <c r="U71" s="502"/>
    </row>
    <row r="72" spans="1:22" s="560" customFormat="1">
      <c r="A72" s="309"/>
      <c r="B72" s="494" t="s">
        <v>481</v>
      </c>
      <c r="C72" s="562" t="str">
        <f>$C$35</f>
        <v>Totex menu adjustments</v>
      </c>
      <c r="D72" s="562"/>
      <c r="E72" s="562"/>
      <c r="F72" s="562"/>
      <c r="G72" s="562"/>
      <c r="H72" s="562"/>
      <c r="I72" s="562"/>
      <c r="J72" s="562"/>
      <c r="K72" s="562"/>
      <c r="L72" s="562"/>
      <c r="M72" s="562"/>
      <c r="N72" s="563"/>
      <c r="O72" s="331"/>
      <c r="P72" s="371"/>
      <c r="Q72" s="596"/>
      <c r="R72" s="309"/>
      <c r="S72" s="334"/>
      <c r="T72" s="334"/>
      <c r="U72" s="502"/>
    </row>
    <row r="73" spans="1:22" s="560" customFormat="1">
      <c r="A73" s="309"/>
      <c r="B73" s="603" t="s">
        <v>533</v>
      </c>
      <c r="C73" s="789" t="s">
        <v>483</v>
      </c>
      <c r="D73" s="790"/>
      <c r="E73" s="790"/>
      <c r="F73" s="790"/>
      <c r="G73" s="790"/>
      <c r="H73" s="790"/>
      <c r="I73" s="790"/>
      <c r="J73" s="790"/>
      <c r="K73" s="790"/>
      <c r="L73" s="790"/>
      <c r="M73" s="790"/>
      <c r="N73" s="791"/>
      <c r="O73" s="331"/>
      <c r="P73" s="371"/>
      <c r="Q73" s="596"/>
      <c r="R73" s="309"/>
      <c r="S73" s="334"/>
      <c r="T73" s="334"/>
      <c r="U73" s="502"/>
    </row>
    <row r="74" spans="1:22" s="560" customFormat="1">
      <c r="A74" s="309"/>
      <c r="B74" s="603" t="s">
        <v>534</v>
      </c>
      <c r="C74" s="789" t="s">
        <v>483</v>
      </c>
      <c r="D74" s="790"/>
      <c r="E74" s="790"/>
      <c r="F74" s="790"/>
      <c r="G74" s="790"/>
      <c r="H74" s="790"/>
      <c r="I74" s="790"/>
      <c r="J74" s="790"/>
      <c r="K74" s="790"/>
      <c r="L74" s="790"/>
      <c r="M74" s="790"/>
      <c r="N74" s="791"/>
      <c r="O74" s="331"/>
      <c r="P74" s="371"/>
      <c r="Q74" s="596"/>
      <c r="R74" s="309"/>
      <c r="S74" s="334"/>
      <c r="T74" s="334"/>
      <c r="U74" s="502"/>
    </row>
    <row r="75" spans="1:22" s="560" customFormat="1">
      <c r="A75" s="309"/>
      <c r="B75" s="603" t="s">
        <v>535</v>
      </c>
      <c r="C75" s="789" t="s">
        <v>536</v>
      </c>
      <c r="D75" s="790"/>
      <c r="E75" s="790"/>
      <c r="F75" s="790"/>
      <c r="G75" s="790"/>
      <c r="H75" s="790"/>
      <c r="I75" s="790"/>
      <c r="J75" s="790"/>
      <c r="K75" s="790"/>
      <c r="L75" s="790"/>
      <c r="M75" s="790"/>
      <c r="N75" s="791"/>
      <c r="O75" s="331"/>
      <c r="P75" s="371"/>
      <c r="Q75" s="596"/>
      <c r="R75" s="309"/>
      <c r="S75" s="334"/>
      <c r="T75" s="334"/>
      <c r="U75" s="502"/>
    </row>
    <row r="76" spans="1:22" s="560" customFormat="1" ht="15" thickBot="1">
      <c r="A76" s="309"/>
      <c r="B76" s="604" t="s">
        <v>537</v>
      </c>
      <c r="C76" s="795" t="s">
        <v>538</v>
      </c>
      <c r="D76" s="796"/>
      <c r="E76" s="796"/>
      <c r="F76" s="796"/>
      <c r="G76" s="796"/>
      <c r="H76" s="796"/>
      <c r="I76" s="796"/>
      <c r="J76" s="796"/>
      <c r="K76" s="796"/>
      <c r="L76" s="796"/>
      <c r="M76" s="796"/>
      <c r="N76" s="797"/>
      <c r="O76" s="331"/>
      <c r="P76" s="371"/>
      <c r="Q76" s="596"/>
      <c r="R76" s="309"/>
      <c r="S76" s="334"/>
      <c r="T76" s="334"/>
      <c r="U76" s="502"/>
    </row>
    <row r="77" spans="1:22" s="560" customFormat="1">
      <c r="A77" s="309"/>
      <c r="B77" s="309"/>
      <c r="C77" s="309"/>
      <c r="D77" s="309"/>
      <c r="E77" s="309"/>
      <c r="F77" s="500"/>
      <c r="G77" s="309"/>
      <c r="H77" s="309"/>
      <c r="I77" s="309"/>
      <c r="J77" s="309"/>
      <c r="K77" s="309"/>
      <c r="L77" s="309"/>
      <c r="M77" s="309"/>
      <c r="N77" s="309"/>
      <c r="O77" s="309"/>
      <c r="P77" s="309"/>
      <c r="Q77" s="309"/>
      <c r="R77" s="309"/>
      <c r="S77" s="334"/>
      <c r="T77" s="334"/>
      <c r="U77" s="502"/>
    </row>
    <row r="78" spans="1:22" s="560" customFormat="1">
      <c r="A78" s="309"/>
      <c r="B78" s="309"/>
      <c r="C78" s="309"/>
      <c r="D78" s="309"/>
      <c r="E78" s="309"/>
      <c r="F78" s="500"/>
      <c r="G78" s="309"/>
      <c r="H78" s="309"/>
      <c r="I78" s="309"/>
      <c r="J78" s="309"/>
      <c r="K78" s="309"/>
      <c r="L78" s="309"/>
      <c r="M78" s="309"/>
      <c r="N78" s="309"/>
      <c r="O78" s="309"/>
      <c r="P78" s="309"/>
      <c r="Q78" s="309"/>
      <c r="R78" s="309"/>
      <c r="S78" s="334"/>
      <c r="T78" s="334"/>
      <c r="U78" s="502"/>
    </row>
    <row r="79" spans="1:22" s="560" customFormat="1">
      <c r="A79" s="309"/>
      <c r="B79" s="309"/>
      <c r="C79" s="309"/>
      <c r="D79" s="309"/>
      <c r="E79" s="309"/>
      <c r="F79" s="500"/>
      <c r="G79" s="309"/>
      <c r="H79" s="309"/>
      <c r="I79" s="309"/>
      <c r="J79" s="309"/>
      <c r="K79" s="309"/>
      <c r="L79" s="309"/>
      <c r="M79" s="309"/>
      <c r="N79" s="309"/>
      <c r="O79" s="309"/>
      <c r="P79" s="309"/>
      <c r="Q79" s="309"/>
      <c r="R79" s="309"/>
      <c r="S79" s="334"/>
      <c r="T79" s="334"/>
      <c r="U79" s="502"/>
    </row>
    <row r="80" spans="1:22" s="560" customFormat="1">
      <c r="A80" s="309"/>
      <c r="B80" s="309"/>
      <c r="C80" s="309"/>
      <c r="D80" s="309"/>
      <c r="E80" s="309"/>
      <c r="F80" s="500"/>
      <c r="G80" s="309"/>
      <c r="H80" s="309"/>
      <c r="I80" s="309"/>
      <c r="J80" s="309"/>
      <c r="K80" s="309"/>
      <c r="L80" s="309"/>
      <c r="M80" s="309"/>
      <c r="N80" s="309"/>
      <c r="O80" s="309"/>
      <c r="P80" s="309"/>
      <c r="Q80" s="309"/>
      <c r="R80" s="309"/>
      <c r="S80" s="334"/>
      <c r="T80" s="334"/>
      <c r="U80" s="502"/>
    </row>
    <row r="81" spans="1:18" s="334" customFormat="1">
      <c r="A81" s="309"/>
      <c r="B81" s="309"/>
      <c r="C81" s="309"/>
      <c r="D81" s="309"/>
      <c r="E81" s="309"/>
      <c r="F81" s="500"/>
      <c r="G81" s="309"/>
      <c r="H81" s="309"/>
      <c r="I81" s="309"/>
      <c r="J81" s="309"/>
      <c r="K81" s="309"/>
      <c r="L81" s="309"/>
      <c r="M81" s="309"/>
      <c r="N81" s="309"/>
      <c r="O81" s="309"/>
      <c r="P81" s="309"/>
      <c r="Q81" s="309"/>
      <c r="R81" s="309"/>
    </row>
    <row r="82" spans="1:18" s="334" customFormat="1">
      <c r="A82" s="309"/>
      <c r="B82" s="309"/>
      <c r="C82" s="309"/>
      <c r="D82" s="309"/>
      <c r="E82" s="309"/>
      <c r="F82" s="500"/>
      <c r="G82" s="309"/>
      <c r="H82" s="309"/>
      <c r="I82" s="309"/>
      <c r="J82" s="309"/>
      <c r="K82" s="309"/>
      <c r="L82" s="309"/>
      <c r="M82" s="309"/>
      <c r="N82" s="309"/>
      <c r="O82" s="309"/>
      <c r="P82" s="309"/>
      <c r="Q82" s="309"/>
      <c r="R82" s="309"/>
    </row>
    <row r="83" spans="1:18" s="334" customFormat="1">
      <c r="A83" s="309"/>
      <c r="B83" s="309"/>
      <c r="C83" s="309"/>
      <c r="D83" s="309"/>
      <c r="E83" s="309"/>
      <c r="F83" s="500"/>
      <c r="G83" s="309"/>
      <c r="H83" s="309"/>
      <c r="I83" s="309"/>
      <c r="J83" s="309"/>
      <c r="K83" s="309"/>
      <c r="L83" s="309"/>
      <c r="M83" s="309"/>
      <c r="N83" s="309"/>
      <c r="O83" s="309"/>
      <c r="P83" s="309"/>
      <c r="Q83" s="309"/>
      <c r="R83" s="309"/>
    </row>
    <row r="84" spans="1:18" s="334" customFormat="1">
      <c r="A84" s="309"/>
      <c r="B84" s="309"/>
      <c r="C84" s="309"/>
      <c r="D84" s="309"/>
      <c r="E84" s="309"/>
      <c r="F84" s="500"/>
      <c r="G84" s="309"/>
      <c r="H84" s="309"/>
      <c r="I84" s="309"/>
      <c r="J84" s="309"/>
      <c r="K84" s="309"/>
      <c r="L84" s="309"/>
      <c r="M84" s="309"/>
      <c r="N84" s="309"/>
      <c r="O84" s="309"/>
      <c r="P84" s="309"/>
      <c r="Q84" s="309"/>
      <c r="R84" s="309"/>
    </row>
  </sheetData>
  <mergeCells count="24">
    <mergeCell ref="C76:N76"/>
    <mergeCell ref="C61:N61"/>
    <mergeCell ref="C62:N62"/>
    <mergeCell ref="C63:N63"/>
    <mergeCell ref="C65:N65"/>
    <mergeCell ref="C66:N66"/>
    <mergeCell ref="C67:N67"/>
    <mergeCell ref="C68:N68"/>
    <mergeCell ref="C70:N70"/>
    <mergeCell ref="C73:N73"/>
    <mergeCell ref="C74:N74"/>
    <mergeCell ref="C75:N75"/>
    <mergeCell ref="C59:N59"/>
    <mergeCell ref="P1:S1"/>
    <mergeCell ref="V2:Z2"/>
    <mergeCell ref="B3:C3"/>
    <mergeCell ref="B47:N47"/>
    <mergeCell ref="B49:N49"/>
    <mergeCell ref="C51:N51"/>
    <mergeCell ref="C53:N53"/>
    <mergeCell ref="C54:N54"/>
    <mergeCell ref="C55:N55"/>
    <mergeCell ref="C57:N57"/>
    <mergeCell ref="C58:N58"/>
  </mergeCells>
  <conditionalFormatting sqref="S41:S58">
    <cfRule type="cellIs" dxfId="14" priority="7" operator="equal">
      <formula>0</formula>
    </cfRule>
  </conditionalFormatting>
  <conditionalFormatting sqref="S5">
    <cfRule type="cellIs" dxfId="13" priority="6" operator="equal">
      <formula>0</formula>
    </cfRule>
  </conditionalFormatting>
  <conditionalFormatting sqref="S6:S40">
    <cfRule type="cellIs" dxfId="12" priority="5" operator="equal">
      <formula>0</formula>
    </cfRule>
  </conditionalFormatting>
  <dataValidations count="1">
    <dataValidation type="list" allowBlank="1" showInputMessage="1" showErrorMessage="1" sqref="N7" xr:uid="{00000000-0002-0000-0800-000000000000}">
      <formula1>"Yes, 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7596BB08-6917-43F2-BB09-D144DCD46E4F}">
            <xm:f>'C:\Users\haddocks\AppData\Local\Microsoft\Windows\Temporary Internet Files\Content.IE5\BNIMITMY\[PR19-Business-plan-data-tables-–-June-2018-–-YKY.xlsb]Validation flags'!#REF!=1</xm:f>
            <x14:dxf>
              <fill>
                <patternFill>
                  <bgColor rgb="FFE0DCD8"/>
                </patternFill>
              </fill>
            </x14:dxf>
          </x14:cfRule>
          <xm:sqref>I24:M27</xm:sqref>
        </x14:conditionalFormatting>
        <x14:conditionalFormatting xmlns:xm="http://schemas.microsoft.com/office/excel/2006/main">
          <x14:cfRule type="expression" priority="3" id="{C69157CA-4D85-40CB-9B6A-5E250BA247FD}">
            <xm:f>'C:\Users\haddocks\AppData\Local\Microsoft\Windows\Temporary Internet Files\Content.IE5\BNIMITMY\[PR19-Business-plan-data-tables-–-June-2018-–-YKY.xlsb]Validation flags'!#REF!=1</xm:f>
            <x14:dxf>
              <fill>
                <patternFill>
                  <bgColor rgb="FFE0DCD8"/>
                </patternFill>
              </fill>
            </x14:dxf>
          </x14:cfRule>
          <xm:sqref>K21:M23</xm:sqref>
        </x14:conditionalFormatting>
        <x14:conditionalFormatting xmlns:xm="http://schemas.microsoft.com/office/excel/2006/main">
          <x14:cfRule type="expression" priority="2" id="{523E546C-553E-4A84-88F0-E6DE9B47EF3E}">
            <xm:f>'C:\Users\haddocks\AppData\Local\Microsoft\Windows\Temporary Internet Files\Content.IE5\BNIMITMY\[PR19-Business-plan-data-tables-–-June-2018-–-YKY.xlsb]Validation flags'!#REF!=1</xm:f>
            <x14:dxf>
              <fill>
                <patternFill>
                  <bgColor rgb="FFE0DCD8"/>
                </patternFill>
              </fill>
            </x14:dxf>
          </x14:cfRule>
          <xm:sqref>K18:M18</xm:sqref>
        </x14:conditionalFormatting>
        <x14:conditionalFormatting xmlns:xm="http://schemas.microsoft.com/office/excel/2006/main">
          <x14:cfRule type="expression" priority="1" id="{937D68F7-0B46-48D8-AA76-D3BF99B8E6B4}">
            <xm:f>'C:\Users\haddocks\AppData\Local\Microsoft\Windows\Temporary Internet Files\Content.IE5\BNIMITMY\[PR19-Business-plan-data-tables-–-June-2018-–-YKY.xlsb]Validation flags'!#REF!=1</xm:f>
            <x14:dxf>
              <fill>
                <patternFill>
                  <bgColor rgb="FFE0DCD8"/>
                </patternFill>
              </fill>
            </x14:dxf>
          </x14:cfRule>
          <xm:sqref>M36:M39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93</vt:i4>
      </vt:variant>
    </vt:vector>
  </HeadingPairs>
  <TitlesOfParts>
    <vt:vector size="104" baseType="lpstr">
      <vt:lpstr>Inputs</vt:lpstr>
      <vt:lpstr>Calcs</vt:lpstr>
      <vt:lpstr>Totex menu adjustments</vt:lpstr>
      <vt:lpstr>RPI</vt:lpstr>
      <vt:lpstr>Timeline</vt:lpstr>
      <vt:lpstr>PR19 inputs&gt;&gt;</vt:lpstr>
      <vt:lpstr>App23</vt:lpstr>
      <vt:lpstr>WS15 - ofwat</vt:lpstr>
      <vt:lpstr>WWS15 - ofwat</vt:lpstr>
      <vt:lpstr>WS15 - adj Ofwat</vt:lpstr>
      <vt:lpstr>WWS15 - adj ofwat</vt:lpstr>
      <vt:lpstr>Actual.Exclusions.Sewerage</vt:lpstr>
      <vt:lpstr>Actual.Exclusions.Water</vt:lpstr>
      <vt:lpstr>Actual.PDRC.Sewerage</vt:lpstr>
      <vt:lpstr>Actual.PDRC.Water</vt:lpstr>
      <vt:lpstr>Actual.Totex.Sewerage</vt:lpstr>
      <vt:lpstr>Actual.Totex.Water</vt:lpstr>
      <vt:lpstr>Add.Income.1stOrder</vt:lpstr>
      <vt:lpstr>Add.Income.2ndOrder</vt:lpstr>
      <vt:lpstr>Add.Income.Constant</vt:lpstr>
      <vt:lpstr>AddInc.Coeff.Sewerage</vt:lpstr>
      <vt:lpstr>AddInc.Coeff.Water</vt:lpstr>
      <vt:lpstr>All.Totex.Sewerage</vt:lpstr>
      <vt:lpstr>All.Totex.Water</vt:lpstr>
      <vt:lpstr>AllExp.Coeff.Sewerage</vt:lpstr>
      <vt:lpstr>AllExp.Coeff.Water</vt:lpstr>
      <vt:lpstr>Allowed.Exp.Constant</vt:lpstr>
      <vt:lpstr>Allowed.Exp.Slope</vt:lpstr>
      <vt:lpstr>Allowed.totex.final.memu.sewerage</vt:lpstr>
      <vt:lpstr>Allowed.totex.final.menu.water</vt:lpstr>
      <vt:lpstr>AMP.Years</vt:lpstr>
      <vt:lpstr>Baseline.Totex.Sewerage</vt:lpstr>
      <vt:lpstr>Baseline.Totex.Water</vt:lpstr>
      <vt:lpstr>Baseyear</vt:lpstr>
      <vt:lpstr>BR.IDoK.Water</vt:lpstr>
      <vt:lpstr>Calendar.Years</vt:lpstr>
      <vt:lpstr>Choice.BP</vt:lpstr>
      <vt:lpstr>Company.Baseline</vt:lpstr>
      <vt:lpstr>Company.Slope</vt:lpstr>
      <vt:lpstr>CompanyEnhanced</vt:lpstr>
      <vt:lpstr>CompanyForecase.Int</vt:lpstr>
      <vt:lpstr>CompanyName</vt:lpstr>
      <vt:lpstr>CompanyType</vt:lpstr>
      <vt:lpstr>Eff.Inc.Constant</vt:lpstr>
      <vt:lpstr>Eff.Inc.Slope</vt:lpstr>
      <vt:lpstr>EffInc.Coeff.Sewerage</vt:lpstr>
      <vt:lpstr>EffInc.Coeff.Water</vt:lpstr>
      <vt:lpstr>Enhanced.Baseline</vt:lpstr>
      <vt:lpstr>Enhanced.Flag</vt:lpstr>
      <vt:lpstr>FD.AddInc.Coeff.Sewerage</vt:lpstr>
      <vt:lpstr>FD.AddInc.Coeff.Water</vt:lpstr>
      <vt:lpstr>FD.AllExp.Coeff.Sewerage</vt:lpstr>
      <vt:lpstr>FD.AllExp.Coeff.Water</vt:lpstr>
      <vt:lpstr>FD.EffInc.Coeff.Sewerage</vt:lpstr>
      <vt:lpstr>FD.EffInc.Coeff.Water</vt:lpstr>
      <vt:lpstr>FD.Menu.Choice.Sewerage</vt:lpstr>
      <vt:lpstr>FD.Menu.Choice.Water</vt:lpstr>
      <vt:lpstr>FD.PDRC.Sewerage</vt:lpstr>
      <vt:lpstr>FD.PDRC.Water</vt:lpstr>
      <vt:lpstr>Indexation.Average</vt:lpstr>
      <vt:lpstr>Indexation.Average.Override</vt:lpstr>
      <vt:lpstr>Indexation.Check</vt:lpstr>
      <vt:lpstr>Indexation.November</vt:lpstr>
      <vt:lpstr>Indexation.November.Override</vt:lpstr>
      <vt:lpstr>Inflation.Yearly.Average</vt:lpstr>
      <vt:lpstr>IP.logging.Adj.TTT</vt:lpstr>
      <vt:lpstr>LB.AddInc</vt:lpstr>
      <vt:lpstr>LB.AllExp</vt:lpstr>
      <vt:lpstr>LB.Chosen</vt:lpstr>
      <vt:lpstr>LB.EffInc</vt:lpstr>
      <vt:lpstr>LB.Enhanced</vt:lpstr>
      <vt:lpstr>LB.NonEnhanced</vt:lpstr>
      <vt:lpstr>LegacyDep.Sewerage</vt:lpstr>
      <vt:lpstr>LegacyDep.Water</vt:lpstr>
      <vt:lpstr>Logging.TTT.Land</vt:lpstr>
      <vt:lpstr>Logging.TTT.scopeswaps</vt:lpstr>
      <vt:lpstr>Menu.Choice.Sewerage</vt:lpstr>
      <vt:lpstr>Menu.Choice.Water</vt:lpstr>
      <vt:lpstr>Menu.Totex</vt:lpstr>
      <vt:lpstr>Menu.Totex.Sewerage</vt:lpstr>
      <vt:lpstr>Menu.Totex.Water</vt:lpstr>
      <vt:lpstr>NonEnhanced.Baseline</vt:lpstr>
      <vt:lpstr>OfwatBaseline.Int</vt:lpstr>
      <vt:lpstr>Outturn.BP</vt:lpstr>
      <vt:lpstr>PAYG.Sewerage</vt:lpstr>
      <vt:lpstr>PAYG.Water</vt:lpstr>
      <vt:lpstr>Calcs!Print_Area</vt:lpstr>
      <vt:lpstr>RPI!Print_Area</vt:lpstr>
      <vt:lpstr>Total.Adj.Sewerage</vt:lpstr>
      <vt:lpstr>Total.Adj.Water</vt:lpstr>
      <vt:lpstr>Totex.Adj.Sewerage</vt:lpstr>
      <vt:lpstr>Totex.Adj.Water</vt:lpstr>
      <vt:lpstr>TransitionExp.Sewerage</vt:lpstr>
      <vt:lpstr>TransitionExp.Water</vt:lpstr>
      <vt:lpstr>UB.AddInc</vt:lpstr>
      <vt:lpstr>UB.AllExp</vt:lpstr>
      <vt:lpstr>UB.Chosen</vt:lpstr>
      <vt:lpstr>UB.EffInc</vt:lpstr>
      <vt:lpstr>UB.Enhanced</vt:lpstr>
      <vt:lpstr>UB.NonEnhanced</vt:lpstr>
      <vt:lpstr>WACC</vt:lpstr>
      <vt:lpstr>WeightedPAYG.Sewerage</vt:lpstr>
      <vt:lpstr>WeightedPAYG.Water</vt:lpstr>
      <vt:lpstr>WoC.Flag</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Andrew Bush</cp:lastModifiedBy>
  <dcterms:created xsi:type="dcterms:W3CDTF">2015-03-03T21:58:54Z</dcterms:created>
  <dcterms:modified xsi:type="dcterms:W3CDTF">2018-09-10T14:50:08Z</dcterms:modified>
</cp:coreProperties>
</file>