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ublic\DFES\DFES 2020\DFES Published Files\"/>
    </mc:Choice>
  </mc:AlternateContent>
  <bookViews>
    <workbookView xWindow="0" yWindow="48" windowWidth="12876" windowHeight="3936" tabRatio="922"/>
  </bookViews>
  <sheets>
    <sheet name="Your LA - Forecasts" sheetId="12" r:id="rId1"/>
    <sheet name="DFES Min Max Range by LA Charts" sheetId="11" r:id="rId2"/>
    <sheet name="Embedded Charts" sheetId="16" r:id="rId3"/>
    <sheet name="DECADE VIEW BY SCENARIO" sheetId="5" r:id="rId4"/>
    <sheet name="DECADE VIEW BY YEAR" sheetId="9" r:id="rId5"/>
    <sheet name="CT Annual LA Forecasts" sheetId="2" r:id="rId6"/>
    <sheet name="ST Annual LA Forecasts" sheetId="13" r:id="rId7"/>
    <sheet name="SP Annual LA Forecasts" sheetId="4" r:id="rId8"/>
    <sheet name="LTW Annual LA Forecasts" sheetId="3" r:id="rId9"/>
    <sheet name="NZE Annual LA Forecasts" sheetId="1" r:id="rId10"/>
    <sheet name="LA MIN MAX Chart data" sheetId="10" r:id="rId11"/>
  </sheets>
  <definedNames>
    <definedName name="_xlnm._FilterDatabase" localSheetId="5" hidden="1">'CT Annual LA Forecasts'!$A$1:$AM$40</definedName>
    <definedName name="_xlnm._FilterDatabase" localSheetId="3" hidden="1">'DECADE VIEW BY SCENARIO'!$A$2:$X$41</definedName>
    <definedName name="_xlnm._FilterDatabase" localSheetId="4" hidden="1">'DECADE VIEW BY YEAR'!$A$2:$X$41</definedName>
    <definedName name="_xlnm._FilterDatabase" localSheetId="10" hidden="1">'LA MIN MAX Chart data'!$A$2:$P$41</definedName>
    <definedName name="_xlnm._FilterDatabase" localSheetId="8" hidden="1">'LTW Annual LA Forecasts'!$A$1:$AM$40</definedName>
    <definedName name="_xlnm._FilterDatabase" localSheetId="9" hidden="1">'NZE Annual LA Forecasts'!$A$1:$AM$40</definedName>
    <definedName name="_xlnm._FilterDatabase" localSheetId="7" hidden="1">'SP Annual LA Forecasts'!$A$1:$AM$40</definedName>
    <definedName name="_xlnm._FilterDatabase" localSheetId="6" hidden="1">'ST Annual LA Forecasts'!$A$1:$AM$40</definedName>
  </definedNames>
  <calcPr calcId="152511" calcOnSave="0"/>
</workbook>
</file>

<file path=xl/calcChain.xml><?xml version="1.0" encoding="utf-8"?>
<calcChain xmlns="http://schemas.openxmlformats.org/spreadsheetml/2006/main">
  <c r="AL2" i="12" l="1"/>
  <c r="AK7" i="12" l="1"/>
  <c r="BF7" i="12"/>
  <c r="T37" i="12" s="1"/>
  <c r="T45" i="12" s="1"/>
  <c r="AX7" i="12"/>
  <c r="L37" i="12" s="1"/>
  <c r="L45" i="12" s="1"/>
  <c r="AP7" i="12"/>
  <c r="D37" i="12" s="1"/>
  <c r="D45" i="12" s="1"/>
  <c r="O41" i="9"/>
  <c r="O41" i="5"/>
  <c r="E41" i="9"/>
  <c r="O40" i="9"/>
  <c r="O40" i="5"/>
  <c r="E40" i="9"/>
  <c r="P39" i="5"/>
  <c r="J39" i="9"/>
  <c r="E39" i="9"/>
  <c r="P38" i="5"/>
  <c r="O38" i="5"/>
  <c r="E38" i="9"/>
  <c r="O37" i="9"/>
  <c r="O37" i="5"/>
  <c r="E37" i="9"/>
  <c r="O36" i="9"/>
  <c r="J36" i="9"/>
  <c r="E36" i="9"/>
  <c r="P35" i="5"/>
  <c r="O35" i="5"/>
  <c r="P34" i="5"/>
  <c r="J34" i="9"/>
  <c r="O33" i="9"/>
  <c r="E33" i="9"/>
  <c r="O32" i="9"/>
  <c r="O32" i="5"/>
  <c r="E32" i="9"/>
  <c r="P31" i="5"/>
  <c r="O31" i="5"/>
  <c r="E31" i="9"/>
  <c r="P30" i="5"/>
  <c r="J30" i="9"/>
  <c r="E30" i="9"/>
  <c r="O29" i="9"/>
  <c r="O29" i="5"/>
  <c r="E29" i="9"/>
  <c r="O28" i="9"/>
  <c r="J28" i="9"/>
  <c r="E28" i="9"/>
  <c r="P27" i="5"/>
  <c r="J27" i="9"/>
  <c r="P26" i="5"/>
  <c r="J26" i="9"/>
  <c r="O25" i="9"/>
  <c r="O25" i="5"/>
  <c r="E25" i="9"/>
  <c r="O24" i="9"/>
  <c r="O24" i="5"/>
  <c r="E24" i="9"/>
  <c r="P23" i="5"/>
  <c r="J23" i="9"/>
  <c r="E23" i="9"/>
  <c r="P22" i="5"/>
  <c r="O22" i="5"/>
  <c r="E22" i="9"/>
  <c r="O21" i="9"/>
  <c r="O21" i="5"/>
  <c r="E21" i="9"/>
  <c r="O20" i="9"/>
  <c r="J20" i="9"/>
  <c r="E20" i="9"/>
  <c r="P19" i="5"/>
  <c r="O19" i="5"/>
  <c r="P18" i="5"/>
  <c r="J18" i="9"/>
  <c r="O17" i="9"/>
  <c r="E17" i="9"/>
  <c r="O16" i="9"/>
  <c r="O16" i="5"/>
  <c r="E16" i="9"/>
  <c r="P15" i="5"/>
  <c r="O15" i="5"/>
  <c r="E15" i="9"/>
  <c r="P14" i="5"/>
  <c r="J14" i="9"/>
  <c r="E14" i="9"/>
  <c r="O13" i="9"/>
  <c r="O13" i="5"/>
  <c r="E13" i="9"/>
  <c r="O12" i="9"/>
  <c r="J12" i="9"/>
  <c r="E12" i="9"/>
  <c r="P11" i="5"/>
  <c r="J11" i="9"/>
  <c r="P10" i="5"/>
  <c r="J10" i="9"/>
  <c r="O9" i="9"/>
  <c r="O9" i="5"/>
  <c r="E9" i="9"/>
  <c r="O8" i="9"/>
  <c r="O8" i="5"/>
  <c r="E8" i="9"/>
  <c r="P7" i="5"/>
  <c r="J7" i="9"/>
  <c r="E7" i="9"/>
  <c r="P6" i="5"/>
  <c r="O6" i="5"/>
  <c r="E6" i="9"/>
  <c r="O5" i="9"/>
  <c r="J5" i="9"/>
  <c r="E5" i="9"/>
  <c r="O4" i="9"/>
  <c r="J4" i="9"/>
  <c r="E4" i="9"/>
  <c r="O3" i="9"/>
  <c r="O3" i="5"/>
  <c r="E10" i="9"/>
  <c r="E11" i="9"/>
  <c r="E18" i="9"/>
  <c r="E19" i="9"/>
  <c r="E26" i="9"/>
  <c r="E27" i="9"/>
  <c r="E34" i="9"/>
  <c r="E35" i="9"/>
  <c r="J8" i="9"/>
  <c r="J9" i="9"/>
  <c r="J16" i="9"/>
  <c r="J17" i="9"/>
  <c r="J24" i="9"/>
  <c r="J25" i="9"/>
  <c r="J32" i="9"/>
  <c r="J33" i="9"/>
  <c r="J40" i="9"/>
  <c r="J41" i="9"/>
  <c r="O10" i="9"/>
  <c r="O11" i="9"/>
  <c r="O18" i="9"/>
  <c r="O19" i="9"/>
  <c r="O26" i="9"/>
  <c r="O27" i="9"/>
  <c r="O34" i="9"/>
  <c r="O35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3" i="9"/>
  <c r="J3" i="9"/>
  <c r="E3" i="9"/>
  <c r="Q41" i="5"/>
  <c r="Q40" i="5"/>
  <c r="Q39" i="5"/>
  <c r="O39" i="5"/>
  <c r="N39" i="5"/>
  <c r="Q38" i="5"/>
  <c r="N38" i="5"/>
  <c r="Q37" i="5"/>
  <c r="Q36" i="5"/>
  <c r="O36" i="5"/>
  <c r="Q35" i="5"/>
  <c r="N35" i="5"/>
  <c r="Q34" i="5"/>
  <c r="N34" i="5"/>
  <c r="Q33" i="5"/>
  <c r="O33" i="5"/>
  <c r="Q32" i="5"/>
  <c r="Q31" i="5"/>
  <c r="N31" i="5"/>
  <c r="Q30" i="5"/>
  <c r="N30" i="5"/>
  <c r="Q29" i="5"/>
  <c r="Q28" i="5"/>
  <c r="Q27" i="5"/>
  <c r="N27" i="5"/>
  <c r="Q26" i="5"/>
  <c r="O26" i="5"/>
  <c r="N26" i="5"/>
  <c r="Q25" i="5"/>
  <c r="Q24" i="5"/>
  <c r="Q23" i="5"/>
  <c r="O23" i="5"/>
  <c r="N23" i="5"/>
  <c r="Q22" i="5"/>
  <c r="N22" i="5"/>
  <c r="Q21" i="5"/>
  <c r="Q20" i="5"/>
  <c r="O20" i="5"/>
  <c r="Q19" i="5"/>
  <c r="N19" i="5"/>
  <c r="Q18" i="5"/>
  <c r="N18" i="5"/>
  <c r="Q17" i="5"/>
  <c r="O17" i="5"/>
  <c r="Q16" i="5"/>
  <c r="Q15" i="5"/>
  <c r="N15" i="5"/>
  <c r="Q14" i="5"/>
  <c r="N14" i="5"/>
  <c r="Q13" i="5"/>
  <c r="Q12" i="5"/>
  <c r="Q11" i="5"/>
  <c r="N11" i="5"/>
  <c r="Q10" i="5"/>
  <c r="O10" i="5"/>
  <c r="N10" i="5"/>
  <c r="Q9" i="5"/>
  <c r="Q8" i="5"/>
  <c r="Q7" i="5"/>
  <c r="O7" i="5"/>
  <c r="N7" i="5"/>
  <c r="Q6" i="5"/>
  <c r="N6" i="5"/>
  <c r="Q5" i="5"/>
  <c r="Q4" i="5"/>
  <c r="O4" i="5"/>
  <c r="Q3" i="5"/>
  <c r="N3" i="5"/>
  <c r="O14" i="5" l="1"/>
  <c r="O30" i="5"/>
  <c r="J31" i="9"/>
  <c r="J15" i="9"/>
  <c r="O5" i="5"/>
  <c r="O27" i="5"/>
  <c r="J38" i="9"/>
  <c r="J6" i="9"/>
  <c r="O18" i="5"/>
  <c r="O34" i="5"/>
  <c r="J37" i="9"/>
  <c r="J29" i="9"/>
  <c r="J21" i="9"/>
  <c r="J13" i="9"/>
  <c r="O12" i="5"/>
  <c r="O28" i="5"/>
  <c r="O11" i="5"/>
  <c r="J22" i="9"/>
  <c r="J35" i="9"/>
  <c r="J19" i="9"/>
  <c r="BT7" i="12"/>
  <c r="AH37" i="12" s="1"/>
  <c r="AH45" i="12" s="1"/>
  <c r="BN7" i="12"/>
  <c r="AB37" i="12" s="1"/>
  <c r="AB45" i="12" s="1"/>
  <c r="N5" i="5"/>
  <c r="N9" i="5"/>
  <c r="N13" i="5"/>
  <c r="N17" i="5"/>
  <c r="N21" i="5"/>
  <c r="N25" i="5"/>
  <c r="N29" i="5"/>
  <c r="N33" i="5"/>
  <c r="N37" i="5"/>
  <c r="N41" i="5"/>
  <c r="O39" i="9"/>
  <c r="O31" i="9"/>
  <c r="O23" i="9"/>
  <c r="O15" i="9"/>
  <c r="O7" i="9"/>
  <c r="N4" i="5"/>
  <c r="N8" i="5"/>
  <c r="N12" i="5"/>
  <c r="N16" i="5"/>
  <c r="N20" i="5"/>
  <c r="N24" i="5"/>
  <c r="N28" i="5"/>
  <c r="N32" i="5"/>
  <c r="N36" i="5"/>
  <c r="N40" i="5"/>
  <c r="O38" i="9"/>
  <c r="O30" i="9"/>
  <c r="O22" i="9"/>
  <c r="O14" i="9"/>
  <c r="O6" i="9"/>
  <c r="AO7" i="12"/>
  <c r="C37" i="12" s="1"/>
  <c r="C45" i="12" s="1"/>
  <c r="AW7" i="12"/>
  <c r="K37" i="12" s="1"/>
  <c r="K45" i="12" s="1"/>
  <c r="BE7" i="12"/>
  <c r="S37" i="12" s="1"/>
  <c r="S45" i="12" s="1"/>
  <c r="BM7" i="12"/>
  <c r="AA37" i="12" s="1"/>
  <c r="AA45" i="12" s="1"/>
  <c r="AS7" i="12"/>
  <c r="G37" i="12" s="1"/>
  <c r="G45" i="12" s="1"/>
  <c r="BA7" i="12"/>
  <c r="O37" i="12" s="1"/>
  <c r="O45" i="12" s="1"/>
  <c r="BI7" i="12"/>
  <c r="W37" i="12" s="1"/>
  <c r="W45" i="12" s="1"/>
  <c r="BQ7" i="12"/>
  <c r="AE37" i="12" s="1"/>
  <c r="AE45" i="12" s="1"/>
  <c r="AT7" i="12"/>
  <c r="H37" i="12" s="1"/>
  <c r="H45" i="12" s="1"/>
  <c r="BB7" i="12"/>
  <c r="P37" i="12" s="1"/>
  <c r="P45" i="12" s="1"/>
  <c r="BJ7" i="12"/>
  <c r="X37" i="12" s="1"/>
  <c r="X45" i="12" s="1"/>
  <c r="BR7" i="12"/>
  <c r="AF37" i="12" s="1"/>
  <c r="AF45" i="12" s="1"/>
  <c r="AM7" i="12"/>
  <c r="AQ7" i="12"/>
  <c r="E37" i="12" s="1"/>
  <c r="E45" i="12" s="1"/>
  <c r="AU7" i="12"/>
  <c r="I37" i="12" s="1"/>
  <c r="I45" i="12" s="1"/>
  <c r="AY7" i="12"/>
  <c r="M37" i="12" s="1"/>
  <c r="M45" i="12" s="1"/>
  <c r="BC7" i="12"/>
  <c r="Q37" i="12" s="1"/>
  <c r="Q45" i="12" s="1"/>
  <c r="BG7" i="12"/>
  <c r="U37" i="12" s="1"/>
  <c r="U45" i="12" s="1"/>
  <c r="BK7" i="12"/>
  <c r="Y37" i="12" s="1"/>
  <c r="Y45" i="12" s="1"/>
  <c r="BO7" i="12"/>
  <c r="AC37" i="12" s="1"/>
  <c r="AC45" i="12" s="1"/>
  <c r="BS7" i="12"/>
  <c r="AG37" i="12" s="1"/>
  <c r="AG45" i="12" s="1"/>
  <c r="AN7" i="12"/>
  <c r="AR7" i="12"/>
  <c r="F37" i="12" s="1"/>
  <c r="F45" i="12" s="1"/>
  <c r="AV7" i="12"/>
  <c r="J37" i="12" s="1"/>
  <c r="J45" i="12" s="1"/>
  <c r="AZ7" i="12"/>
  <c r="N37" i="12" s="1"/>
  <c r="N45" i="12" s="1"/>
  <c r="BD7" i="12"/>
  <c r="R37" i="12" s="1"/>
  <c r="R45" i="12" s="1"/>
  <c r="BH7" i="12"/>
  <c r="V37" i="12" s="1"/>
  <c r="V45" i="12" s="1"/>
  <c r="BL7" i="12"/>
  <c r="Z37" i="12" s="1"/>
  <c r="Z45" i="12" s="1"/>
  <c r="BP7" i="12"/>
  <c r="AD37" i="12" s="1"/>
  <c r="AD45" i="12" s="1"/>
  <c r="P3" i="5"/>
  <c r="P4" i="5"/>
  <c r="P5" i="5"/>
  <c r="P8" i="5"/>
  <c r="P9" i="5"/>
  <c r="P12" i="5"/>
  <c r="P13" i="5"/>
  <c r="P16" i="5"/>
  <c r="P17" i="5"/>
  <c r="P20" i="5"/>
  <c r="P21" i="5"/>
  <c r="P24" i="5"/>
  <c r="P25" i="5"/>
  <c r="P28" i="5"/>
  <c r="P29" i="5"/>
  <c r="P32" i="5"/>
  <c r="P33" i="5"/>
  <c r="P36" i="5"/>
  <c r="P37" i="5"/>
  <c r="P40" i="5"/>
  <c r="P41" i="5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N41" i="10" l="1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AK6" i="12" l="1"/>
  <c r="AK5" i="12"/>
  <c r="AK4" i="12"/>
  <c r="AK3" i="12"/>
  <c r="BT3" i="12" l="1"/>
  <c r="AH33" i="12" s="1"/>
  <c r="AH41" i="12" s="1"/>
  <c r="BP3" i="12"/>
  <c r="BL3" i="12"/>
  <c r="Z33" i="12" s="1"/>
  <c r="Z41" i="12" s="1"/>
  <c r="BH3" i="12"/>
  <c r="V33" i="12" s="1"/>
  <c r="V41" i="12" s="1"/>
  <c r="BD3" i="12"/>
  <c r="AZ3" i="12"/>
  <c r="N33" i="12" s="1"/>
  <c r="N41" i="12" s="1"/>
  <c r="AV3" i="12"/>
  <c r="J33" i="12" s="1"/>
  <c r="J41" i="12" s="1"/>
  <c r="AR3" i="12"/>
  <c r="F33" i="12" s="1"/>
  <c r="F41" i="12" s="1"/>
  <c r="AN3" i="12"/>
  <c r="AM3" i="12"/>
  <c r="BN3" i="12"/>
  <c r="BF3" i="12"/>
  <c r="T33" i="12" s="1"/>
  <c r="T41" i="12" s="1"/>
  <c r="AX3" i="12"/>
  <c r="AP3" i="12"/>
  <c r="D33" i="12" s="1"/>
  <c r="D41" i="12" s="1"/>
  <c r="BQ3" i="12"/>
  <c r="AE33" i="12" s="1"/>
  <c r="AE41" i="12" s="1"/>
  <c r="BI3" i="12"/>
  <c r="W33" i="12" s="1"/>
  <c r="W41" i="12" s="1"/>
  <c r="BA3" i="12"/>
  <c r="O33" i="12" s="1"/>
  <c r="O41" i="12" s="1"/>
  <c r="AS3" i="12"/>
  <c r="BS3" i="12"/>
  <c r="BO3" i="12"/>
  <c r="BK3" i="12"/>
  <c r="BG3" i="12"/>
  <c r="U33" i="12" s="1"/>
  <c r="U41" i="12" s="1"/>
  <c r="BC3" i="12"/>
  <c r="Q33" i="12" s="1"/>
  <c r="Q41" i="12" s="1"/>
  <c r="AY3" i="12"/>
  <c r="M33" i="12" s="1"/>
  <c r="M41" i="12" s="1"/>
  <c r="AU3" i="12"/>
  <c r="I33" i="12" s="1"/>
  <c r="I41" i="12" s="1"/>
  <c r="AQ3" i="12"/>
  <c r="E33" i="12" s="1"/>
  <c r="E41" i="12" s="1"/>
  <c r="BR3" i="12"/>
  <c r="AF33" i="12" s="1"/>
  <c r="AF41" i="12" s="1"/>
  <c r="BJ3" i="12"/>
  <c r="X33" i="12" s="1"/>
  <c r="X41" i="12" s="1"/>
  <c r="BB3" i="12"/>
  <c r="AT3" i="12"/>
  <c r="H33" i="12" s="1"/>
  <c r="H41" i="12" s="1"/>
  <c r="BM3" i="12"/>
  <c r="AA33" i="12" s="1"/>
  <c r="AA41" i="12" s="1"/>
  <c r="BE3" i="12"/>
  <c r="S33" i="12" s="1"/>
  <c r="S41" i="12" s="1"/>
  <c r="AW3" i="12"/>
  <c r="K33" i="12" s="1"/>
  <c r="K41" i="12" s="1"/>
  <c r="AO3" i="12"/>
  <c r="C33" i="12" s="1"/>
  <c r="C41" i="12" s="1"/>
  <c r="BS4" i="12"/>
  <c r="AG34" i="12" s="1"/>
  <c r="AG42" i="12" s="1"/>
  <c r="BO4" i="12"/>
  <c r="AC34" i="12" s="1"/>
  <c r="AC42" i="12" s="1"/>
  <c r="BK4" i="12"/>
  <c r="BG4" i="12"/>
  <c r="U34" i="12" s="1"/>
  <c r="U42" i="12" s="1"/>
  <c r="BC4" i="12"/>
  <c r="Q34" i="12" s="1"/>
  <c r="Q42" i="12" s="1"/>
  <c r="AY4" i="12"/>
  <c r="M34" i="12" s="1"/>
  <c r="M42" i="12" s="1"/>
  <c r="AU4" i="12"/>
  <c r="I34" i="12" s="1"/>
  <c r="I42" i="12" s="1"/>
  <c r="AQ4" i="12"/>
  <c r="BM4" i="12"/>
  <c r="AA34" i="12" s="1"/>
  <c r="AA42" i="12" s="1"/>
  <c r="BE4" i="12"/>
  <c r="S34" i="12" s="1"/>
  <c r="S42" i="12" s="1"/>
  <c r="AW4" i="12"/>
  <c r="K34" i="12" s="1"/>
  <c r="K42" i="12" s="1"/>
  <c r="AO4" i="12"/>
  <c r="C34" i="12" s="1"/>
  <c r="C42" i="12" s="1"/>
  <c r="BP4" i="12"/>
  <c r="AD34" i="12" s="1"/>
  <c r="AD42" i="12" s="1"/>
  <c r="BH4" i="12"/>
  <c r="V34" i="12" s="1"/>
  <c r="V42" i="12" s="1"/>
  <c r="AZ4" i="12"/>
  <c r="N34" i="12" s="1"/>
  <c r="N42" i="12" s="1"/>
  <c r="AR4" i="12"/>
  <c r="AM4" i="12"/>
  <c r="BR4" i="12"/>
  <c r="AF34" i="12" s="1"/>
  <c r="AF42" i="12" s="1"/>
  <c r="BN4" i="12"/>
  <c r="BJ4" i="12"/>
  <c r="X34" i="12" s="1"/>
  <c r="X42" i="12" s="1"/>
  <c r="BF4" i="12"/>
  <c r="T34" i="12" s="1"/>
  <c r="T42" i="12" s="1"/>
  <c r="BB4" i="12"/>
  <c r="P34" i="12" s="1"/>
  <c r="P42" i="12" s="1"/>
  <c r="AX4" i="12"/>
  <c r="AT4" i="12"/>
  <c r="H34" i="12" s="1"/>
  <c r="H42" i="12" s="1"/>
  <c r="AP4" i="12"/>
  <c r="D34" i="12" s="1"/>
  <c r="D42" i="12" s="1"/>
  <c r="BQ4" i="12"/>
  <c r="AE34" i="12" s="1"/>
  <c r="AE42" i="12" s="1"/>
  <c r="BI4" i="12"/>
  <c r="W34" i="12" s="1"/>
  <c r="W42" i="12" s="1"/>
  <c r="BA4" i="12"/>
  <c r="O34" i="12" s="1"/>
  <c r="O42" i="12" s="1"/>
  <c r="AS4" i="12"/>
  <c r="G34" i="12" s="1"/>
  <c r="G42" i="12" s="1"/>
  <c r="BT4" i="12"/>
  <c r="AH34" i="12" s="1"/>
  <c r="AH42" i="12" s="1"/>
  <c r="BL4" i="12"/>
  <c r="Z34" i="12" s="1"/>
  <c r="Z42" i="12" s="1"/>
  <c r="BD4" i="12"/>
  <c r="R34" i="12" s="1"/>
  <c r="R42" i="12" s="1"/>
  <c r="AV4" i="12"/>
  <c r="J34" i="12" s="1"/>
  <c r="J42" i="12" s="1"/>
  <c r="AN4" i="12"/>
  <c r="BR5" i="12"/>
  <c r="BN5" i="12"/>
  <c r="AB35" i="12" s="1"/>
  <c r="AB43" i="12" s="1"/>
  <c r="BJ5" i="12"/>
  <c r="X35" i="12" s="1"/>
  <c r="X43" i="12" s="1"/>
  <c r="BF5" i="12"/>
  <c r="T35" i="12" s="1"/>
  <c r="T43" i="12" s="1"/>
  <c r="BB5" i="12"/>
  <c r="P35" i="12" s="1"/>
  <c r="P43" i="12" s="1"/>
  <c r="AX5" i="12"/>
  <c r="AT5" i="12"/>
  <c r="H35" i="12" s="1"/>
  <c r="H43" i="12" s="1"/>
  <c r="AP5" i="12"/>
  <c r="BT5" i="12"/>
  <c r="AH35" i="12" s="1"/>
  <c r="AH43" i="12" s="1"/>
  <c r="BL5" i="12"/>
  <c r="Z35" i="12" s="1"/>
  <c r="Z43" i="12" s="1"/>
  <c r="BD5" i="12"/>
  <c r="R35" i="12" s="1"/>
  <c r="R43" i="12" s="1"/>
  <c r="AV5" i="12"/>
  <c r="J35" i="12" s="1"/>
  <c r="J43" i="12" s="1"/>
  <c r="AN5" i="12"/>
  <c r="BO5" i="12"/>
  <c r="BG5" i="12"/>
  <c r="AY5" i="12"/>
  <c r="AQ5" i="12"/>
  <c r="E35" i="12" s="1"/>
  <c r="E43" i="12" s="1"/>
  <c r="BQ5" i="12"/>
  <c r="AE35" i="12" s="1"/>
  <c r="AE43" i="12" s="1"/>
  <c r="BM5" i="12"/>
  <c r="AA35" i="12" s="1"/>
  <c r="AA43" i="12" s="1"/>
  <c r="BI5" i="12"/>
  <c r="W35" i="12" s="1"/>
  <c r="W43" i="12" s="1"/>
  <c r="BE5" i="12"/>
  <c r="BA5" i="12"/>
  <c r="AW5" i="12"/>
  <c r="K35" i="12" s="1"/>
  <c r="K43" i="12" s="1"/>
  <c r="AS5" i="12"/>
  <c r="AO5" i="12"/>
  <c r="C35" i="12" s="1"/>
  <c r="C43" i="12" s="1"/>
  <c r="BP5" i="12"/>
  <c r="AD35" i="12" s="1"/>
  <c r="AD43" i="12" s="1"/>
  <c r="BH5" i="12"/>
  <c r="V35" i="12" s="1"/>
  <c r="V43" i="12" s="1"/>
  <c r="AZ5" i="12"/>
  <c r="N35" i="12" s="1"/>
  <c r="N43" i="12" s="1"/>
  <c r="AR5" i="12"/>
  <c r="F35" i="12" s="1"/>
  <c r="F43" i="12" s="1"/>
  <c r="BS5" i="12"/>
  <c r="AG35" i="12" s="1"/>
  <c r="AG43" i="12" s="1"/>
  <c r="BK5" i="12"/>
  <c r="Y35" i="12" s="1"/>
  <c r="Y43" i="12" s="1"/>
  <c r="BC5" i="12"/>
  <c r="Q35" i="12" s="1"/>
  <c r="Q43" i="12" s="1"/>
  <c r="AU5" i="12"/>
  <c r="I35" i="12" s="1"/>
  <c r="I43" i="12" s="1"/>
  <c r="BQ6" i="12"/>
  <c r="AE36" i="12" s="1"/>
  <c r="AE44" i="12" s="1"/>
  <c r="BM6" i="12"/>
  <c r="AA36" i="12" s="1"/>
  <c r="AA44" i="12" s="1"/>
  <c r="BI6" i="12"/>
  <c r="W36" i="12" s="1"/>
  <c r="W44" i="12" s="1"/>
  <c r="BE6" i="12"/>
  <c r="S36" i="12" s="1"/>
  <c r="S44" i="12" s="1"/>
  <c r="BA6" i="12"/>
  <c r="O36" i="12" s="1"/>
  <c r="O44" i="12" s="1"/>
  <c r="AW6" i="12"/>
  <c r="K36" i="12" s="1"/>
  <c r="K44" i="12" s="1"/>
  <c r="AS6" i="12"/>
  <c r="G36" i="12" s="1"/>
  <c r="G44" i="12" s="1"/>
  <c r="AO6" i="12"/>
  <c r="C36" i="12" s="1"/>
  <c r="C44" i="12" s="1"/>
  <c r="BS6" i="12"/>
  <c r="AG36" i="12" s="1"/>
  <c r="AG44" i="12" s="1"/>
  <c r="BO6" i="12"/>
  <c r="AC36" i="12" s="1"/>
  <c r="AC44" i="12" s="1"/>
  <c r="BK6" i="12"/>
  <c r="Y36" i="12" s="1"/>
  <c r="Y44" i="12" s="1"/>
  <c r="BG6" i="12"/>
  <c r="U36" i="12" s="1"/>
  <c r="U44" i="12" s="1"/>
  <c r="BC6" i="12"/>
  <c r="Q36" i="12" s="1"/>
  <c r="Q44" i="12" s="1"/>
  <c r="AU6" i="12"/>
  <c r="I36" i="12" s="1"/>
  <c r="I44" i="12" s="1"/>
  <c r="BJ6" i="12"/>
  <c r="X36" i="12" s="1"/>
  <c r="X44" i="12" s="1"/>
  <c r="AX6" i="12"/>
  <c r="L36" i="12" s="1"/>
  <c r="L44" i="12" s="1"/>
  <c r="AP6" i="12"/>
  <c r="D36" i="12" s="1"/>
  <c r="D44" i="12" s="1"/>
  <c r="BT6" i="12"/>
  <c r="AH36" i="12" s="1"/>
  <c r="AH44" i="12" s="1"/>
  <c r="BP6" i="12"/>
  <c r="AD36" i="12" s="1"/>
  <c r="AD44" i="12" s="1"/>
  <c r="BL6" i="12"/>
  <c r="Z36" i="12" s="1"/>
  <c r="Z44" i="12" s="1"/>
  <c r="BH6" i="12"/>
  <c r="V36" i="12" s="1"/>
  <c r="V44" i="12" s="1"/>
  <c r="BD6" i="12"/>
  <c r="R36" i="12" s="1"/>
  <c r="R44" i="12" s="1"/>
  <c r="AZ6" i="12"/>
  <c r="N36" i="12" s="1"/>
  <c r="N44" i="12" s="1"/>
  <c r="AV6" i="12"/>
  <c r="J36" i="12" s="1"/>
  <c r="J44" i="12" s="1"/>
  <c r="AR6" i="12"/>
  <c r="F36" i="12" s="1"/>
  <c r="F44" i="12" s="1"/>
  <c r="AN6" i="12"/>
  <c r="AY6" i="12"/>
  <c r="M36" i="12" s="1"/>
  <c r="M44" i="12" s="1"/>
  <c r="AQ6" i="12"/>
  <c r="E36" i="12" s="1"/>
  <c r="E44" i="12" s="1"/>
  <c r="AM6" i="12"/>
  <c r="BR6" i="12"/>
  <c r="AF36" i="12" s="1"/>
  <c r="AF44" i="12" s="1"/>
  <c r="BN6" i="12"/>
  <c r="AB36" i="12" s="1"/>
  <c r="AB44" i="12" s="1"/>
  <c r="BF6" i="12"/>
  <c r="T36" i="12" s="1"/>
  <c r="T44" i="12" s="1"/>
  <c r="BB6" i="12"/>
  <c r="P36" i="12" s="1"/>
  <c r="P44" i="12" s="1"/>
  <c r="AT6" i="12"/>
  <c r="H36" i="12" s="1"/>
  <c r="H44" i="12" s="1"/>
  <c r="G35" i="12"/>
  <c r="G43" i="12" s="1"/>
  <c r="O35" i="12"/>
  <c r="O43" i="12" s="1"/>
  <c r="AF35" i="12"/>
  <c r="AF43" i="12" s="1"/>
  <c r="E34" i="12"/>
  <c r="E42" i="12" s="1"/>
  <c r="S35" i="12"/>
  <c r="S43" i="12" s="1"/>
  <c r="Y34" i="12"/>
  <c r="Y42" i="12" s="1"/>
  <c r="D35" i="12"/>
  <c r="D43" i="12" s="1"/>
  <c r="L35" i="12"/>
  <c r="L43" i="12" s="1"/>
  <c r="F34" i="12"/>
  <c r="F42" i="12" s="1"/>
  <c r="AM5" i="12"/>
  <c r="M35" i="12"/>
  <c r="M43" i="12" s="1"/>
  <c r="U35" i="12"/>
  <c r="U43" i="12" s="1"/>
  <c r="AC35" i="12"/>
  <c r="AC43" i="12" s="1"/>
  <c r="AK2" i="12"/>
  <c r="L34" i="12"/>
  <c r="L42" i="12" s="1"/>
  <c r="AB34" i="12"/>
  <c r="AB42" i="12" s="1"/>
  <c r="Y33" i="12"/>
  <c r="Y41" i="12" s="1"/>
  <c r="AC33" i="12"/>
  <c r="AC41" i="12" s="1"/>
  <c r="AG33" i="12"/>
  <c r="AG41" i="12" s="1"/>
  <c r="R33" i="12"/>
  <c r="R41" i="12" s="1"/>
  <c r="AD33" i="12"/>
  <c r="AD41" i="12" s="1"/>
  <c r="G33" i="12"/>
  <c r="G41" i="12" s="1"/>
  <c r="L33" i="12"/>
  <c r="L41" i="12" s="1"/>
  <c r="P33" i="12"/>
  <c r="P41" i="12" s="1"/>
  <c r="AB33" i="12"/>
  <c r="AB41" i="12" s="1"/>
  <c r="B32" i="12" l="1"/>
  <c r="P41" i="9"/>
  <c r="K41" i="9"/>
  <c r="F41" i="9"/>
  <c r="S41" i="9"/>
  <c r="N41" i="9"/>
  <c r="I41" i="9"/>
  <c r="D41" i="9"/>
  <c r="R41" i="9"/>
  <c r="M41" i="9"/>
  <c r="H41" i="9"/>
  <c r="C41" i="9"/>
  <c r="Q41" i="9"/>
  <c r="L41" i="9"/>
  <c r="G41" i="9"/>
  <c r="B41" i="9"/>
  <c r="P40" i="9"/>
  <c r="K40" i="9"/>
  <c r="F40" i="9"/>
  <c r="S40" i="9"/>
  <c r="N40" i="9"/>
  <c r="I40" i="9"/>
  <c r="D40" i="9"/>
  <c r="R40" i="9"/>
  <c r="M40" i="9"/>
  <c r="H40" i="9"/>
  <c r="C40" i="9"/>
  <c r="Q40" i="9"/>
  <c r="L40" i="9"/>
  <c r="G40" i="9"/>
  <c r="F40" i="10" s="1"/>
  <c r="B40" i="9"/>
  <c r="P39" i="9"/>
  <c r="K39" i="9"/>
  <c r="F39" i="9"/>
  <c r="S39" i="9"/>
  <c r="N39" i="9"/>
  <c r="I39" i="9"/>
  <c r="D39" i="9"/>
  <c r="R39" i="9"/>
  <c r="M39" i="9"/>
  <c r="H39" i="9"/>
  <c r="C39" i="9"/>
  <c r="Q39" i="9"/>
  <c r="L39" i="9"/>
  <c r="G39" i="9"/>
  <c r="B39" i="9"/>
  <c r="C39" i="10" s="1"/>
  <c r="P38" i="9"/>
  <c r="K38" i="9"/>
  <c r="F38" i="9"/>
  <c r="S38" i="9"/>
  <c r="N38" i="9"/>
  <c r="I38" i="9"/>
  <c r="D38" i="9"/>
  <c r="R38" i="9"/>
  <c r="M38" i="9"/>
  <c r="H38" i="9"/>
  <c r="C38" i="9"/>
  <c r="Q38" i="9"/>
  <c r="L38" i="9"/>
  <c r="G38" i="9"/>
  <c r="B38" i="9"/>
  <c r="P37" i="9"/>
  <c r="K37" i="9"/>
  <c r="F37" i="9"/>
  <c r="S37" i="9"/>
  <c r="N37" i="9"/>
  <c r="I37" i="9"/>
  <c r="D37" i="9"/>
  <c r="R37" i="9"/>
  <c r="M37" i="9"/>
  <c r="H37" i="9"/>
  <c r="C37" i="9"/>
  <c r="Q37" i="9"/>
  <c r="L37" i="9"/>
  <c r="G37" i="9"/>
  <c r="B37" i="9"/>
  <c r="P36" i="9"/>
  <c r="K36" i="9"/>
  <c r="F36" i="9"/>
  <c r="S36" i="9"/>
  <c r="N36" i="9"/>
  <c r="I36" i="9"/>
  <c r="D36" i="9"/>
  <c r="R36" i="9"/>
  <c r="M36" i="9"/>
  <c r="H36" i="9"/>
  <c r="C36" i="9"/>
  <c r="Q36" i="9"/>
  <c r="L36" i="9"/>
  <c r="G36" i="9"/>
  <c r="B36" i="9"/>
  <c r="P35" i="9"/>
  <c r="K35" i="9"/>
  <c r="F35" i="9"/>
  <c r="S35" i="9"/>
  <c r="N35" i="9"/>
  <c r="I35" i="9"/>
  <c r="D35" i="9"/>
  <c r="R35" i="9"/>
  <c r="M35" i="9"/>
  <c r="H35" i="9"/>
  <c r="C35" i="9"/>
  <c r="Q35" i="9"/>
  <c r="L35" i="9"/>
  <c r="G35" i="9"/>
  <c r="B35" i="9"/>
  <c r="P34" i="9"/>
  <c r="K34" i="9"/>
  <c r="F34" i="9"/>
  <c r="S34" i="9"/>
  <c r="N34" i="9"/>
  <c r="I34" i="9"/>
  <c r="D34" i="9"/>
  <c r="R34" i="9"/>
  <c r="M34" i="9"/>
  <c r="H34" i="9"/>
  <c r="C34" i="9"/>
  <c r="Q34" i="9"/>
  <c r="L34" i="9"/>
  <c r="G34" i="9"/>
  <c r="B34" i="9"/>
  <c r="P33" i="9"/>
  <c r="K33" i="9"/>
  <c r="F33" i="9"/>
  <c r="S33" i="9"/>
  <c r="N33" i="9"/>
  <c r="I33" i="9"/>
  <c r="D33" i="9"/>
  <c r="R33" i="9"/>
  <c r="M33" i="9"/>
  <c r="H33" i="9"/>
  <c r="C33" i="9"/>
  <c r="Q33" i="9"/>
  <c r="L33" i="9"/>
  <c r="G33" i="9"/>
  <c r="B33" i="9"/>
  <c r="P32" i="9"/>
  <c r="K32" i="9"/>
  <c r="F32" i="9"/>
  <c r="S32" i="9"/>
  <c r="N32" i="9"/>
  <c r="I32" i="9"/>
  <c r="D32" i="9"/>
  <c r="R32" i="9"/>
  <c r="M32" i="9"/>
  <c r="H32" i="9"/>
  <c r="C32" i="9"/>
  <c r="Q32" i="9"/>
  <c r="L32" i="9"/>
  <c r="G32" i="9"/>
  <c r="B32" i="9"/>
  <c r="P31" i="9"/>
  <c r="K31" i="9"/>
  <c r="F31" i="9"/>
  <c r="S31" i="9"/>
  <c r="N31" i="9"/>
  <c r="I31" i="9"/>
  <c r="D31" i="9"/>
  <c r="R31" i="9"/>
  <c r="M31" i="9"/>
  <c r="H31" i="9"/>
  <c r="C31" i="9"/>
  <c r="Q31" i="9"/>
  <c r="L31" i="9"/>
  <c r="G31" i="9"/>
  <c r="B31" i="9"/>
  <c r="P30" i="9"/>
  <c r="K30" i="9"/>
  <c r="F30" i="9"/>
  <c r="S30" i="9"/>
  <c r="N30" i="9"/>
  <c r="I30" i="9"/>
  <c r="D30" i="9"/>
  <c r="R30" i="9"/>
  <c r="M30" i="9"/>
  <c r="H30" i="9"/>
  <c r="C30" i="9"/>
  <c r="Q30" i="9"/>
  <c r="L30" i="9"/>
  <c r="G30" i="9"/>
  <c r="B30" i="9"/>
  <c r="P29" i="9"/>
  <c r="K29" i="9"/>
  <c r="F29" i="9"/>
  <c r="S29" i="9"/>
  <c r="N29" i="9"/>
  <c r="I29" i="9"/>
  <c r="D29" i="9"/>
  <c r="R29" i="9"/>
  <c r="M29" i="9"/>
  <c r="H29" i="9"/>
  <c r="C29" i="9"/>
  <c r="Q29" i="9"/>
  <c r="L29" i="9"/>
  <c r="G29" i="9"/>
  <c r="B29" i="9"/>
  <c r="P28" i="9"/>
  <c r="K28" i="9"/>
  <c r="F28" i="9"/>
  <c r="S28" i="9"/>
  <c r="N28" i="9"/>
  <c r="I28" i="9"/>
  <c r="D28" i="9"/>
  <c r="R28" i="9"/>
  <c r="M28" i="9"/>
  <c r="H28" i="9"/>
  <c r="C28" i="9"/>
  <c r="Q28" i="9"/>
  <c r="L28" i="9"/>
  <c r="G28" i="9"/>
  <c r="B28" i="9"/>
  <c r="P27" i="9"/>
  <c r="K27" i="9"/>
  <c r="F27" i="9"/>
  <c r="S27" i="9"/>
  <c r="N27" i="9"/>
  <c r="I27" i="9"/>
  <c r="D27" i="9"/>
  <c r="R27" i="9"/>
  <c r="M27" i="9"/>
  <c r="H27" i="9"/>
  <c r="C27" i="9"/>
  <c r="Q27" i="9"/>
  <c r="L27" i="9"/>
  <c r="G27" i="9"/>
  <c r="B27" i="9"/>
  <c r="P26" i="9"/>
  <c r="K26" i="9"/>
  <c r="F26" i="9"/>
  <c r="S26" i="9"/>
  <c r="N26" i="9"/>
  <c r="I26" i="9"/>
  <c r="D26" i="9"/>
  <c r="R26" i="9"/>
  <c r="M26" i="9"/>
  <c r="H26" i="9"/>
  <c r="C26" i="9"/>
  <c r="Q26" i="9"/>
  <c r="L26" i="9"/>
  <c r="G26" i="9"/>
  <c r="B26" i="9"/>
  <c r="P25" i="9"/>
  <c r="K25" i="9"/>
  <c r="F25" i="9"/>
  <c r="S25" i="9"/>
  <c r="N25" i="9"/>
  <c r="I25" i="9"/>
  <c r="D25" i="9"/>
  <c r="R25" i="9"/>
  <c r="M25" i="9"/>
  <c r="H25" i="9"/>
  <c r="C25" i="9"/>
  <c r="Q25" i="9"/>
  <c r="L25" i="9"/>
  <c r="G25" i="9"/>
  <c r="B25" i="9"/>
  <c r="P24" i="9"/>
  <c r="K24" i="9"/>
  <c r="F24" i="9"/>
  <c r="S24" i="9"/>
  <c r="N24" i="9"/>
  <c r="I24" i="9"/>
  <c r="D24" i="9"/>
  <c r="R24" i="9"/>
  <c r="M24" i="9"/>
  <c r="H24" i="9"/>
  <c r="C24" i="9"/>
  <c r="Q24" i="9"/>
  <c r="L24" i="9"/>
  <c r="G24" i="9"/>
  <c r="B24" i="9"/>
  <c r="P23" i="9"/>
  <c r="K23" i="9"/>
  <c r="F23" i="9"/>
  <c r="S23" i="9"/>
  <c r="N23" i="9"/>
  <c r="I23" i="9"/>
  <c r="D23" i="9"/>
  <c r="R23" i="9"/>
  <c r="M23" i="9"/>
  <c r="H23" i="9"/>
  <c r="C23" i="9"/>
  <c r="Q23" i="9"/>
  <c r="L23" i="9"/>
  <c r="G23" i="9"/>
  <c r="B23" i="9"/>
  <c r="P22" i="9"/>
  <c r="K22" i="9"/>
  <c r="F22" i="9"/>
  <c r="S22" i="9"/>
  <c r="N22" i="9"/>
  <c r="I22" i="9"/>
  <c r="D22" i="9"/>
  <c r="R22" i="9"/>
  <c r="M22" i="9"/>
  <c r="H22" i="9"/>
  <c r="C22" i="9"/>
  <c r="Q22" i="9"/>
  <c r="L22" i="9"/>
  <c r="G22" i="9"/>
  <c r="B22" i="9"/>
  <c r="P21" i="9"/>
  <c r="K21" i="9"/>
  <c r="F21" i="9"/>
  <c r="S21" i="9"/>
  <c r="N21" i="9"/>
  <c r="I21" i="9"/>
  <c r="D21" i="9"/>
  <c r="R21" i="9"/>
  <c r="M21" i="9"/>
  <c r="H21" i="9"/>
  <c r="C21" i="9"/>
  <c r="Q21" i="9"/>
  <c r="L21" i="9"/>
  <c r="G21" i="9"/>
  <c r="B21" i="9"/>
  <c r="P20" i="9"/>
  <c r="K20" i="9"/>
  <c r="F20" i="9"/>
  <c r="S20" i="9"/>
  <c r="N20" i="9"/>
  <c r="I20" i="9"/>
  <c r="D20" i="9"/>
  <c r="R20" i="9"/>
  <c r="M20" i="9"/>
  <c r="H20" i="9"/>
  <c r="C20" i="9"/>
  <c r="Q20" i="9"/>
  <c r="L20" i="9"/>
  <c r="G20" i="9"/>
  <c r="B20" i="9"/>
  <c r="P19" i="9"/>
  <c r="K19" i="9"/>
  <c r="F19" i="9"/>
  <c r="S19" i="9"/>
  <c r="N19" i="9"/>
  <c r="I19" i="9"/>
  <c r="D19" i="9"/>
  <c r="R19" i="9"/>
  <c r="M19" i="9"/>
  <c r="H19" i="9"/>
  <c r="C19" i="9"/>
  <c r="Q19" i="9"/>
  <c r="L19" i="9"/>
  <c r="G19" i="9"/>
  <c r="B19" i="9"/>
  <c r="P18" i="9"/>
  <c r="K18" i="9"/>
  <c r="F18" i="9"/>
  <c r="S18" i="9"/>
  <c r="N18" i="9"/>
  <c r="I18" i="9"/>
  <c r="D18" i="9"/>
  <c r="R18" i="9"/>
  <c r="M18" i="9"/>
  <c r="H18" i="9"/>
  <c r="C18" i="9"/>
  <c r="Q18" i="9"/>
  <c r="L18" i="9"/>
  <c r="G18" i="9"/>
  <c r="B18" i="9"/>
  <c r="P17" i="9"/>
  <c r="K17" i="9"/>
  <c r="F17" i="9"/>
  <c r="S17" i="9"/>
  <c r="N17" i="9"/>
  <c r="I17" i="9"/>
  <c r="D17" i="9"/>
  <c r="R17" i="9"/>
  <c r="M17" i="9"/>
  <c r="H17" i="9"/>
  <c r="C17" i="9"/>
  <c r="Q17" i="9"/>
  <c r="L17" i="9"/>
  <c r="G17" i="9"/>
  <c r="B17" i="9"/>
  <c r="P16" i="9"/>
  <c r="K16" i="9"/>
  <c r="F16" i="9"/>
  <c r="S16" i="9"/>
  <c r="N16" i="9"/>
  <c r="I16" i="9"/>
  <c r="D16" i="9"/>
  <c r="R16" i="9"/>
  <c r="M16" i="9"/>
  <c r="H16" i="9"/>
  <c r="C16" i="9"/>
  <c r="Q16" i="9"/>
  <c r="L16" i="9"/>
  <c r="G16" i="9"/>
  <c r="B16" i="9"/>
  <c r="P15" i="9"/>
  <c r="K15" i="9"/>
  <c r="F15" i="9"/>
  <c r="S15" i="9"/>
  <c r="N15" i="9"/>
  <c r="I15" i="9"/>
  <c r="D15" i="9"/>
  <c r="R15" i="9"/>
  <c r="M15" i="9"/>
  <c r="H15" i="9"/>
  <c r="C15" i="9"/>
  <c r="Q15" i="9"/>
  <c r="L15" i="9"/>
  <c r="G15" i="9"/>
  <c r="B15" i="9"/>
  <c r="P14" i="9"/>
  <c r="K14" i="9"/>
  <c r="F14" i="9"/>
  <c r="S14" i="9"/>
  <c r="N14" i="9"/>
  <c r="I14" i="9"/>
  <c r="D14" i="9"/>
  <c r="R14" i="9"/>
  <c r="M14" i="9"/>
  <c r="H14" i="9"/>
  <c r="C14" i="9"/>
  <c r="Q14" i="9"/>
  <c r="L14" i="9"/>
  <c r="G14" i="9"/>
  <c r="B14" i="9"/>
  <c r="P13" i="9"/>
  <c r="K13" i="9"/>
  <c r="F13" i="9"/>
  <c r="S13" i="9"/>
  <c r="N13" i="9"/>
  <c r="I13" i="9"/>
  <c r="D13" i="9"/>
  <c r="R13" i="9"/>
  <c r="M13" i="9"/>
  <c r="H13" i="9"/>
  <c r="C13" i="9"/>
  <c r="Q13" i="9"/>
  <c r="L13" i="9"/>
  <c r="G13" i="9"/>
  <c r="B13" i="9"/>
  <c r="P12" i="9"/>
  <c r="K12" i="9"/>
  <c r="F12" i="9"/>
  <c r="S12" i="9"/>
  <c r="N12" i="9"/>
  <c r="I12" i="9"/>
  <c r="D12" i="9"/>
  <c r="R12" i="9"/>
  <c r="M12" i="9"/>
  <c r="H12" i="9"/>
  <c r="C12" i="9"/>
  <c r="Q12" i="9"/>
  <c r="L12" i="9"/>
  <c r="G12" i="9"/>
  <c r="B12" i="9"/>
  <c r="P11" i="9"/>
  <c r="K11" i="9"/>
  <c r="F11" i="9"/>
  <c r="S11" i="9"/>
  <c r="N11" i="9"/>
  <c r="I11" i="9"/>
  <c r="D11" i="9"/>
  <c r="R11" i="9"/>
  <c r="M11" i="9"/>
  <c r="H11" i="9"/>
  <c r="C11" i="9"/>
  <c r="Q11" i="9"/>
  <c r="L11" i="9"/>
  <c r="G11" i="9"/>
  <c r="B11" i="9"/>
  <c r="P10" i="9"/>
  <c r="K10" i="9"/>
  <c r="F10" i="9"/>
  <c r="S10" i="9"/>
  <c r="N10" i="9"/>
  <c r="I10" i="9"/>
  <c r="D10" i="9"/>
  <c r="R10" i="9"/>
  <c r="M10" i="9"/>
  <c r="H10" i="9"/>
  <c r="C10" i="9"/>
  <c r="Q10" i="9"/>
  <c r="L10" i="9"/>
  <c r="G10" i="9"/>
  <c r="B10" i="9"/>
  <c r="P9" i="9"/>
  <c r="K9" i="9"/>
  <c r="F9" i="9"/>
  <c r="S9" i="9"/>
  <c r="N9" i="9"/>
  <c r="I9" i="9"/>
  <c r="D9" i="9"/>
  <c r="R9" i="9"/>
  <c r="M9" i="9"/>
  <c r="H9" i="9"/>
  <c r="C9" i="9"/>
  <c r="Q9" i="9"/>
  <c r="L9" i="9"/>
  <c r="G9" i="9"/>
  <c r="B9" i="9"/>
  <c r="P8" i="9"/>
  <c r="K8" i="9"/>
  <c r="F8" i="9"/>
  <c r="S8" i="9"/>
  <c r="N8" i="9"/>
  <c r="I8" i="9"/>
  <c r="D8" i="9"/>
  <c r="R8" i="9"/>
  <c r="M8" i="9"/>
  <c r="H8" i="9"/>
  <c r="C8" i="9"/>
  <c r="Q8" i="9"/>
  <c r="L8" i="9"/>
  <c r="G8" i="9"/>
  <c r="B8" i="9"/>
  <c r="P7" i="9"/>
  <c r="K7" i="9"/>
  <c r="F7" i="9"/>
  <c r="S7" i="9"/>
  <c r="N7" i="9"/>
  <c r="I7" i="9"/>
  <c r="D7" i="9"/>
  <c r="R7" i="9"/>
  <c r="M7" i="9"/>
  <c r="H7" i="9"/>
  <c r="C7" i="9"/>
  <c r="Q7" i="9"/>
  <c r="L7" i="9"/>
  <c r="G7" i="9"/>
  <c r="B7" i="9"/>
  <c r="P6" i="9"/>
  <c r="K6" i="9"/>
  <c r="F6" i="9"/>
  <c r="S6" i="9"/>
  <c r="N6" i="9"/>
  <c r="I6" i="9"/>
  <c r="D6" i="9"/>
  <c r="R6" i="9"/>
  <c r="M6" i="9"/>
  <c r="H6" i="9"/>
  <c r="C6" i="9"/>
  <c r="Q6" i="9"/>
  <c r="L6" i="9"/>
  <c r="G6" i="9"/>
  <c r="B6" i="9"/>
  <c r="P5" i="9"/>
  <c r="K5" i="9"/>
  <c r="F5" i="9"/>
  <c r="S5" i="9"/>
  <c r="N5" i="9"/>
  <c r="I5" i="9"/>
  <c r="D5" i="9"/>
  <c r="R5" i="9"/>
  <c r="M5" i="9"/>
  <c r="H5" i="9"/>
  <c r="C5" i="9"/>
  <c r="Q5" i="9"/>
  <c r="L5" i="9"/>
  <c r="G5" i="9"/>
  <c r="B5" i="9"/>
  <c r="P4" i="9"/>
  <c r="K4" i="9"/>
  <c r="F4" i="9"/>
  <c r="S4" i="9"/>
  <c r="N4" i="9"/>
  <c r="I4" i="9"/>
  <c r="D4" i="9"/>
  <c r="R4" i="9"/>
  <c r="M4" i="9"/>
  <c r="H4" i="9"/>
  <c r="C4" i="9"/>
  <c r="Q4" i="9"/>
  <c r="L4" i="9"/>
  <c r="G4" i="9"/>
  <c r="B4" i="9"/>
  <c r="P3" i="9"/>
  <c r="K3" i="9"/>
  <c r="F3" i="9"/>
  <c r="S3" i="9"/>
  <c r="N3" i="9"/>
  <c r="I3" i="9"/>
  <c r="D3" i="9"/>
  <c r="R3" i="9"/>
  <c r="M3" i="9"/>
  <c r="H3" i="9"/>
  <c r="C3" i="9"/>
  <c r="Q3" i="9"/>
  <c r="L3" i="9"/>
  <c r="G3" i="9"/>
  <c r="B3" i="9"/>
  <c r="U41" i="5"/>
  <c r="T41" i="5"/>
  <c r="S41" i="5"/>
  <c r="R41" i="5"/>
  <c r="U40" i="5"/>
  <c r="T40" i="5"/>
  <c r="S40" i="5"/>
  <c r="R40" i="5"/>
  <c r="U39" i="5"/>
  <c r="T39" i="5"/>
  <c r="S39" i="5"/>
  <c r="R39" i="5"/>
  <c r="U38" i="5"/>
  <c r="T38" i="5"/>
  <c r="S38" i="5"/>
  <c r="R38" i="5"/>
  <c r="U37" i="5"/>
  <c r="T37" i="5"/>
  <c r="S37" i="5"/>
  <c r="R37" i="5"/>
  <c r="U36" i="5"/>
  <c r="T36" i="5"/>
  <c r="S36" i="5"/>
  <c r="R36" i="5"/>
  <c r="U35" i="5"/>
  <c r="T35" i="5"/>
  <c r="S35" i="5"/>
  <c r="R35" i="5"/>
  <c r="U34" i="5"/>
  <c r="T34" i="5"/>
  <c r="S34" i="5"/>
  <c r="R34" i="5"/>
  <c r="U33" i="5"/>
  <c r="T33" i="5"/>
  <c r="S33" i="5"/>
  <c r="R33" i="5"/>
  <c r="U32" i="5"/>
  <c r="T32" i="5"/>
  <c r="S32" i="5"/>
  <c r="R32" i="5"/>
  <c r="U31" i="5"/>
  <c r="T31" i="5"/>
  <c r="S31" i="5"/>
  <c r="R31" i="5"/>
  <c r="U30" i="5"/>
  <c r="T30" i="5"/>
  <c r="S30" i="5"/>
  <c r="R30" i="5"/>
  <c r="U29" i="5"/>
  <c r="T29" i="5"/>
  <c r="S29" i="5"/>
  <c r="R29" i="5"/>
  <c r="U28" i="5"/>
  <c r="T28" i="5"/>
  <c r="S28" i="5"/>
  <c r="R28" i="5"/>
  <c r="U27" i="5"/>
  <c r="T27" i="5"/>
  <c r="S27" i="5"/>
  <c r="R27" i="5"/>
  <c r="U26" i="5"/>
  <c r="T26" i="5"/>
  <c r="S26" i="5"/>
  <c r="R26" i="5"/>
  <c r="U25" i="5"/>
  <c r="T25" i="5"/>
  <c r="S25" i="5"/>
  <c r="R25" i="5"/>
  <c r="U24" i="5"/>
  <c r="T24" i="5"/>
  <c r="S24" i="5"/>
  <c r="R24" i="5"/>
  <c r="U23" i="5"/>
  <c r="T23" i="5"/>
  <c r="S23" i="5"/>
  <c r="R23" i="5"/>
  <c r="U22" i="5"/>
  <c r="T22" i="5"/>
  <c r="S22" i="5"/>
  <c r="R22" i="5"/>
  <c r="U21" i="5"/>
  <c r="T21" i="5"/>
  <c r="S21" i="5"/>
  <c r="R21" i="5"/>
  <c r="U20" i="5"/>
  <c r="T20" i="5"/>
  <c r="S20" i="5"/>
  <c r="R20" i="5"/>
  <c r="U19" i="5"/>
  <c r="T19" i="5"/>
  <c r="S19" i="5"/>
  <c r="R19" i="5"/>
  <c r="U18" i="5"/>
  <c r="T18" i="5"/>
  <c r="S18" i="5"/>
  <c r="R18" i="5"/>
  <c r="U17" i="5"/>
  <c r="T17" i="5"/>
  <c r="S17" i="5"/>
  <c r="R17" i="5"/>
  <c r="U16" i="5"/>
  <c r="T16" i="5"/>
  <c r="S16" i="5"/>
  <c r="R16" i="5"/>
  <c r="U15" i="5"/>
  <c r="T15" i="5"/>
  <c r="S15" i="5"/>
  <c r="R15" i="5"/>
  <c r="U14" i="5"/>
  <c r="T14" i="5"/>
  <c r="S14" i="5"/>
  <c r="R14" i="5"/>
  <c r="U13" i="5"/>
  <c r="T13" i="5"/>
  <c r="S13" i="5"/>
  <c r="R13" i="5"/>
  <c r="U12" i="5"/>
  <c r="T12" i="5"/>
  <c r="S12" i="5"/>
  <c r="R12" i="5"/>
  <c r="U11" i="5"/>
  <c r="T11" i="5"/>
  <c r="S11" i="5"/>
  <c r="R11" i="5"/>
  <c r="U10" i="5"/>
  <c r="T10" i="5"/>
  <c r="S10" i="5"/>
  <c r="R10" i="5"/>
  <c r="U9" i="5"/>
  <c r="T9" i="5"/>
  <c r="S9" i="5"/>
  <c r="R9" i="5"/>
  <c r="U8" i="5"/>
  <c r="T8" i="5"/>
  <c r="S8" i="5"/>
  <c r="R8" i="5"/>
  <c r="U7" i="5"/>
  <c r="T7" i="5"/>
  <c r="S7" i="5"/>
  <c r="R7" i="5"/>
  <c r="U6" i="5"/>
  <c r="T6" i="5"/>
  <c r="S6" i="5"/>
  <c r="R6" i="5"/>
  <c r="U5" i="5"/>
  <c r="T5" i="5"/>
  <c r="S5" i="5"/>
  <c r="R5" i="5"/>
  <c r="U4" i="5"/>
  <c r="T4" i="5"/>
  <c r="S4" i="5"/>
  <c r="R4" i="5"/>
  <c r="U3" i="5"/>
  <c r="T3" i="5"/>
  <c r="S3" i="5"/>
  <c r="R3" i="5"/>
  <c r="M41" i="5"/>
  <c r="L41" i="5"/>
  <c r="K41" i="5"/>
  <c r="J41" i="5"/>
  <c r="M40" i="5"/>
  <c r="L40" i="5"/>
  <c r="K40" i="5"/>
  <c r="J40" i="5"/>
  <c r="M39" i="5"/>
  <c r="L39" i="5"/>
  <c r="K39" i="5"/>
  <c r="J39" i="5"/>
  <c r="M38" i="5"/>
  <c r="L38" i="5"/>
  <c r="K38" i="5"/>
  <c r="J38" i="5"/>
  <c r="M37" i="5"/>
  <c r="L37" i="5"/>
  <c r="K37" i="5"/>
  <c r="J37" i="5"/>
  <c r="M36" i="5"/>
  <c r="L36" i="5"/>
  <c r="K36" i="5"/>
  <c r="J36" i="5"/>
  <c r="M35" i="5"/>
  <c r="L35" i="5"/>
  <c r="K35" i="5"/>
  <c r="J35" i="5"/>
  <c r="M34" i="5"/>
  <c r="L34" i="5"/>
  <c r="K34" i="5"/>
  <c r="J34" i="5"/>
  <c r="M33" i="5"/>
  <c r="L33" i="5"/>
  <c r="K33" i="5"/>
  <c r="J33" i="5"/>
  <c r="M32" i="5"/>
  <c r="L32" i="5"/>
  <c r="K32" i="5"/>
  <c r="J32" i="5"/>
  <c r="M31" i="5"/>
  <c r="L31" i="5"/>
  <c r="K31" i="5"/>
  <c r="J31" i="5"/>
  <c r="M30" i="5"/>
  <c r="L30" i="5"/>
  <c r="K30" i="5"/>
  <c r="J30" i="5"/>
  <c r="M29" i="5"/>
  <c r="L29" i="5"/>
  <c r="K29" i="5"/>
  <c r="J29" i="5"/>
  <c r="M28" i="5"/>
  <c r="L28" i="5"/>
  <c r="K28" i="5"/>
  <c r="J28" i="5"/>
  <c r="M27" i="5"/>
  <c r="L27" i="5"/>
  <c r="K27" i="5"/>
  <c r="J27" i="5"/>
  <c r="M26" i="5"/>
  <c r="L26" i="5"/>
  <c r="K26" i="5"/>
  <c r="J26" i="5"/>
  <c r="M25" i="5"/>
  <c r="L25" i="5"/>
  <c r="K25" i="5"/>
  <c r="J25" i="5"/>
  <c r="M24" i="5"/>
  <c r="L24" i="5"/>
  <c r="K24" i="5"/>
  <c r="J24" i="5"/>
  <c r="M23" i="5"/>
  <c r="L23" i="5"/>
  <c r="K23" i="5"/>
  <c r="J23" i="5"/>
  <c r="M22" i="5"/>
  <c r="L22" i="5"/>
  <c r="K22" i="5"/>
  <c r="J22" i="5"/>
  <c r="M21" i="5"/>
  <c r="L21" i="5"/>
  <c r="K21" i="5"/>
  <c r="J21" i="5"/>
  <c r="M20" i="5"/>
  <c r="L20" i="5"/>
  <c r="K20" i="5"/>
  <c r="J20" i="5"/>
  <c r="M19" i="5"/>
  <c r="L19" i="5"/>
  <c r="K19" i="5"/>
  <c r="J19" i="5"/>
  <c r="M18" i="5"/>
  <c r="L18" i="5"/>
  <c r="K18" i="5"/>
  <c r="J18" i="5"/>
  <c r="M17" i="5"/>
  <c r="L17" i="5"/>
  <c r="K17" i="5"/>
  <c r="J17" i="5"/>
  <c r="M16" i="5"/>
  <c r="L16" i="5"/>
  <c r="K16" i="5"/>
  <c r="J16" i="5"/>
  <c r="M15" i="5"/>
  <c r="L15" i="5"/>
  <c r="K15" i="5"/>
  <c r="J15" i="5"/>
  <c r="M14" i="5"/>
  <c r="L14" i="5"/>
  <c r="K14" i="5"/>
  <c r="J14" i="5"/>
  <c r="M13" i="5"/>
  <c r="L13" i="5"/>
  <c r="K13" i="5"/>
  <c r="J13" i="5"/>
  <c r="M12" i="5"/>
  <c r="L12" i="5"/>
  <c r="K12" i="5"/>
  <c r="J12" i="5"/>
  <c r="M11" i="5"/>
  <c r="L11" i="5"/>
  <c r="K11" i="5"/>
  <c r="J11" i="5"/>
  <c r="M10" i="5"/>
  <c r="L10" i="5"/>
  <c r="K10" i="5"/>
  <c r="J10" i="5"/>
  <c r="M9" i="5"/>
  <c r="L9" i="5"/>
  <c r="K9" i="5"/>
  <c r="J9" i="5"/>
  <c r="M8" i="5"/>
  <c r="L8" i="5"/>
  <c r="K8" i="5"/>
  <c r="J8" i="5"/>
  <c r="M7" i="5"/>
  <c r="L7" i="5"/>
  <c r="K7" i="5"/>
  <c r="J7" i="5"/>
  <c r="M6" i="5"/>
  <c r="L6" i="5"/>
  <c r="K6" i="5"/>
  <c r="J6" i="5"/>
  <c r="M5" i="5"/>
  <c r="L5" i="5"/>
  <c r="K5" i="5"/>
  <c r="J5" i="5"/>
  <c r="M4" i="5"/>
  <c r="L4" i="5"/>
  <c r="K4" i="5"/>
  <c r="J4" i="5"/>
  <c r="M3" i="5"/>
  <c r="L3" i="5"/>
  <c r="K3" i="5"/>
  <c r="J3" i="5"/>
  <c r="I41" i="5"/>
  <c r="H41" i="5"/>
  <c r="G41" i="5"/>
  <c r="F41" i="5"/>
  <c r="I40" i="5"/>
  <c r="H40" i="5"/>
  <c r="G40" i="5"/>
  <c r="F40" i="5"/>
  <c r="I39" i="5"/>
  <c r="H39" i="5"/>
  <c r="G39" i="5"/>
  <c r="F39" i="5"/>
  <c r="I38" i="5"/>
  <c r="H38" i="5"/>
  <c r="G38" i="5"/>
  <c r="F38" i="5"/>
  <c r="I37" i="5"/>
  <c r="H37" i="5"/>
  <c r="G37" i="5"/>
  <c r="F37" i="5"/>
  <c r="I36" i="5"/>
  <c r="H36" i="5"/>
  <c r="G36" i="5"/>
  <c r="F36" i="5"/>
  <c r="I35" i="5"/>
  <c r="H35" i="5"/>
  <c r="G35" i="5"/>
  <c r="F35" i="5"/>
  <c r="I34" i="5"/>
  <c r="H34" i="5"/>
  <c r="G34" i="5"/>
  <c r="F34" i="5"/>
  <c r="I33" i="5"/>
  <c r="H33" i="5"/>
  <c r="G33" i="5"/>
  <c r="F33" i="5"/>
  <c r="I32" i="5"/>
  <c r="H32" i="5"/>
  <c r="G32" i="5"/>
  <c r="F32" i="5"/>
  <c r="I31" i="5"/>
  <c r="H31" i="5"/>
  <c r="G31" i="5"/>
  <c r="F31" i="5"/>
  <c r="I30" i="5"/>
  <c r="H30" i="5"/>
  <c r="G30" i="5"/>
  <c r="F30" i="5"/>
  <c r="I29" i="5"/>
  <c r="H29" i="5"/>
  <c r="G29" i="5"/>
  <c r="F29" i="5"/>
  <c r="I28" i="5"/>
  <c r="H28" i="5"/>
  <c r="G28" i="5"/>
  <c r="F28" i="5"/>
  <c r="I27" i="5"/>
  <c r="H27" i="5"/>
  <c r="G27" i="5"/>
  <c r="F27" i="5"/>
  <c r="I26" i="5"/>
  <c r="H26" i="5"/>
  <c r="G26" i="5"/>
  <c r="F26" i="5"/>
  <c r="I25" i="5"/>
  <c r="H25" i="5"/>
  <c r="G25" i="5"/>
  <c r="F25" i="5"/>
  <c r="I24" i="5"/>
  <c r="H24" i="5"/>
  <c r="G24" i="5"/>
  <c r="F24" i="5"/>
  <c r="I23" i="5"/>
  <c r="H23" i="5"/>
  <c r="G23" i="5"/>
  <c r="F23" i="5"/>
  <c r="I22" i="5"/>
  <c r="H22" i="5"/>
  <c r="G22" i="5"/>
  <c r="F22" i="5"/>
  <c r="I21" i="5"/>
  <c r="H21" i="5"/>
  <c r="G21" i="5"/>
  <c r="F21" i="5"/>
  <c r="I20" i="5"/>
  <c r="H20" i="5"/>
  <c r="G20" i="5"/>
  <c r="F20" i="5"/>
  <c r="I19" i="5"/>
  <c r="H19" i="5"/>
  <c r="G19" i="5"/>
  <c r="F19" i="5"/>
  <c r="I18" i="5"/>
  <c r="H18" i="5"/>
  <c r="G18" i="5"/>
  <c r="F18" i="5"/>
  <c r="I17" i="5"/>
  <c r="H17" i="5"/>
  <c r="G17" i="5"/>
  <c r="F17" i="5"/>
  <c r="I16" i="5"/>
  <c r="H16" i="5"/>
  <c r="G16" i="5"/>
  <c r="F16" i="5"/>
  <c r="I15" i="5"/>
  <c r="H15" i="5"/>
  <c r="G15" i="5"/>
  <c r="F15" i="5"/>
  <c r="I14" i="5"/>
  <c r="H14" i="5"/>
  <c r="G14" i="5"/>
  <c r="F14" i="5"/>
  <c r="I13" i="5"/>
  <c r="H13" i="5"/>
  <c r="G13" i="5"/>
  <c r="F13" i="5"/>
  <c r="I12" i="5"/>
  <c r="H12" i="5"/>
  <c r="G12" i="5"/>
  <c r="F12" i="5"/>
  <c r="I11" i="5"/>
  <c r="H11" i="5"/>
  <c r="G11" i="5"/>
  <c r="F11" i="5"/>
  <c r="I10" i="5"/>
  <c r="H10" i="5"/>
  <c r="G10" i="5"/>
  <c r="F10" i="5"/>
  <c r="I9" i="5"/>
  <c r="H9" i="5"/>
  <c r="G9" i="5"/>
  <c r="F9" i="5"/>
  <c r="I8" i="5"/>
  <c r="H8" i="5"/>
  <c r="G8" i="5"/>
  <c r="F8" i="5"/>
  <c r="I7" i="5"/>
  <c r="H7" i="5"/>
  <c r="G7" i="5"/>
  <c r="F7" i="5"/>
  <c r="I6" i="5"/>
  <c r="H6" i="5"/>
  <c r="G6" i="5"/>
  <c r="F6" i="5"/>
  <c r="I5" i="5"/>
  <c r="H5" i="5"/>
  <c r="G5" i="5"/>
  <c r="F5" i="5"/>
  <c r="I4" i="5"/>
  <c r="H4" i="5"/>
  <c r="G4" i="5"/>
  <c r="F4" i="5"/>
  <c r="I3" i="5"/>
  <c r="H3" i="5"/>
  <c r="G3" i="5"/>
  <c r="F3" i="5"/>
  <c r="B3" i="5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E3" i="5"/>
  <c r="D3" i="5"/>
  <c r="C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F7" i="10" l="1"/>
  <c r="C14" i="10"/>
  <c r="F15" i="10"/>
  <c r="F23" i="10"/>
  <c r="F31" i="10"/>
  <c r="F39" i="10"/>
  <c r="F27" i="10"/>
  <c r="C3" i="10"/>
  <c r="F4" i="10"/>
  <c r="F36" i="10"/>
  <c r="F11" i="10"/>
  <c r="F19" i="10"/>
  <c r="C34" i="10"/>
  <c r="F35" i="10"/>
  <c r="F9" i="10"/>
  <c r="F8" i="10"/>
  <c r="F16" i="10"/>
  <c r="F28" i="10"/>
  <c r="F32" i="10"/>
  <c r="F12" i="10"/>
  <c r="F20" i="10"/>
  <c r="F24" i="10"/>
  <c r="F10" i="10"/>
  <c r="F25" i="10"/>
  <c r="F22" i="10"/>
  <c r="F17" i="10"/>
  <c r="I3" i="10"/>
  <c r="F6" i="10"/>
  <c r="K12" i="10"/>
  <c r="L12" i="10"/>
  <c r="F14" i="10"/>
  <c r="K24" i="10"/>
  <c r="L24" i="10"/>
  <c r="K28" i="10"/>
  <c r="L28" i="10"/>
  <c r="C29" i="10"/>
  <c r="K36" i="10"/>
  <c r="L36" i="10"/>
  <c r="K40" i="10"/>
  <c r="L40" i="10"/>
  <c r="K3" i="10"/>
  <c r="L3" i="10"/>
  <c r="C4" i="10"/>
  <c r="K7" i="10"/>
  <c r="L7" i="10"/>
  <c r="L11" i="10"/>
  <c r="K11" i="10"/>
  <c r="F13" i="10"/>
  <c r="L19" i="10"/>
  <c r="K19" i="10"/>
  <c r="K23" i="10"/>
  <c r="L23" i="10"/>
  <c r="L27" i="10"/>
  <c r="K27" i="10"/>
  <c r="K31" i="10"/>
  <c r="L31" i="10"/>
  <c r="C32" i="10"/>
  <c r="K35" i="10"/>
  <c r="L35" i="10"/>
  <c r="L39" i="10"/>
  <c r="K39" i="10"/>
  <c r="C40" i="10"/>
  <c r="L6" i="10"/>
  <c r="K6" i="10"/>
  <c r="L10" i="10"/>
  <c r="K10" i="10"/>
  <c r="L14" i="10"/>
  <c r="K14" i="10"/>
  <c r="L18" i="10"/>
  <c r="K18" i="10"/>
  <c r="L22" i="10"/>
  <c r="K22" i="10"/>
  <c r="L26" i="10"/>
  <c r="K26" i="10"/>
  <c r="L30" i="10"/>
  <c r="K30" i="10"/>
  <c r="L34" i="10"/>
  <c r="K34" i="10"/>
  <c r="L38" i="10"/>
  <c r="K38" i="10"/>
  <c r="K4" i="10"/>
  <c r="L4" i="10"/>
  <c r="K8" i="10"/>
  <c r="L8" i="10"/>
  <c r="K16" i="10"/>
  <c r="L16" i="10"/>
  <c r="I19" i="10"/>
  <c r="K20" i="10"/>
  <c r="L20" i="10"/>
  <c r="F26" i="10"/>
  <c r="K32" i="10"/>
  <c r="L32" i="10"/>
  <c r="F34" i="10"/>
  <c r="F38" i="10"/>
  <c r="F5" i="10"/>
  <c r="K15" i="10"/>
  <c r="L15" i="10"/>
  <c r="F21" i="10"/>
  <c r="F29" i="10"/>
  <c r="F33" i="10"/>
  <c r="F37" i="10"/>
  <c r="F41" i="10"/>
  <c r="K5" i="10"/>
  <c r="L5" i="10"/>
  <c r="L9" i="10"/>
  <c r="K9" i="10"/>
  <c r="K13" i="10"/>
  <c r="L13" i="10"/>
  <c r="K17" i="10"/>
  <c r="L17" i="10"/>
  <c r="L21" i="10"/>
  <c r="K21" i="10"/>
  <c r="K25" i="10"/>
  <c r="L25" i="10"/>
  <c r="L29" i="10"/>
  <c r="K29" i="10"/>
  <c r="K33" i="10"/>
  <c r="L33" i="10"/>
  <c r="L37" i="10"/>
  <c r="K37" i="10"/>
  <c r="K41" i="10"/>
  <c r="L41" i="10"/>
  <c r="B5" i="10"/>
  <c r="C5" i="10"/>
  <c r="H7" i="10"/>
  <c r="I7" i="10"/>
  <c r="H11" i="10"/>
  <c r="I11" i="10"/>
  <c r="H15" i="10"/>
  <c r="I15" i="10"/>
  <c r="B17" i="10"/>
  <c r="C17" i="10"/>
  <c r="F18" i="10"/>
  <c r="B21" i="10"/>
  <c r="C21" i="10"/>
  <c r="H23" i="10"/>
  <c r="I23" i="10"/>
  <c r="B25" i="10"/>
  <c r="C25" i="10"/>
  <c r="H27" i="10"/>
  <c r="I27" i="10"/>
  <c r="F30" i="10"/>
  <c r="H31" i="10"/>
  <c r="I31" i="10"/>
  <c r="B33" i="10"/>
  <c r="C33" i="10"/>
  <c r="H35" i="10"/>
  <c r="I35" i="10"/>
  <c r="H39" i="10"/>
  <c r="I39" i="10"/>
  <c r="C41" i="10"/>
  <c r="H6" i="10"/>
  <c r="I6" i="10"/>
  <c r="B8" i="10"/>
  <c r="C8" i="10"/>
  <c r="H10" i="10"/>
  <c r="I10" i="10"/>
  <c r="B12" i="10"/>
  <c r="C12" i="10"/>
  <c r="H14" i="10"/>
  <c r="I14" i="10"/>
  <c r="B16" i="10"/>
  <c r="C16" i="10"/>
  <c r="H18" i="10"/>
  <c r="I18" i="10"/>
  <c r="B20" i="10"/>
  <c r="C20" i="10"/>
  <c r="H22" i="10"/>
  <c r="I22" i="10"/>
  <c r="B24" i="10"/>
  <c r="C24" i="10"/>
  <c r="H26" i="10"/>
  <c r="I26" i="10"/>
  <c r="B28" i="10"/>
  <c r="C28" i="10"/>
  <c r="H30" i="10"/>
  <c r="I30" i="10"/>
  <c r="H34" i="10"/>
  <c r="I34" i="10"/>
  <c r="B36" i="10"/>
  <c r="C36" i="10"/>
  <c r="H38" i="10"/>
  <c r="I38" i="10"/>
  <c r="H5" i="10"/>
  <c r="I5" i="10"/>
  <c r="B7" i="10"/>
  <c r="C7" i="10"/>
  <c r="H9" i="10"/>
  <c r="I9" i="10"/>
  <c r="B11" i="10"/>
  <c r="C11" i="10"/>
  <c r="H13" i="10"/>
  <c r="I13" i="10"/>
  <c r="B15" i="10"/>
  <c r="C15" i="10"/>
  <c r="H17" i="10"/>
  <c r="I17" i="10"/>
  <c r="B19" i="10"/>
  <c r="C19" i="10"/>
  <c r="H21" i="10"/>
  <c r="I21" i="10"/>
  <c r="B23" i="10"/>
  <c r="C23" i="10"/>
  <c r="H25" i="10"/>
  <c r="I25" i="10"/>
  <c r="B27" i="10"/>
  <c r="C27" i="10"/>
  <c r="H29" i="10"/>
  <c r="I29" i="10"/>
  <c r="B31" i="10"/>
  <c r="C31" i="10"/>
  <c r="H33" i="10"/>
  <c r="I33" i="10"/>
  <c r="B35" i="10"/>
  <c r="C35" i="10"/>
  <c r="H37" i="10"/>
  <c r="I37" i="10"/>
  <c r="H41" i="10"/>
  <c r="I41" i="10"/>
  <c r="B9" i="10"/>
  <c r="C9" i="10"/>
  <c r="B13" i="10"/>
  <c r="C13" i="10"/>
  <c r="B37" i="10"/>
  <c r="C37" i="10"/>
  <c r="E3" i="10"/>
  <c r="F3" i="10"/>
  <c r="H4" i="10"/>
  <c r="I4" i="10"/>
  <c r="B6" i="10"/>
  <c r="C6" i="10"/>
  <c r="H8" i="10"/>
  <c r="I8" i="10"/>
  <c r="B10" i="10"/>
  <c r="C10" i="10"/>
  <c r="H12" i="10"/>
  <c r="I12" i="10"/>
  <c r="H16" i="10"/>
  <c r="I16" i="10"/>
  <c r="B18" i="10"/>
  <c r="C18" i="10"/>
  <c r="H20" i="10"/>
  <c r="I20" i="10"/>
  <c r="B22" i="10"/>
  <c r="C22" i="10"/>
  <c r="H24" i="10"/>
  <c r="I24" i="10"/>
  <c r="B26" i="10"/>
  <c r="C26" i="10"/>
  <c r="H28" i="10"/>
  <c r="I28" i="10"/>
  <c r="B30" i="10"/>
  <c r="C30" i="10"/>
  <c r="H32" i="10"/>
  <c r="I32" i="10"/>
  <c r="H36" i="10"/>
  <c r="I36" i="10"/>
  <c r="B38" i="10"/>
  <c r="C38" i="10"/>
  <c r="H40" i="10"/>
  <c r="I40" i="10"/>
  <c r="B41" i="10"/>
  <c r="B14" i="10"/>
  <c r="B29" i="10"/>
  <c r="B4" i="10"/>
  <c r="B32" i="10"/>
  <c r="B34" i="10"/>
  <c r="B39" i="10"/>
  <c r="D39" i="10" s="1"/>
  <c r="B40" i="10"/>
  <c r="H19" i="10"/>
  <c r="B3" i="10"/>
  <c r="H3" i="10"/>
  <c r="E41" i="10"/>
  <c r="E40" i="10"/>
  <c r="G40" i="10" s="1"/>
  <c r="E39" i="10"/>
  <c r="E38" i="10"/>
  <c r="E37" i="10"/>
  <c r="G37" i="10" s="1"/>
  <c r="E36" i="10"/>
  <c r="E35" i="10"/>
  <c r="G35" i="10" s="1"/>
  <c r="E34" i="10"/>
  <c r="E33" i="10"/>
  <c r="E32" i="10"/>
  <c r="E31" i="10"/>
  <c r="E30" i="10"/>
  <c r="E29" i="10"/>
  <c r="E28" i="10"/>
  <c r="E27" i="10"/>
  <c r="G27" i="10" s="1"/>
  <c r="E26" i="10"/>
  <c r="E25" i="10"/>
  <c r="E24" i="10"/>
  <c r="E23" i="10"/>
  <c r="E22" i="10"/>
  <c r="E21" i="10"/>
  <c r="E20" i="10"/>
  <c r="E19" i="10"/>
  <c r="E18" i="10"/>
  <c r="E17" i="10"/>
  <c r="E16" i="10"/>
  <c r="E15" i="10"/>
  <c r="G15" i="10" s="1"/>
  <c r="E14" i="10"/>
  <c r="E13" i="10"/>
  <c r="E12" i="10"/>
  <c r="E11" i="10"/>
  <c r="E10" i="10"/>
  <c r="E9" i="10"/>
  <c r="E8" i="10"/>
  <c r="E7" i="10"/>
  <c r="E6" i="10"/>
  <c r="G6" i="10" s="1"/>
  <c r="E5" i="10"/>
  <c r="E4" i="10"/>
  <c r="G31" i="10" l="1"/>
  <c r="G23" i="10"/>
  <c r="G39" i="10"/>
  <c r="G8" i="10"/>
  <c r="G16" i="10"/>
  <c r="G24" i="10"/>
  <c r="D32" i="10"/>
  <c r="D3" i="10"/>
  <c r="D14" i="10"/>
  <c r="G4" i="10"/>
  <c r="G28" i="10"/>
  <c r="G36" i="10"/>
  <c r="G7" i="10"/>
  <c r="G11" i="10"/>
  <c r="G12" i="10"/>
  <c r="G32" i="10"/>
  <c r="G19" i="10"/>
  <c r="D29" i="10"/>
  <c r="G20" i="10"/>
  <c r="M17" i="10"/>
  <c r="D34" i="10"/>
  <c r="G9" i="10"/>
  <c r="G10" i="10"/>
  <c r="G13" i="10"/>
  <c r="G25" i="10"/>
  <c r="G33" i="10"/>
  <c r="G17" i="10"/>
  <c r="G22" i="10"/>
  <c r="G34" i="10"/>
  <c r="J12" i="10"/>
  <c r="J29" i="10"/>
  <c r="G3" i="10"/>
  <c r="J19" i="10"/>
  <c r="G21" i="10"/>
  <c r="G41" i="10"/>
  <c r="D40" i="10"/>
  <c r="G5" i="10"/>
  <c r="G29" i="10"/>
  <c r="D4" i="10"/>
  <c r="G14" i="10"/>
  <c r="G26" i="10"/>
  <c r="G38" i="10"/>
  <c r="J36" i="10"/>
  <c r="J34" i="10"/>
  <c r="J14" i="10"/>
  <c r="D8" i="10"/>
  <c r="M39" i="10"/>
  <c r="M27" i="10"/>
  <c r="M19" i="10"/>
  <c r="M11" i="10"/>
  <c r="M41" i="10"/>
  <c r="M20" i="10"/>
  <c r="M21" i="10"/>
  <c r="M26" i="10"/>
  <c r="M5" i="10"/>
  <c r="M28" i="10"/>
  <c r="M12" i="10"/>
  <c r="M8" i="10"/>
  <c r="M30" i="10"/>
  <c r="M22" i="10"/>
  <c r="M29" i="10"/>
  <c r="M9" i="10"/>
  <c r="M34" i="10"/>
  <c r="M31" i="10"/>
  <c r="M3" i="10"/>
  <c r="M40" i="10"/>
  <c r="M36" i="10"/>
  <c r="F44" i="10"/>
  <c r="C49" i="10" s="1"/>
  <c r="J39" i="10"/>
  <c r="M16" i="10"/>
  <c r="G30" i="10"/>
  <c r="D19" i="10"/>
  <c r="J30" i="10"/>
  <c r="M24" i="10"/>
  <c r="J21" i="10"/>
  <c r="M18" i="10"/>
  <c r="M10" i="10"/>
  <c r="M35" i="10"/>
  <c r="M23" i="10"/>
  <c r="M7" i="10"/>
  <c r="G18" i="10"/>
  <c r="M37" i="10"/>
  <c r="J28" i="10"/>
  <c r="D22" i="10"/>
  <c r="M13" i="10"/>
  <c r="J5" i="10"/>
  <c r="D21" i="10"/>
  <c r="J11" i="10"/>
  <c r="D5" i="10"/>
  <c r="C44" i="10"/>
  <c r="B49" i="10" s="1"/>
  <c r="I44" i="10"/>
  <c r="D49" i="10" s="1"/>
  <c r="M38" i="10"/>
  <c r="M14" i="10"/>
  <c r="M6" i="10"/>
  <c r="D20" i="10"/>
  <c r="M15" i="10"/>
  <c r="M32" i="10"/>
  <c r="M4" i="10"/>
  <c r="M33" i="10"/>
  <c r="M25" i="10"/>
  <c r="J20" i="10"/>
  <c r="D13" i="10"/>
  <c r="J33" i="10"/>
  <c r="D23" i="10"/>
  <c r="J17" i="10"/>
  <c r="D11" i="10"/>
  <c r="J9" i="10"/>
  <c r="J38" i="10"/>
  <c r="D24" i="10"/>
  <c r="J18" i="10"/>
  <c r="J6" i="10"/>
  <c r="J35" i="10"/>
  <c r="D25" i="10"/>
  <c r="D17" i="10"/>
  <c r="J40" i="10"/>
  <c r="J32" i="10"/>
  <c r="D6" i="10"/>
  <c r="D37" i="10"/>
  <c r="J24" i="10"/>
  <c r="D10" i="10"/>
  <c r="J41" i="10"/>
  <c r="D27" i="10"/>
  <c r="J4" i="10"/>
  <c r="D35" i="10"/>
  <c r="D26" i="10"/>
  <c r="D9" i="10"/>
  <c r="D28" i="10"/>
  <c r="J22" i="10"/>
  <c r="D12" i="10"/>
  <c r="J10" i="10"/>
  <c r="J23" i="10"/>
  <c r="J15" i="10"/>
  <c r="J7" i="10"/>
  <c r="D41" i="10"/>
  <c r="D38" i="10"/>
  <c r="D30" i="10"/>
  <c r="D18" i="10"/>
  <c r="J16" i="10"/>
  <c r="J8" i="10"/>
  <c r="J37" i="10"/>
  <c r="D31" i="10"/>
  <c r="J25" i="10"/>
  <c r="D15" i="10"/>
  <c r="J13" i="10"/>
  <c r="D7" i="10"/>
  <c r="D36" i="10"/>
  <c r="J26" i="10"/>
  <c r="D16" i="10"/>
  <c r="L44" i="10"/>
  <c r="E49" i="10" s="1"/>
  <c r="D33" i="10"/>
  <c r="J31" i="10"/>
  <c r="J27" i="10"/>
  <c r="H44" i="10"/>
  <c r="D47" i="10" s="1"/>
  <c r="J3" i="10"/>
  <c r="E44" i="10"/>
  <c r="C47" i="10" s="1"/>
  <c r="K44" i="10"/>
  <c r="E47" i="10" s="1"/>
  <c r="B44" i="10"/>
  <c r="B47" i="10" s="1"/>
  <c r="G44" i="10" l="1"/>
  <c r="C48" i="10"/>
  <c r="B48" i="10"/>
  <c r="E48" i="10"/>
  <c r="M44" i="10"/>
  <c r="D48" i="10"/>
  <c r="J44" i="10"/>
  <c r="D44" i="10"/>
</calcChain>
</file>

<file path=xl/sharedStrings.xml><?xml version="1.0" encoding="utf-8"?>
<sst xmlns="http://schemas.openxmlformats.org/spreadsheetml/2006/main" count="1332" uniqueCount="92">
  <si>
    <t>Barnsley</t>
  </si>
  <si>
    <t>Bassetlaw</t>
  </si>
  <si>
    <t>Bradford</t>
  </si>
  <si>
    <t>Calderdale</t>
  </si>
  <si>
    <t>County Durham</t>
  </si>
  <si>
    <t>Craven</t>
  </si>
  <si>
    <t>Darlington</t>
  </si>
  <si>
    <t>Doncaster</t>
  </si>
  <si>
    <t>East Lindsey</t>
  </si>
  <si>
    <t>East Riding of Yorkshire</t>
  </si>
  <si>
    <t>Gateshead</t>
  </si>
  <si>
    <t>Hambleton</t>
  </si>
  <si>
    <t>Harrogate</t>
  </si>
  <si>
    <t>Hartlepool</t>
  </si>
  <si>
    <t>High Peak</t>
  </si>
  <si>
    <t>Kingston upon Hull, City of</t>
  </si>
  <si>
    <t>Kirklees</t>
  </si>
  <si>
    <t>Leeds</t>
  </si>
  <si>
    <t>Middlesbrough</t>
  </si>
  <si>
    <t>Newcastle upon Tyne</t>
  </si>
  <si>
    <t>North East Derbyshire</t>
  </si>
  <si>
    <t>North East Lincolnshire</t>
  </si>
  <si>
    <t>North Lincolnshire</t>
  </si>
  <si>
    <t>North Tyneside</t>
  </si>
  <si>
    <t>Northumberland</t>
  </si>
  <si>
    <t>Pendle</t>
  </si>
  <si>
    <t>Redcar and Cleveland</t>
  </si>
  <si>
    <t>Richmondshire</t>
  </si>
  <si>
    <t>Rotherham</t>
  </si>
  <si>
    <t>Ryedale</t>
  </si>
  <si>
    <t>Scarborough</t>
  </si>
  <si>
    <t>Selby</t>
  </si>
  <si>
    <t>Sheffield</t>
  </si>
  <si>
    <t>South Tyneside</t>
  </si>
  <si>
    <t>Stockton-on-Tees</t>
  </si>
  <si>
    <t>Sunderland</t>
  </si>
  <si>
    <t>Wakefield</t>
  </si>
  <si>
    <t>West Lindsey</t>
  </si>
  <si>
    <t>York</t>
  </si>
  <si>
    <t>Local Authority</t>
  </si>
  <si>
    <t>Community Renewables</t>
  </si>
  <si>
    <t>Consumer Evolution</t>
  </si>
  <si>
    <t>Steady Progression</t>
  </si>
  <si>
    <t>Two Degrees</t>
  </si>
  <si>
    <t>MIN</t>
  </si>
  <si>
    <t>SP</t>
  </si>
  <si>
    <t>MAX</t>
  </si>
  <si>
    <t xml:space="preserve">MIN </t>
  </si>
  <si>
    <t>Kingston upon Hull</t>
  </si>
  <si>
    <t>Northern Powergrid</t>
  </si>
  <si>
    <t>Min</t>
  </si>
  <si>
    <t>Max</t>
  </si>
  <si>
    <t>Inc</t>
  </si>
  <si>
    <t>INC</t>
  </si>
  <si>
    <t>Leeds City Region</t>
  </si>
  <si>
    <t>North Eastern</t>
  </si>
  <si>
    <t>Tees Valley</t>
  </si>
  <si>
    <t>Sheffield City Region</t>
  </si>
  <si>
    <t>Greater Lincolnshire</t>
  </si>
  <si>
    <t>Humber</t>
  </si>
  <si>
    <t>York and North Yorkshire</t>
  </si>
  <si>
    <t>Derby, Derbyshire, Nottingham and Nottinghamshire,</t>
  </si>
  <si>
    <t>Lancashire</t>
  </si>
  <si>
    <t>Electric Vehicles (No.)</t>
  </si>
  <si>
    <t>VLookup Ref</t>
  </si>
  <si>
    <t>Select Your Local Authority</t>
  </si>
  <si>
    <t>Derby, Derbyshire, Nottingham and Nottinghamshire</t>
  </si>
  <si>
    <t>LEPs</t>
  </si>
  <si>
    <t>LEP 1</t>
  </si>
  <si>
    <t>LEP 2</t>
  </si>
  <si>
    <t>Feel free to copy and paste your own copy of the data above into the UNLOCKED AREA below - and alter the copy as you please</t>
  </si>
  <si>
    <t>LEP</t>
  </si>
  <si>
    <r>
      <t xml:space="preserve">Leeds City Region |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</si>
  <si>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Derby, Derbyshire, Nottingham and Nottinghamshire,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</si>
  <si>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Leeds City Region | </t>
    </r>
    <r>
      <rPr>
        <sz val="11"/>
        <color rgb="FFFF0000"/>
        <rFont val="Calibri"/>
        <family val="2"/>
        <scheme val="minor"/>
      </rPr>
      <t>York and North Yorkshire</t>
    </r>
  </si>
  <si>
    <r>
      <t xml:space="preserve">Humber | </t>
    </r>
    <r>
      <rPr>
        <sz val="11"/>
        <color rgb="FFFF0000"/>
        <rFont val="Calibri"/>
        <family val="2"/>
        <scheme val="minor"/>
      </rPr>
      <t>York and North Yorkshire</t>
    </r>
  </si>
  <si>
    <r>
      <t xml:space="preserve">Derby, Derbyshire, Nottingham and Nottinghamshire |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</si>
  <si>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Greater Lincolnshire | </t>
    </r>
    <r>
      <rPr>
        <sz val="11"/>
        <color rgb="FFFF0000"/>
        <rFont val="Calibri"/>
        <family val="2"/>
        <scheme val="minor"/>
      </rPr>
      <t>Humber</t>
    </r>
  </si>
  <si>
    <t>Net Zero Early</t>
  </si>
  <si>
    <t>Consumer Transformation</t>
  </si>
  <si>
    <t>Leading The Way</t>
  </si>
  <si>
    <t>System Transformation</t>
  </si>
  <si>
    <t>NZE</t>
  </si>
  <si>
    <t>CT</t>
  </si>
  <si>
    <t>LTW</t>
  </si>
  <si>
    <t>ST</t>
  </si>
  <si>
    <t>See DFES Min Max Range by LA Charts</t>
  </si>
  <si>
    <t>See Your LA - Forecasts</t>
  </si>
  <si>
    <t>https://odileeds.github.io/northern-powergrid/2020-DFES/</t>
  </si>
  <si>
    <t>NPg DFES 2020: Your HP projections for your LA</t>
  </si>
  <si>
    <t>You can now see the Heat Pumps in 2030 for Net Zero Early in the Wakefield Chart above - in the ODI tool below</t>
  </si>
  <si>
    <t>Decade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</si>
</sst>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B84"/>
        <bgColor indexed="64"/>
      </patternFill>
    </fill>
    <fill>
      <patternFill patternType="solid">
        <fgColor rgb="FFFFBF22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rgb="FF827B7A"/>
        <bgColor indexed="64"/>
      </patternFill>
    </fill>
    <fill>
      <patternFill patternType="solid">
        <fgColor rgb="FF5BCB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7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0" fontId="5" fillId="2" borderId="1" xfId="0" applyFont="1" applyFill="1" applyBorder="1" applyAlignment="1">
      <alignment horizontal="right"/>
    </xf>
    <xf numFmtId="164" fontId="0" fillId="0" borderId="1" xfId="0" applyNumberFormat="1" applyBorder="1"/>
    <xf numFmtId="164" fontId="3" fillId="0" borderId="1" xfId="0" applyNumberFormat="1" applyFont="1" applyBorder="1"/>
    <xf numFmtId="0" fontId="0" fillId="0" borderId="3" xfId="0" applyBorder="1"/>
    <xf numFmtId="0" fontId="0" fillId="0" borderId="6" xfId="0" applyBorder="1"/>
    <xf numFmtId="0" fontId="7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64" fontId="8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9" fillId="0" borderId="0" xfId="0" applyFont="1" applyFill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Protection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6" xfId="0" applyFont="1" applyBorder="1" applyAlignment="1"/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2" fillId="0" borderId="0" xfId="0" applyFont="1"/>
    <xf numFmtId="0" fontId="10" fillId="4" borderId="1" xfId="0" applyFont="1" applyFill="1" applyBorder="1" applyProtection="1">
      <protection locked="0"/>
    </xf>
    <xf numFmtId="0" fontId="13" fillId="5" borderId="0" xfId="0" applyFont="1" applyFill="1" applyProtection="1">
      <protection locked="0"/>
    </xf>
    <xf numFmtId="0" fontId="14" fillId="5" borderId="0" xfId="0" applyFont="1" applyFill="1" applyProtection="1">
      <protection locked="0"/>
    </xf>
    <xf numFmtId="0" fontId="15" fillId="5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3" fillId="5" borderId="0" xfId="0" applyFont="1" applyFill="1" applyBorder="1" applyProtection="1">
      <protection locked="0"/>
    </xf>
    <xf numFmtId="0" fontId="0" fillId="5" borderId="0" xfId="0" applyFont="1" applyFill="1" applyBorder="1"/>
    <xf numFmtId="164" fontId="0" fillId="5" borderId="0" xfId="1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6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11" fillId="0" borderId="0" xfId="0" applyFont="1" applyFill="1" applyProtection="1">
      <protection hidden="1"/>
    </xf>
    <xf numFmtId="0" fontId="17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164" fontId="11" fillId="0" borderId="0" xfId="1" applyNumberFormat="1" applyFont="1" applyFill="1" applyBorder="1" applyProtection="1">
      <protection hidden="1"/>
    </xf>
    <xf numFmtId="0" fontId="11" fillId="0" borderId="0" xfId="0" applyFont="1"/>
    <xf numFmtId="0" fontId="11" fillId="0" borderId="0" xfId="0" applyFont="1" applyBorder="1" applyProtection="1">
      <protection hidden="1"/>
    </xf>
    <xf numFmtId="0" fontId="18" fillId="0" borderId="0" xfId="0" applyFont="1"/>
    <xf numFmtId="0" fontId="4" fillId="0" borderId="2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0" fillId="0" borderId="0" xfId="0" applyFont="1"/>
    <xf numFmtId="0" fontId="21" fillId="0" borderId="0" xfId="3" applyFont="1"/>
    <xf numFmtId="0" fontId="4" fillId="0" borderId="2" xfId="0" applyFont="1" applyBorder="1" applyAlignment="1">
      <alignment vertical="center"/>
    </xf>
  </cellXfs>
  <cellStyles count="4">
    <cellStyle name="Comma" xfId="1" builtinId="3"/>
    <cellStyle name="Hyperlink" xfId="3" builtinId="8"/>
    <cellStyle name="Linked Cell" xfId="2" builtinId="24"/>
    <cellStyle name="Normal" xfId="0" builtinId="0"/>
  </cellStyles>
  <dxfs count="0"/>
  <tableStyles count="0" defaultTableStyle="TableStyleMedium2" defaultPivotStyle="PivotStyleLight16"/>
  <colors>
    <mruColors>
      <color rgb="FF827B7A"/>
      <color rgb="FF5BCBF5"/>
      <color rgb="FFC2CD23"/>
      <color rgb="FFFFBF22"/>
      <color rgb="FF00AB84"/>
      <color rgb="FFFFFFCC"/>
      <color rgb="FFFF66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Forecasts'!$AL$2</c:f>
          <c:strCache>
            <c:ptCount val="1"/>
            <c:pt idx="0">
              <c:v>NPg DFES 2020: Heat Pump projections for Wakefield</c:v>
            </c:pt>
          </c:strCache>
        </c:strRef>
      </c:tx>
      <c:layout/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'Your LA - Forecasts'!$AL$3</c:f>
              <c:strCache>
                <c:ptCount val="1"/>
                <c:pt idx="0">
                  <c:v>Net Zero Early</c:v>
                </c:pt>
              </c:strCache>
            </c:strRef>
          </c:tx>
          <c:spPr>
            <a:ln>
              <a:solidFill>
                <a:srgbClr val="00AB84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Forecasts'!$AO$3:$BT$3</c:f>
              <c:numCache>
                <c:formatCode>_-* #,##0_-;\-* #,##0_-;_-* "-"??_-;_-@_-</c:formatCode>
                <c:ptCount val="32"/>
                <c:pt idx="0">
                  <c:v>1214</c:v>
                </c:pt>
                <c:pt idx="1">
                  <c:v>1282</c:v>
                </c:pt>
                <c:pt idx="2">
                  <c:v>1413</c:v>
                </c:pt>
                <c:pt idx="3">
                  <c:v>1837</c:v>
                </c:pt>
                <c:pt idx="4">
                  <c:v>2614</c:v>
                </c:pt>
                <c:pt idx="5">
                  <c:v>3520</c:v>
                </c:pt>
                <c:pt idx="6">
                  <c:v>5427</c:v>
                </c:pt>
                <c:pt idx="7">
                  <c:v>7389</c:v>
                </c:pt>
                <c:pt idx="8">
                  <c:v>9422</c:v>
                </c:pt>
                <c:pt idx="9">
                  <c:v>11561</c:v>
                </c:pt>
                <c:pt idx="10">
                  <c:v>13890</c:v>
                </c:pt>
                <c:pt idx="11">
                  <c:v>25597</c:v>
                </c:pt>
                <c:pt idx="12">
                  <c:v>37427</c:v>
                </c:pt>
                <c:pt idx="13">
                  <c:v>49120</c:v>
                </c:pt>
                <c:pt idx="14">
                  <c:v>60761</c:v>
                </c:pt>
                <c:pt idx="15">
                  <c:v>72416</c:v>
                </c:pt>
                <c:pt idx="16">
                  <c:v>84031</c:v>
                </c:pt>
                <c:pt idx="17">
                  <c:v>95701</c:v>
                </c:pt>
                <c:pt idx="18">
                  <c:v>107154</c:v>
                </c:pt>
                <c:pt idx="19">
                  <c:v>118296</c:v>
                </c:pt>
                <c:pt idx="20">
                  <c:v>129086</c:v>
                </c:pt>
                <c:pt idx="21">
                  <c:v>139234</c:v>
                </c:pt>
                <c:pt idx="22">
                  <c:v>149535</c:v>
                </c:pt>
                <c:pt idx="23">
                  <c:v>159911</c:v>
                </c:pt>
                <c:pt idx="24">
                  <c:v>170346</c:v>
                </c:pt>
                <c:pt idx="25">
                  <c:v>180380</c:v>
                </c:pt>
                <c:pt idx="26">
                  <c:v>181614</c:v>
                </c:pt>
                <c:pt idx="27">
                  <c:v>182756</c:v>
                </c:pt>
                <c:pt idx="28">
                  <c:v>183897</c:v>
                </c:pt>
                <c:pt idx="29">
                  <c:v>185028</c:v>
                </c:pt>
                <c:pt idx="30">
                  <c:v>186154</c:v>
                </c:pt>
                <c:pt idx="31">
                  <c:v>187275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'Your LA - Forecasts'!$AL$4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Forecasts'!$AO$4:$BT$4</c:f>
              <c:numCache>
                <c:formatCode>_-* #,##0_-;\-* #,##0_-;_-* "-"??_-;_-@_-</c:formatCode>
                <c:ptCount val="32"/>
                <c:pt idx="0">
                  <c:v>1234</c:v>
                </c:pt>
                <c:pt idx="1">
                  <c:v>1652</c:v>
                </c:pt>
                <c:pt idx="2">
                  <c:v>1901</c:v>
                </c:pt>
                <c:pt idx="3">
                  <c:v>2317</c:v>
                </c:pt>
                <c:pt idx="4">
                  <c:v>6668</c:v>
                </c:pt>
                <c:pt idx="5">
                  <c:v>10537</c:v>
                </c:pt>
                <c:pt idx="6">
                  <c:v>14223</c:v>
                </c:pt>
                <c:pt idx="7">
                  <c:v>17946</c:v>
                </c:pt>
                <c:pt idx="8">
                  <c:v>20244</c:v>
                </c:pt>
                <c:pt idx="9">
                  <c:v>27626</c:v>
                </c:pt>
                <c:pt idx="10">
                  <c:v>30797</c:v>
                </c:pt>
                <c:pt idx="11">
                  <c:v>36071</c:v>
                </c:pt>
                <c:pt idx="12">
                  <c:v>39931</c:v>
                </c:pt>
                <c:pt idx="13">
                  <c:v>43323</c:v>
                </c:pt>
                <c:pt idx="14">
                  <c:v>50751</c:v>
                </c:pt>
                <c:pt idx="15">
                  <c:v>57588</c:v>
                </c:pt>
                <c:pt idx="16">
                  <c:v>62402</c:v>
                </c:pt>
                <c:pt idx="17">
                  <c:v>68398</c:v>
                </c:pt>
                <c:pt idx="18">
                  <c:v>72621</c:v>
                </c:pt>
                <c:pt idx="19">
                  <c:v>77657</c:v>
                </c:pt>
                <c:pt idx="20">
                  <c:v>83071</c:v>
                </c:pt>
                <c:pt idx="21">
                  <c:v>87944</c:v>
                </c:pt>
                <c:pt idx="22">
                  <c:v>91453</c:v>
                </c:pt>
                <c:pt idx="23">
                  <c:v>95604</c:v>
                </c:pt>
                <c:pt idx="24">
                  <c:v>98680</c:v>
                </c:pt>
                <c:pt idx="25">
                  <c:v>101528</c:v>
                </c:pt>
                <c:pt idx="26">
                  <c:v>110137</c:v>
                </c:pt>
                <c:pt idx="27">
                  <c:v>116444</c:v>
                </c:pt>
                <c:pt idx="28">
                  <c:v>120348</c:v>
                </c:pt>
                <c:pt idx="29">
                  <c:v>123063</c:v>
                </c:pt>
                <c:pt idx="30">
                  <c:v>131356</c:v>
                </c:pt>
                <c:pt idx="31">
                  <c:v>135100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'Your LA - Forecasts'!$AL$5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Forecasts'!$AO$5:$BT$5</c:f>
              <c:numCache>
                <c:formatCode>_-* #,##0_-;\-* #,##0_-;_-* "-"??_-;_-@_-</c:formatCode>
                <c:ptCount val="32"/>
                <c:pt idx="0">
                  <c:v>1234</c:v>
                </c:pt>
                <c:pt idx="1">
                  <c:v>1724</c:v>
                </c:pt>
                <c:pt idx="2">
                  <c:v>2909</c:v>
                </c:pt>
                <c:pt idx="3">
                  <c:v>6045</c:v>
                </c:pt>
                <c:pt idx="4">
                  <c:v>8961</c:v>
                </c:pt>
                <c:pt idx="5">
                  <c:v>12971</c:v>
                </c:pt>
                <c:pt idx="6">
                  <c:v>16862</c:v>
                </c:pt>
                <c:pt idx="7">
                  <c:v>20885</c:v>
                </c:pt>
                <c:pt idx="8">
                  <c:v>25139</c:v>
                </c:pt>
                <c:pt idx="9">
                  <c:v>33410</c:v>
                </c:pt>
                <c:pt idx="10">
                  <c:v>38087</c:v>
                </c:pt>
                <c:pt idx="11">
                  <c:v>45372</c:v>
                </c:pt>
                <c:pt idx="12">
                  <c:v>50849</c:v>
                </c:pt>
                <c:pt idx="13">
                  <c:v>55580</c:v>
                </c:pt>
                <c:pt idx="14">
                  <c:v>61869</c:v>
                </c:pt>
                <c:pt idx="15">
                  <c:v>65669</c:v>
                </c:pt>
                <c:pt idx="16">
                  <c:v>70083</c:v>
                </c:pt>
                <c:pt idx="17">
                  <c:v>74934</c:v>
                </c:pt>
                <c:pt idx="18">
                  <c:v>78741</c:v>
                </c:pt>
                <c:pt idx="19">
                  <c:v>81890</c:v>
                </c:pt>
                <c:pt idx="20">
                  <c:v>90951</c:v>
                </c:pt>
                <c:pt idx="21">
                  <c:v>100329</c:v>
                </c:pt>
                <c:pt idx="22">
                  <c:v>108091</c:v>
                </c:pt>
                <c:pt idx="23">
                  <c:v>113023</c:v>
                </c:pt>
                <c:pt idx="24">
                  <c:v>122202</c:v>
                </c:pt>
                <c:pt idx="25">
                  <c:v>126568</c:v>
                </c:pt>
                <c:pt idx="26">
                  <c:v>133546</c:v>
                </c:pt>
                <c:pt idx="27">
                  <c:v>134637</c:v>
                </c:pt>
                <c:pt idx="28">
                  <c:v>135925</c:v>
                </c:pt>
                <c:pt idx="29">
                  <c:v>136857</c:v>
                </c:pt>
                <c:pt idx="30">
                  <c:v>137378</c:v>
                </c:pt>
                <c:pt idx="31">
                  <c:v>138579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'Your LA - Forecasts'!$AL$6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Forecasts'!$AO$6:$BT$6</c:f>
              <c:numCache>
                <c:formatCode>_-* #,##0_-;\-* #,##0_-;_-* "-"??_-;_-@_-</c:formatCode>
                <c:ptCount val="32"/>
                <c:pt idx="0">
                  <c:v>1234</c:v>
                </c:pt>
                <c:pt idx="1">
                  <c:v>1523</c:v>
                </c:pt>
                <c:pt idx="2">
                  <c:v>1978</c:v>
                </c:pt>
                <c:pt idx="3">
                  <c:v>2390</c:v>
                </c:pt>
                <c:pt idx="4">
                  <c:v>3131</c:v>
                </c:pt>
                <c:pt idx="5">
                  <c:v>3935</c:v>
                </c:pt>
                <c:pt idx="6">
                  <c:v>5042</c:v>
                </c:pt>
                <c:pt idx="7">
                  <c:v>6405</c:v>
                </c:pt>
                <c:pt idx="8">
                  <c:v>7564</c:v>
                </c:pt>
                <c:pt idx="9">
                  <c:v>8624</c:v>
                </c:pt>
                <c:pt idx="10">
                  <c:v>9906</c:v>
                </c:pt>
                <c:pt idx="11">
                  <c:v>11046</c:v>
                </c:pt>
                <c:pt idx="12">
                  <c:v>11872</c:v>
                </c:pt>
                <c:pt idx="13">
                  <c:v>14205</c:v>
                </c:pt>
                <c:pt idx="14">
                  <c:v>16081</c:v>
                </c:pt>
                <c:pt idx="15">
                  <c:v>17771</c:v>
                </c:pt>
                <c:pt idx="16">
                  <c:v>20612</c:v>
                </c:pt>
                <c:pt idx="17">
                  <c:v>23030</c:v>
                </c:pt>
                <c:pt idx="18">
                  <c:v>25037</c:v>
                </c:pt>
                <c:pt idx="19">
                  <c:v>26244</c:v>
                </c:pt>
                <c:pt idx="20">
                  <c:v>27528</c:v>
                </c:pt>
                <c:pt idx="21">
                  <c:v>28436</c:v>
                </c:pt>
                <c:pt idx="22">
                  <c:v>33007</c:v>
                </c:pt>
                <c:pt idx="23">
                  <c:v>37866</c:v>
                </c:pt>
                <c:pt idx="24">
                  <c:v>40219</c:v>
                </c:pt>
                <c:pt idx="25">
                  <c:v>40918</c:v>
                </c:pt>
                <c:pt idx="26">
                  <c:v>43235</c:v>
                </c:pt>
                <c:pt idx="27">
                  <c:v>46172</c:v>
                </c:pt>
                <c:pt idx="28">
                  <c:v>50049</c:v>
                </c:pt>
                <c:pt idx="29">
                  <c:v>51579</c:v>
                </c:pt>
                <c:pt idx="30">
                  <c:v>51816</c:v>
                </c:pt>
                <c:pt idx="31">
                  <c:v>53956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'Your LA - Forecasts'!$AL$7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Forecasts'!$AO$7:$BT$7</c:f>
              <c:numCache>
                <c:formatCode>_-* #,##0_-;\-* #,##0_-;_-* "-"??_-;_-@_-</c:formatCode>
                <c:ptCount val="32"/>
                <c:pt idx="0">
                  <c:v>1234</c:v>
                </c:pt>
                <c:pt idx="1">
                  <c:v>1287</c:v>
                </c:pt>
                <c:pt idx="2">
                  <c:v>1270</c:v>
                </c:pt>
                <c:pt idx="3">
                  <c:v>1479</c:v>
                </c:pt>
                <c:pt idx="4">
                  <c:v>1568</c:v>
                </c:pt>
                <c:pt idx="5">
                  <c:v>1667</c:v>
                </c:pt>
                <c:pt idx="6">
                  <c:v>1881</c:v>
                </c:pt>
                <c:pt idx="7">
                  <c:v>2049</c:v>
                </c:pt>
                <c:pt idx="8">
                  <c:v>2290</c:v>
                </c:pt>
                <c:pt idx="9">
                  <c:v>2622</c:v>
                </c:pt>
                <c:pt idx="10">
                  <c:v>2999</c:v>
                </c:pt>
                <c:pt idx="11">
                  <c:v>3318</c:v>
                </c:pt>
                <c:pt idx="12">
                  <c:v>4062</c:v>
                </c:pt>
                <c:pt idx="13">
                  <c:v>4862</c:v>
                </c:pt>
                <c:pt idx="14">
                  <c:v>5807</c:v>
                </c:pt>
                <c:pt idx="15">
                  <c:v>6539</c:v>
                </c:pt>
                <c:pt idx="16">
                  <c:v>7350</c:v>
                </c:pt>
                <c:pt idx="17">
                  <c:v>8017</c:v>
                </c:pt>
                <c:pt idx="18">
                  <c:v>8605</c:v>
                </c:pt>
                <c:pt idx="19">
                  <c:v>9193</c:v>
                </c:pt>
                <c:pt idx="20">
                  <c:v>9843</c:v>
                </c:pt>
                <c:pt idx="21">
                  <c:v>11332</c:v>
                </c:pt>
                <c:pt idx="22">
                  <c:v>13369</c:v>
                </c:pt>
                <c:pt idx="23">
                  <c:v>15255</c:v>
                </c:pt>
                <c:pt idx="24">
                  <c:v>16938</c:v>
                </c:pt>
                <c:pt idx="25">
                  <c:v>18622</c:v>
                </c:pt>
                <c:pt idx="26">
                  <c:v>20049</c:v>
                </c:pt>
                <c:pt idx="27">
                  <c:v>22213</c:v>
                </c:pt>
                <c:pt idx="28">
                  <c:v>24384</c:v>
                </c:pt>
                <c:pt idx="29">
                  <c:v>26262</c:v>
                </c:pt>
                <c:pt idx="30">
                  <c:v>28015</c:v>
                </c:pt>
                <c:pt idx="31">
                  <c:v>29691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192800"/>
        <c:axId val="529193888"/>
      </c:lineChart>
      <c:catAx>
        <c:axId val="5291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529193888"/>
        <c:crosses val="autoZero"/>
        <c:auto val="1"/>
        <c:lblAlgn val="ctr"/>
        <c:lblOffset val="100"/>
        <c:noMultiLvlLbl val="0"/>
      </c:catAx>
      <c:valAx>
        <c:axId val="529193888"/>
        <c:scaling>
          <c:orientation val="minMax"/>
        </c:scaling>
        <c:delete val="0"/>
        <c:axPos val="l"/>
        <c:majorGridlines>
          <c:spPr>
            <a:ln>
              <a:solidFill>
                <a:srgbClr val="827B7A"/>
              </a:solidFill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5291928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Forecasts'!$B$40</c:f>
          <c:strCache>
            <c:ptCount val="1"/>
            <c:pt idx="0">
              <c:v>NPg DFES 2020: Your HP projections for your LA</c:v>
            </c:pt>
          </c:strCache>
        </c:strRef>
      </c:tx>
      <c:layout/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'Your LA - Forecasts'!$B$41</c:f>
              <c:strCache>
                <c:ptCount val="1"/>
                <c:pt idx="0">
                  <c:v>Net Zero Early</c:v>
                </c:pt>
              </c:strCache>
            </c:strRef>
          </c:tx>
          <c:spPr>
            <a:ln>
              <a:solidFill>
                <a:srgbClr val="00AB84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Forecasts'!$C$41:$AH$41</c:f>
              <c:numCache>
                <c:formatCode>_-* #,##0_-;\-* #,##0_-;_-* "-"??_-;_-@_-</c:formatCode>
                <c:ptCount val="32"/>
                <c:pt idx="0">
                  <c:v>1214</c:v>
                </c:pt>
                <c:pt idx="1">
                  <c:v>1282</c:v>
                </c:pt>
                <c:pt idx="2">
                  <c:v>1413</c:v>
                </c:pt>
                <c:pt idx="3">
                  <c:v>1837</c:v>
                </c:pt>
                <c:pt idx="4">
                  <c:v>2614</c:v>
                </c:pt>
                <c:pt idx="5">
                  <c:v>3520</c:v>
                </c:pt>
                <c:pt idx="6">
                  <c:v>5427</c:v>
                </c:pt>
                <c:pt idx="7">
                  <c:v>7389</c:v>
                </c:pt>
                <c:pt idx="8">
                  <c:v>9422</c:v>
                </c:pt>
                <c:pt idx="9">
                  <c:v>11561</c:v>
                </c:pt>
                <c:pt idx="10">
                  <c:v>13890</c:v>
                </c:pt>
                <c:pt idx="11">
                  <c:v>25597</c:v>
                </c:pt>
                <c:pt idx="12">
                  <c:v>37427</c:v>
                </c:pt>
                <c:pt idx="13">
                  <c:v>49120</c:v>
                </c:pt>
                <c:pt idx="14">
                  <c:v>60761</c:v>
                </c:pt>
                <c:pt idx="15">
                  <c:v>72416</c:v>
                </c:pt>
                <c:pt idx="16">
                  <c:v>84031</c:v>
                </c:pt>
                <c:pt idx="17">
                  <c:v>95701</c:v>
                </c:pt>
                <c:pt idx="18">
                  <c:v>107154</c:v>
                </c:pt>
                <c:pt idx="19">
                  <c:v>118296</c:v>
                </c:pt>
                <c:pt idx="20">
                  <c:v>129086</c:v>
                </c:pt>
                <c:pt idx="21">
                  <c:v>139234</c:v>
                </c:pt>
                <c:pt idx="22">
                  <c:v>149535</c:v>
                </c:pt>
                <c:pt idx="23">
                  <c:v>159911</c:v>
                </c:pt>
                <c:pt idx="24">
                  <c:v>170346</c:v>
                </c:pt>
                <c:pt idx="25">
                  <c:v>180380</c:v>
                </c:pt>
                <c:pt idx="26">
                  <c:v>181614</c:v>
                </c:pt>
                <c:pt idx="27">
                  <c:v>182756</c:v>
                </c:pt>
                <c:pt idx="28">
                  <c:v>183897</c:v>
                </c:pt>
                <c:pt idx="29">
                  <c:v>185028</c:v>
                </c:pt>
                <c:pt idx="30">
                  <c:v>186154</c:v>
                </c:pt>
                <c:pt idx="31">
                  <c:v>187275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'Your LA - Forecasts'!$B$42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Forecasts'!$C$42:$AH$42</c:f>
              <c:numCache>
                <c:formatCode>_-* #,##0_-;\-* #,##0_-;_-* "-"??_-;_-@_-</c:formatCode>
                <c:ptCount val="32"/>
                <c:pt idx="0">
                  <c:v>1234</c:v>
                </c:pt>
                <c:pt idx="1">
                  <c:v>1652</c:v>
                </c:pt>
                <c:pt idx="2">
                  <c:v>1901</c:v>
                </c:pt>
                <c:pt idx="3">
                  <c:v>2317</c:v>
                </c:pt>
                <c:pt idx="4">
                  <c:v>6668</c:v>
                </c:pt>
                <c:pt idx="5">
                  <c:v>10537</c:v>
                </c:pt>
                <c:pt idx="6">
                  <c:v>14223</c:v>
                </c:pt>
                <c:pt idx="7">
                  <c:v>17946</c:v>
                </c:pt>
                <c:pt idx="8">
                  <c:v>20244</c:v>
                </c:pt>
                <c:pt idx="9">
                  <c:v>27626</c:v>
                </c:pt>
                <c:pt idx="10">
                  <c:v>30797</c:v>
                </c:pt>
                <c:pt idx="11">
                  <c:v>36071</c:v>
                </c:pt>
                <c:pt idx="12">
                  <c:v>39931</c:v>
                </c:pt>
                <c:pt idx="13">
                  <c:v>43323</c:v>
                </c:pt>
                <c:pt idx="14">
                  <c:v>50751</c:v>
                </c:pt>
                <c:pt idx="15">
                  <c:v>57588</c:v>
                </c:pt>
                <c:pt idx="16">
                  <c:v>62402</c:v>
                </c:pt>
                <c:pt idx="17">
                  <c:v>68398</c:v>
                </c:pt>
                <c:pt idx="18">
                  <c:v>72621</c:v>
                </c:pt>
                <c:pt idx="19">
                  <c:v>77657</c:v>
                </c:pt>
                <c:pt idx="20">
                  <c:v>83071</c:v>
                </c:pt>
                <c:pt idx="21">
                  <c:v>87944</c:v>
                </c:pt>
                <c:pt idx="22">
                  <c:v>91453</c:v>
                </c:pt>
                <c:pt idx="23">
                  <c:v>95604</c:v>
                </c:pt>
                <c:pt idx="24">
                  <c:v>98680</c:v>
                </c:pt>
                <c:pt idx="25">
                  <c:v>101528</c:v>
                </c:pt>
                <c:pt idx="26">
                  <c:v>110137</c:v>
                </c:pt>
                <c:pt idx="27">
                  <c:v>116444</c:v>
                </c:pt>
                <c:pt idx="28">
                  <c:v>120348</c:v>
                </c:pt>
                <c:pt idx="29">
                  <c:v>123063</c:v>
                </c:pt>
                <c:pt idx="30">
                  <c:v>131356</c:v>
                </c:pt>
                <c:pt idx="31">
                  <c:v>135100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'Your LA - Forecasts'!$B$43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Forecasts'!$C$43:$AH$43</c:f>
              <c:numCache>
                <c:formatCode>_-* #,##0_-;\-* #,##0_-;_-* "-"??_-;_-@_-</c:formatCode>
                <c:ptCount val="32"/>
                <c:pt idx="0">
                  <c:v>1234</c:v>
                </c:pt>
                <c:pt idx="1">
                  <c:v>1724</c:v>
                </c:pt>
                <c:pt idx="2">
                  <c:v>2909</c:v>
                </c:pt>
                <c:pt idx="3">
                  <c:v>6045</c:v>
                </c:pt>
                <c:pt idx="4">
                  <c:v>8961</c:v>
                </c:pt>
                <c:pt idx="5">
                  <c:v>12971</c:v>
                </c:pt>
                <c:pt idx="6">
                  <c:v>16862</c:v>
                </c:pt>
                <c:pt idx="7">
                  <c:v>20885</c:v>
                </c:pt>
                <c:pt idx="8">
                  <c:v>25139</c:v>
                </c:pt>
                <c:pt idx="9">
                  <c:v>33410</c:v>
                </c:pt>
                <c:pt idx="10">
                  <c:v>38087</c:v>
                </c:pt>
                <c:pt idx="11">
                  <c:v>45372</c:v>
                </c:pt>
                <c:pt idx="12">
                  <c:v>50849</c:v>
                </c:pt>
                <c:pt idx="13">
                  <c:v>55580</c:v>
                </c:pt>
                <c:pt idx="14">
                  <c:v>61869</c:v>
                </c:pt>
                <c:pt idx="15">
                  <c:v>65669</c:v>
                </c:pt>
                <c:pt idx="16">
                  <c:v>70083</c:v>
                </c:pt>
                <c:pt idx="17">
                  <c:v>74934</c:v>
                </c:pt>
                <c:pt idx="18">
                  <c:v>78741</c:v>
                </c:pt>
                <c:pt idx="19">
                  <c:v>81890</c:v>
                </c:pt>
                <c:pt idx="20">
                  <c:v>90951</c:v>
                </c:pt>
                <c:pt idx="21">
                  <c:v>100329</c:v>
                </c:pt>
                <c:pt idx="22">
                  <c:v>108091</c:v>
                </c:pt>
                <c:pt idx="23">
                  <c:v>113023</c:v>
                </c:pt>
                <c:pt idx="24">
                  <c:v>122202</c:v>
                </c:pt>
                <c:pt idx="25">
                  <c:v>126568</c:v>
                </c:pt>
                <c:pt idx="26">
                  <c:v>133546</c:v>
                </c:pt>
                <c:pt idx="27">
                  <c:v>134637</c:v>
                </c:pt>
                <c:pt idx="28">
                  <c:v>135925</c:v>
                </c:pt>
                <c:pt idx="29">
                  <c:v>136857</c:v>
                </c:pt>
                <c:pt idx="30">
                  <c:v>137378</c:v>
                </c:pt>
                <c:pt idx="31">
                  <c:v>138579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'Your LA - Forecasts'!$B$44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Forecasts'!$C$44:$AH$44</c:f>
              <c:numCache>
                <c:formatCode>_-* #,##0_-;\-* #,##0_-;_-* "-"??_-;_-@_-</c:formatCode>
                <c:ptCount val="32"/>
                <c:pt idx="0">
                  <c:v>1234</c:v>
                </c:pt>
                <c:pt idx="1">
                  <c:v>1523</c:v>
                </c:pt>
                <c:pt idx="2">
                  <c:v>1978</c:v>
                </c:pt>
                <c:pt idx="3">
                  <c:v>2390</c:v>
                </c:pt>
                <c:pt idx="4">
                  <c:v>3131</c:v>
                </c:pt>
                <c:pt idx="5">
                  <c:v>3935</c:v>
                </c:pt>
                <c:pt idx="6">
                  <c:v>5042</c:v>
                </c:pt>
                <c:pt idx="7">
                  <c:v>6405</c:v>
                </c:pt>
                <c:pt idx="8">
                  <c:v>7564</c:v>
                </c:pt>
                <c:pt idx="9">
                  <c:v>8624</c:v>
                </c:pt>
                <c:pt idx="10">
                  <c:v>9906</c:v>
                </c:pt>
                <c:pt idx="11">
                  <c:v>11046</c:v>
                </c:pt>
                <c:pt idx="12">
                  <c:v>11872</c:v>
                </c:pt>
                <c:pt idx="13">
                  <c:v>14205</c:v>
                </c:pt>
                <c:pt idx="14">
                  <c:v>16081</c:v>
                </c:pt>
                <c:pt idx="15">
                  <c:v>17771</c:v>
                </c:pt>
                <c:pt idx="16">
                  <c:v>20612</c:v>
                </c:pt>
                <c:pt idx="17">
                  <c:v>23030</c:v>
                </c:pt>
                <c:pt idx="18">
                  <c:v>25037</c:v>
                </c:pt>
                <c:pt idx="19">
                  <c:v>26244</c:v>
                </c:pt>
                <c:pt idx="20">
                  <c:v>27528</c:v>
                </c:pt>
                <c:pt idx="21">
                  <c:v>28436</c:v>
                </c:pt>
                <c:pt idx="22">
                  <c:v>33007</c:v>
                </c:pt>
                <c:pt idx="23">
                  <c:v>37866</c:v>
                </c:pt>
                <c:pt idx="24">
                  <c:v>40219</c:v>
                </c:pt>
                <c:pt idx="25">
                  <c:v>40918</c:v>
                </c:pt>
                <c:pt idx="26">
                  <c:v>43235</c:v>
                </c:pt>
                <c:pt idx="27">
                  <c:v>46172</c:v>
                </c:pt>
                <c:pt idx="28">
                  <c:v>50049</c:v>
                </c:pt>
                <c:pt idx="29">
                  <c:v>51579</c:v>
                </c:pt>
                <c:pt idx="30">
                  <c:v>51816</c:v>
                </c:pt>
                <c:pt idx="31">
                  <c:v>53956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'Your LA - Forecasts'!$B$45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val>
            <c:numRef>
              <c:f>'Your LA - Forecasts'!$C$45:$AH$45</c:f>
              <c:numCache>
                <c:formatCode>_-* #,##0_-;\-* #,##0_-;_-* "-"??_-;_-@_-</c:formatCode>
                <c:ptCount val="32"/>
                <c:pt idx="0">
                  <c:v>1234</c:v>
                </c:pt>
                <c:pt idx="1">
                  <c:v>1287</c:v>
                </c:pt>
                <c:pt idx="2">
                  <c:v>1270</c:v>
                </c:pt>
                <c:pt idx="3">
                  <c:v>1479</c:v>
                </c:pt>
                <c:pt idx="4">
                  <c:v>1568</c:v>
                </c:pt>
                <c:pt idx="5">
                  <c:v>1667</c:v>
                </c:pt>
                <c:pt idx="6">
                  <c:v>1881</c:v>
                </c:pt>
                <c:pt idx="7">
                  <c:v>2049</c:v>
                </c:pt>
                <c:pt idx="8">
                  <c:v>2290</c:v>
                </c:pt>
                <c:pt idx="9">
                  <c:v>2622</c:v>
                </c:pt>
                <c:pt idx="10">
                  <c:v>2999</c:v>
                </c:pt>
                <c:pt idx="11">
                  <c:v>3318</c:v>
                </c:pt>
                <c:pt idx="12">
                  <c:v>4062</c:v>
                </c:pt>
                <c:pt idx="13">
                  <c:v>4862</c:v>
                </c:pt>
                <c:pt idx="14">
                  <c:v>5807</c:v>
                </c:pt>
                <c:pt idx="15">
                  <c:v>6539</c:v>
                </c:pt>
                <c:pt idx="16">
                  <c:v>7350</c:v>
                </c:pt>
                <c:pt idx="17">
                  <c:v>8017</c:v>
                </c:pt>
                <c:pt idx="18">
                  <c:v>8605</c:v>
                </c:pt>
                <c:pt idx="19">
                  <c:v>9193</c:v>
                </c:pt>
                <c:pt idx="20">
                  <c:v>9843</c:v>
                </c:pt>
                <c:pt idx="21">
                  <c:v>11332</c:v>
                </c:pt>
                <c:pt idx="22">
                  <c:v>13369</c:v>
                </c:pt>
                <c:pt idx="23">
                  <c:v>15255</c:v>
                </c:pt>
                <c:pt idx="24">
                  <c:v>16938</c:v>
                </c:pt>
                <c:pt idx="25">
                  <c:v>18622</c:v>
                </c:pt>
                <c:pt idx="26">
                  <c:v>20049</c:v>
                </c:pt>
                <c:pt idx="27">
                  <c:v>22213</c:v>
                </c:pt>
                <c:pt idx="28">
                  <c:v>24384</c:v>
                </c:pt>
                <c:pt idx="29">
                  <c:v>26262</c:v>
                </c:pt>
                <c:pt idx="30">
                  <c:v>28015</c:v>
                </c:pt>
                <c:pt idx="31">
                  <c:v>29691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210752"/>
        <c:axId val="529197696"/>
      </c:lineChart>
      <c:catAx>
        <c:axId val="5292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529197696"/>
        <c:crosses val="autoZero"/>
        <c:auto val="1"/>
        <c:lblAlgn val="ctr"/>
        <c:lblOffset val="100"/>
        <c:noMultiLvlLbl val="0"/>
      </c:catAx>
      <c:valAx>
        <c:axId val="52919769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5292107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Our Heat Pump Projections by Local Authority (2020)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3827758579071678"/>
          <c:y val="0.12340492179621962"/>
          <c:w val="0.70806635928366923"/>
          <c:h val="0.82048106666895693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data'!$B$3:$B$41</c:f>
              <c:numCache>
                <c:formatCode>_-* #,##0_-;\-* #,##0_-;_-* "-"??_-;_-@_-</c:formatCode>
                <c:ptCount val="39"/>
                <c:pt idx="0">
                  <c:v>1144</c:v>
                </c:pt>
                <c:pt idx="1">
                  <c:v>112</c:v>
                </c:pt>
                <c:pt idx="2">
                  <c:v>1262</c:v>
                </c:pt>
                <c:pt idx="3">
                  <c:v>526</c:v>
                </c:pt>
                <c:pt idx="4">
                  <c:v>2256</c:v>
                </c:pt>
                <c:pt idx="5">
                  <c:v>194</c:v>
                </c:pt>
                <c:pt idx="6">
                  <c:v>281</c:v>
                </c:pt>
                <c:pt idx="7">
                  <c:v>1318</c:v>
                </c:pt>
                <c:pt idx="8">
                  <c:v>235</c:v>
                </c:pt>
                <c:pt idx="9">
                  <c:v>1637</c:v>
                </c:pt>
                <c:pt idx="10">
                  <c:v>564</c:v>
                </c:pt>
                <c:pt idx="11">
                  <c:v>535</c:v>
                </c:pt>
                <c:pt idx="12">
                  <c:v>585</c:v>
                </c:pt>
                <c:pt idx="13">
                  <c:v>345</c:v>
                </c:pt>
                <c:pt idx="14">
                  <c:v>14</c:v>
                </c:pt>
                <c:pt idx="15">
                  <c:v>810</c:v>
                </c:pt>
                <c:pt idx="16">
                  <c:v>1170</c:v>
                </c:pt>
                <c:pt idx="17">
                  <c:v>2129</c:v>
                </c:pt>
                <c:pt idx="18">
                  <c:v>446</c:v>
                </c:pt>
                <c:pt idx="19">
                  <c:v>815</c:v>
                </c:pt>
                <c:pt idx="20">
                  <c:v>46</c:v>
                </c:pt>
                <c:pt idx="21">
                  <c:v>503</c:v>
                </c:pt>
                <c:pt idx="22">
                  <c:v>765</c:v>
                </c:pt>
                <c:pt idx="23">
                  <c:v>541</c:v>
                </c:pt>
                <c:pt idx="24">
                  <c:v>1376</c:v>
                </c:pt>
                <c:pt idx="25">
                  <c:v>71</c:v>
                </c:pt>
                <c:pt idx="26">
                  <c:v>470</c:v>
                </c:pt>
                <c:pt idx="27">
                  <c:v>326</c:v>
                </c:pt>
                <c:pt idx="28">
                  <c:v>1005</c:v>
                </c:pt>
                <c:pt idx="29">
                  <c:v>380</c:v>
                </c:pt>
                <c:pt idx="30">
                  <c:v>536</c:v>
                </c:pt>
                <c:pt idx="31">
                  <c:v>529</c:v>
                </c:pt>
                <c:pt idx="32">
                  <c:v>1530</c:v>
                </c:pt>
                <c:pt idx="33">
                  <c:v>406</c:v>
                </c:pt>
                <c:pt idx="34">
                  <c:v>584</c:v>
                </c:pt>
                <c:pt idx="35">
                  <c:v>717</c:v>
                </c:pt>
                <c:pt idx="36">
                  <c:v>1282</c:v>
                </c:pt>
                <c:pt idx="37">
                  <c:v>321</c:v>
                </c:pt>
                <c:pt idx="38">
                  <c:v>687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data'!$D$3:$D$41</c:f>
              <c:numCache>
                <c:formatCode>_-* #,##0_-;\-* #,##0_-;_-* "-"??_-;_-@_-</c:formatCode>
                <c:ptCount val="39"/>
                <c:pt idx="0">
                  <c:v>522</c:v>
                </c:pt>
                <c:pt idx="1">
                  <c:v>71</c:v>
                </c:pt>
                <c:pt idx="2">
                  <c:v>345</c:v>
                </c:pt>
                <c:pt idx="3">
                  <c:v>140</c:v>
                </c:pt>
                <c:pt idx="4">
                  <c:v>943</c:v>
                </c:pt>
                <c:pt idx="5">
                  <c:v>53</c:v>
                </c:pt>
                <c:pt idx="6">
                  <c:v>168</c:v>
                </c:pt>
                <c:pt idx="7">
                  <c:v>647</c:v>
                </c:pt>
                <c:pt idx="8">
                  <c:v>93</c:v>
                </c:pt>
                <c:pt idx="9">
                  <c:v>608</c:v>
                </c:pt>
                <c:pt idx="10">
                  <c:v>290</c:v>
                </c:pt>
                <c:pt idx="11">
                  <c:v>189</c:v>
                </c:pt>
                <c:pt idx="12">
                  <c:v>196</c:v>
                </c:pt>
                <c:pt idx="13">
                  <c:v>160</c:v>
                </c:pt>
                <c:pt idx="14">
                  <c:v>3</c:v>
                </c:pt>
                <c:pt idx="15">
                  <c:v>228</c:v>
                </c:pt>
                <c:pt idx="16">
                  <c:v>337</c:v>
                </c:pt>
                <c:pt idx="17">
                  <c:v>609</c:v>
                </c:pt>
                <c:pt idx="18">
                  <c:v>225</c:v>
                </c:pt>
                <c:pt idx="19">
                  <c:v>492</c:v>
                </c:pt>
                <c:pt idx="20">
                  <c:v>13</c:v>
                </c:pt>
                <c:pt idx="21">
                  <c:v>160</c:v>
                </c:pt>
                <c:pt idx="22">
                  <c:v>305</c:v>
                </c:pt>
                <c:pt idx="23">
                  <c:v>337</c:v>
                </c:pt>
                <c:pt idx="24">
                  <c:v>537</c:v>
                </c:pt>
                <c:pt idx="25">
                  <c:v>33</c:v>
                </c:pt>
                <c:pt idx="26">
                  <c:v>182</c:v>
                </c:pt>
                <c:pt idx="27">
                  <c:v>126</c:v>
                </c:pt>
                <c:pt idx="28">
                  <c:v>377</c:v>
                </c:pt>
                <c:pt idx="29">
                  <c:v>138</c:v>
                </c:pt>
                <c:pt idx="30">
                  <c:v>197</c:v>
                </c:pt>
                <c:pt idx="31">
                  <c:v>197</c:v>
                </c:pt>
                <c:pt idx="32">
                  <c:v>444</c:v>
                </c:pt>
                <c:pt idx="33">
                  <c:v>226</c:v>
                </c:pt>
                <c:pt idx="34">
                  <c:v>341</c:v>
                </c:pt>
                <c:pt idx="35">
                  <c:v>387</c:v>
                </c:pt>
                <c:pt idx="36">
                  <c:v>442</c:v>
                </c:pt>
                <c:pt idx="37">
                  <c:v>120</c:v>
                </c:pt>
                <c:pt idx="38">
                  <c:v>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184096"/>
        <c:axId val="529204768"/>
      </c:barChart>
      <c:catAx>
        <c:axId val="529184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04768"/>
        <c:crosses val="autoZero"/>
        <c:auto val="1"/>
        <c:lblAlgn val="ctr"/>
        <c:lblOffset val="200"/>
        <c:tickLblSkip val="1"/>
        <c:noMultiLvlLbl val="0"/>
      </c:catAx>
      <c:valAx>
        <c:axId val="529204768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940000"/>
          <a:lstStyle/>
          <a:p>
            <a:pPr>
              <a:defRPr/>
            </a:pPr>
            <a:endParaRPr lang="en-US"/>
          </a:p>
        </c:txPr>
        <c:crossAx val="529184096"/>
        <c:crosses val="autoZero"/>
        <c:crossBetween val="between"/>
        <c:majorUnit val="5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C00000"/>
                </a:solidFill>
              </a:defRPr>
            </a:pPr>
            <a:r>
              <a:rPr lang="en-US" sz="1600">
                <a:solidFill>
                  <a:schemeClr val="tx1"/>
                </a:solidFill>
              </a:rPr>
              <a:t>Our Heat Pump Projections by Local Authority (2030)</a:t>
            </a:r>
          </a:p>
        </c:rich>
      </c:tx>
      <c:layout>
        <c:manualLayout>
          <c:xMode val="edge"/>
          <c:yMode val="edge"/>
          <c:x val="0.11797656673426264"/>
          <c:y val="1.08459869848156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152410618046295"/>
          <c:y val="0.12720051127014761"/>
          <c:w val="0.68599682725274191"/>
          <c:h val="0.84563470374229255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data'!$E$3:$E$41</c:f>
              <c:numCache>
                <c:formatCode>_-* #,##0_-;\-* #,##0_-;_-* "-"??_-;_-@_-</c:formatCode>
                <c:ptCount val="39"/>
                <c:pt idx="0">
                  <c:v>2668</c:v>
                </c:pt>
                <c:pt idx="1">
                  <c:v>293</c:v>
                </c:pt>
                <c:pt idx="2">
                  <c:v>3343</c:v>
                </c:pt>
                <c:pt idx="3">
                  <c:v>1451</c:v>
                </c:pt>
                <c:pt idx="4">
                  <c:v>5352</c:v>
                </c:pt>
                <c:pt idx="5">
                  <c:v>541</c:v>
                </c:pt>
                <c:pt idx="6">
                  <c:v>952</c:v>
                </c:pt>
                <c:pt idx="7">
                  <c:v>3279</c:v>
                </c:pt>
                <c:pt idx="8">
                  <c:v>1044</c:v>
                </c:pt>
                <c:pt idx="9">
                  <c:v>4886</c:v>
                </c:pt>
                <c:pt idx="10">
                  <c:v>1557</c:v>
                </c:pt>
                <c:pt idx="11">
                  <c:v>1720</c:v>
                </c:pt>
                <c:pt idx="12">
                  <c:v>1683</c:v>
                </c:pt>
                <c:pt idx="13">
                  <c:v>948</c:v>
                </c:pt>
                <c:pt idx="14">
                  <c:v>101</c:v>
                </c:pt>
                <c:pt idx="15">
                  <c:v>2292</c:v>
                </c:pt>
                <c:pt idx="16">
                  <c:v>3147</c:v>
                </c:pt>
                <c:pt idx="17">
                  <c:v>5603</c:v>
                </c:pt>
                <c:pt idx="18">
                  <c:v>1252</c:v>
                </c:pt>
                <c:pt idx="19">
                  <c:v>2096</c:v>
                </c:pt>
                <c:pt idx="20">
                  <c:v>168</c:v>
                </c:pt>
                <c:pt idx="21">
                  <c:v>1376</c:v>
                </c:pt>
                <c:pt idx="22">
                  <c:v>2337</c:v>
                </c:pt>
                <c:pt idx="23">
                  <c:v>1831</c:v>
                </c:pt>
                <c:pt idx="24">
                  <c:v>5138</c:v>
                </c:pt>
                <c:pt idx="25">
                  <c:v>207</c:v>
                </c:pt>
                <c:pt idx="26">
                  <c:v>1300</c:v>
                </c:pt>
                <c:pt idx="27">
                  <c:v>1134</c:v>
                </c:pt>
                <c:pt idx="28">
                  <c:v>2556</c:v>
                </c:pt>
                <c:pt idx="29">
                  <c:v>956</c:v>
                </c:pt>
                <c:pt idx="30">
                  <c:v>1283</c:v>
                </c:pt>
                <c:pt idx="31">
                  <c:v>1711</c:v>
                </c:pt>
                <c:pt idx="32">
                  <c:v>3684</c:v>
                </c:pt>
                <c:pt idx="33">
                  <c:v>1194</c:v>
                </c:pt>
                <c:pt idx="34">
                  <c:v>1961</c:v>
                </c:pt>
                <c:pt idx="35">
                  <c:v>2235</c:v>
                </c:pt>
                <c:pt idx="36">
                  <c:v>3318</c:v>
                </c:pt>
                <c:pt idx="37">
                  <c:v>1361</c:v>
                </c:pt>
                <c:pt idx="38">
                  <c:v>1967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data'!$G$3:$G$41</c:f>
              <c:numCache>
                <c:formatCode>_-* #,##0_-;\-* #,##0_-;_-* "-"??_-;_-@_-</c:formatCode>
                <c:ptCount val="39"/>
                <c:pt idx="0">
                  <c:v>30654</c:v>
                </c:pt>
                <c:pt idx="1">
                  <c:v>1916</c:v>
                </c:pt>
                <c:pt idx="2">
                  <c:v>53465</c:v>
                </c:pt>
                <c:pt idx="3">
                  <c:v>21168</c:v>
                </c:pt>
                <c:pt idx="4">
                  <c:v>66525</c:v>
                </c:pt>
                <c:pt idx="5">
                  <c:v>5177</c:v>
                </c:pt>
                <c:pt idx="6">
                  <c:v>13471</c:v>
                </c:pt>
                <c:pt idx="7">
                  <c:v>32905</c:v>
                </c:pt>
                <c:pt idx="8">
                  <c:v>4934</c:v>
                </c:pt>
                <c:pt idx="9">
                  <c:v>36865</c:v>
                </c:pt>
                <c:pt idx="10">
                  <c:v>24612</c:v>
                </c:pt>
                <c:pt idx="11">
                  <c:v>11563</c:v>
                </c:pt>
                <c:pt idx="12">
                  <c:v>17342</c:v>
                </c:pt>
                <c:pt idx="13">
                  <c:v>12787</c:v>
                </c:pt>
                <c:pt idx="14">
                  <c:v>394</c:v>
                </c:pt>
                <c:pt idx="15">
                  <c:v>30777</c:v>
                </c:pt>
                <c:pt idx="16">
                  <c:v>45011</c:v>
                </c:pt>
                <c:pt idx="17">
                  <c:v>83081</c:v>
                </c:pt>
                <c:pt idx="18">
                  <c:v>17850</c:v>
                </c:pt>
                <c:pt idx="19">
                  <c:v>34748</c:v>
                </c:pt>
                <c:pt idx="20">
                  <c:v>2004</c:v>
                </c:pt>
                <c:pt idx="21">
                  <c:v>17269</c:v>
                </c:pt>
                <c:pt idx="22">
                  <c:v>18696</c:v>
                </c:pt>
                <c:pt idx="23">
                  <c:v>24765</c:v>
                </c:pt>
                <c:pt idx="24">
                  <c:v>39249</c:v>
                </c:pt>
                <c:pt idx="25">
                  <c:v>1538</c:v>
                </c:pt>
                <c:pt idx="26">
                  <c:v>17137</c:v>
                </c:pt>
                <c:pt idx="27">
                  <c:v>6540</c:v>
                </c:pt>
                <c:pt idx="28">
                  <c:v>30420</c:v>
                </c:pt>
                <c:pt idx="29">
                  <c:v>7601</c:v>
                </c:pt>
                <c:pt idx="30">
                  <c:v>15308</c:v>
                </c:pt>
                <c:pt idx="31">
                  <c:v>10914</c:v>
                </c:pt>
                <c:pt idx="32">
                  <c:v>57274</c:v>
                </c:pt>
                <c:pt idx="33">
                  <c:v>19273</c:v>
                </c:pt>
                <c:pt idx="34">
                  <c:v>24253</c:v>
                </c:pt>
                <c:pt idx="35">
                  <c:v>33358</c:v>
                </c:pt>
                <c:pt idx="36">
                  <c:v>42054</c:v>
                </c:pt>
                <c:pt idx="37">
                  <c:v>7714</c:v>
                </c:pt>
                <c:pt idx="38">
                  <c:v>25160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194976"/>
        <c:axId val="529209664"/>
      </c:barChart>
      <c:catAx>
        <c:axId val="529194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09664"/>
        <c:crosses val="autoZero"/>
        <c:auto val="1"/>
        <c:lblAlgn val="ctr"/>
        <c:lblOffset val="200"/>
        <c:tickLblSkip val="1"/>
        <c:noMultiLvlLbl val="0"/>
      </c:catAx>
      <c:valAx>
        <c:axId val="529209664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29194976"/>
        <c:crosses val="autoZero"/>
        <c:crossBetween val="between"/>
        <c:majorUnit val="1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 Pump Projections by Local Authority (2040)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2854758976806222"/>
          <c:y val="0.1477327772853842"/>
          <c:w val="0.69726413131924947"/>
          <c:h val="0.80160281783051424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data'!$H$3:$H$41</c:f>
              <c:numCache>
                <c:formatCode>_-* #,##0_-;\-* #,##0_-;_-* "-"??_-;_-@_-</c:formatCode>
                <c:ptCount val="39"/>
                <c:pt idx="0">
                  <c:v>8443</c:v>
                </c:pt>
                <c:pt idx="1">
                  <c:v>644</c:v>
                </c:pt>
                <c:pt idx="2">
                  <c:v>12879</c:v>
                </c:pt>
                <c:pt idx="3">
                  <c:v>5072</c:v>
                </c:pt>
                <c:pt idx="4">
                  <c:v>17542</c:v>
                </c:pt>
                <c:pt idx="5">
                  <c:v>1540</c:v>
                </c:pt>
                <c:pt idx="6">
                  <c:v>3244</c:v>
                </c:pt>
                <c:pt idx="7">
                  <c:v>9245</c:v>
                </c:pt>
                <c:pt idx="8">
                  <c:v>1973</c:v>
                </c:pt>
                <c:pt idx="9">
                  <c:v>11799</c:v>
                </c:pt>
                <c:pt idx="10">
                  <c:v>5948</c:v>
                </c:pt>
                <c:pt idx="11">
                  <c:v>3979</c:v>
                </c:pt>
                <c:pt idx="12">
                  <c:v>4638</c:v>
                </c:pt>
                <c:pt idx="13">
                  <c:v>3264</c:v>
                </c:pt>
                <c:pt idx="14">
                  <c:v>170</c:v>
                </c:pt>
                <c:pt idx="15">
                  <c:v>7942</c:v>
                </c:pt>
                <c:pt idx="16">
                  <c:v>11116</c:v>
                </c:pt>
                <c:pt idx="17">
                  <c:v>20505</c:v>
                </c:pt>
                <c:pt idx="18">
                  <c:v>4337</c:v>
                </c:pt>
                <c:pt idx="19">
                  <c:v>8451</c:v>
                </c:pt>
                <c:pt idx="20">
                  <c:v>491</c:v>
                </c:pt>
                <c:pt idx="21">
                  <c:v>4385</c:v>
                </c:pt>
                <c:pt idx="22">
                  <c:v>5780</c:v>
                </c:pt>
                <c:pt idx="23">
                  <c:v>6071</c:v>
                </c:pt>
                <c:pt idx="24">
                  <c:v>12734</c:v>
                </c:pt>
                <c:pt idx="25">
                  <c:v>441</c:v>
                </c:pt>
                <c:pt idx="26">
                  <c:v>4390</c:v>
                </c:pt>
                <c:pt idx="27">
                  <c:v>2512</c:v>
                </c:pt>
                <c:pt idx="28">
                  <c:v>8271</c:v>
                </c:pt>
                <c:pt idx="29">
                  <c:v>2472</c:v>
                </c:pt>
                <c:pt idx="30">
                  <c:v>4151</c:v>
                </c:pt>
                <c:pt idx="31">
                  <c:v>3877</c:v>
                </c:pt>
                <c:pt idx="32">
                  <c:v>13931</c:v>
                </c:pt>
                <c:pt idx="33">
                  <c:v>4605</c:v>
                </c:pt>
                <c:pt idx="34">
                  <c:v>6383</c:v>
                </c:pt>
                <c:pt idx="35">
                  <c:v>7955</c:v>
                </c:pt>
                <c:pt idx="36">
                  <c:v>11332</c:v>
                </c:pt>
                <c:pt idx="37">
                  <c:v>2839</c:v>
                </c:pt>
                <c:pt idx="38">
                  <c:v>6534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data'!$J$3:$J$41</c:f>
              <c:numCache>
                <c:formatCode>_-* #,##0_-;\-* #,##0_-;_-* "-"??_-;_-@_-</c:formatCode>
                <c:ptCount val="39"/>
                <c:pt idx="0">
                  <c:v>94059</c:v>
                </c:pt>
                <c:pt idx="1">
                  <c:v>6408</c:v>
                </c:pt>
                <c:pt idx="2">
                  <c:v>173743</c:v>
                </c:pt>
                <c:pt idx="3">
                  <c:v>72261</c:v>
                </c:pt>
                <c:pt idx="4">
                  <c:v>186987</c:v>
                </c:pt>
                <c:pt idx="5">
                  <c:v>16220</c:v>
                </c:pt>
                <c:pt idx="6">
                  <c:v>38497</c:v>
                </c:pt>
                <c:pt idx="7">
                  <c:v>108450</c:v>
                </c:pt>
                <c:pt idx="8">
                  <c:v>15879</c:v>
                </c:pt>
                <c:pt idx="9">
                  <c:v>121631</c:v>
                </c:pt>
                <c:pt idx="10">
                  <c:v>70113</c:v>
                </c:pt>
                <c:pt idx="11">
                  <c:v>32096</c:v>
                </c:pt>
                <c:pt idx="12">
                  <c:v>54211</c:v>
                </c:pt>
                <c:pt idx="13">
                  <c:v>34804</c:v>
                </c:pt>
                <c:pt idx="14">
                  <c:v>1353</c:v>
                </c:pt>
                <c:pt idx="15">
                  <c:v>97511</c:v>
                </c:pt>
                <c:pt idx="16">
                  <c:v>147995</c:v>
                </c:pt>
                <c:pt idx="17">
                  <c:v>266496</c:v>
                </c:pt>
                <c:pt idx="18">
                  <c:v>49605</c:v>
                </c:pt>
                <c:pt idx="19">
                  <c:v>95026</c:v>
                </c:pt>
                <c:pt idx="20">
                  <c:v>7029</c:v>
                </c:pt>
                <c:pt idx="21">
                  <c:v>58495</c:v>
                </c:pt>
                <c:pt idx="22">
                  <c:v>61462</c:v>
                </c:pt>
                <c:pt idx="23">
                  <c:v>72000</c:v>
                </c:pt>
                <c:pt idx="24">
                  <c:v>107852</c:v>
                </c:pt>
                <c:pt idx="25">
                  <c:v>5986</c:v>
                </c:pt>
                <c:pt idx="26">
                  <c:v>49245</c:v>
                </c:pt>
                <c:pt idx="27">
                  <c:v>17693</c:v>
                </c:pt>
                <c:pt idx="28">
                  <c:v>95753</c:v>
                </c:pt>
                <c:pt idx="29">
                  <c:v>21177</c:v>
                </c:pt>
                <c:pt idx="30">
                  <c:v>44565</c:v>
                </c:pt>
                <c:pt idx="31">
                  <c:v>32617</c:v>
                </c:pt>
                <c:pt idx="32">
                  <c:v>183879</c:v>
                </c:pt>
                <c:pt idx="33">
                  <c:v>54651</c:v>
                </c:pt>
                <c:pt idx="34">
                  <c:v>67110</c:v>
                </c:pt>
                <c:pt idx="35">
                  <c:v>95892</c:v>
                </c:pt>
                <c:pt idx="36">
                  <c:v>127902</c:v>
                </c:pt>
                <c:pt idx="37">
                  <c:v>23874</c:v>
                </c:pt>
                <c:pt idx="38">
                  <c:v>69195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186816"/>
        <c:axId val="529210208"/>
      </c:barChart>
      <c:catAx>
        <c:axId val="529186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10208"/>
        <c:crosses val="autoZero"/>
        <c:auto val="1"/>
        <c:lblAlgn val="ctr"/>
        <c:lblOffset val="200"/>
        <c:tickLblSkip val="1"/>
        <c:noMultiLvlLbl val="0"/>
      </c:catAx>
      <c:valAx>
        <c:axId val="529210208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529186816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Our Heat Pump Projections by Local Authority (2050)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346547094931159"/>
          <c:y val="0.14983036828110655"/>
          <c:w val="0.68111531982727191"/>
          <c:h val="0.80160281783051424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data'!$K$3:$K$41</c:f>
              <c:numCache>
                <c:formatCode>_-* #,##0_-;\-* #,##0_-;_-* "-"??_-;_-@_-</c:formatCode>
                <c:ptCount val="39"/>
                <c:pt idx="0">
                  <c:v>22071</c:v>
                </c:pt>
                <c:pt idx="1">
                  <c:v>1492</c:v>
                </c:pt>
                <c:pt idx="2">
                  <c:v>34018</c:v>
                </c:pt>
                <c:pt idx="3">
                  <c:v>13077</c:v>
                </c:pt>
                <c:pt idx="4">
                  <c:v>44581</c:v>
                </c:pt>
                <c:pt idx="5">
                  <c:v>3891</c:v>
                </c:pt>
                <c:pt idx="6">
                  <c:v>8449</c:v>
                </c:pt>
                <c:pt idx="7">
                  <c:v>22611</c:v>
                </c:pt>
                <c:pt idx="8">
                  <c:v>4391</c:v>
                </c:pt>
                <c:pt idx="9">
                  <c:v>27287</c:v>
                </c:pt>
                <c:pt idx="10">
                  <c:v>15482</c:v>
                </c:pt>
                <c:pt idx="11">
                  <c:v>9294</c:v>
                </c:pt>
                <c:pt idx="12">
                  <c:v>11213</c:v>
                </c:pt>
                <c:pt idx="13">
                  <c:v>8530</c:v>
                </c:pt>
                <c:pt idx="14">
                  <c:v>374</c:v>
                </c:pt>
                <c:pt idx="15">
                  <c:v>20231</c:v>
                </c:pt>
                <c:pt idx="16">
                  <c:v>28557</c:v>
                </c:pt>
                <c:pt idx="17">
                  <c:v>53299</c:v>
                </c:pt>
                <c:pt idx="18">
                  <c:v>11437</c:v>
                </c:pt>
                <c:pt idx="19">
                  <c:v>22638</c:v>
                </c:pt>
                <c:pt idx="20">
                  <c:v>1198</c:v>
                </c:pt>
                <c:pt idx="21">
                  <c:v>10802</c:v>
                </c:pt>
                <c:pt idx="22">
                  <c:v>13554</c:v>
                </c:pt>
                <c:pt idx="23">
                  <c:v>15372</c:v>
                </c:pt>
                <c:pt idx="24">
                  <c:v>30262</c:v>
                </c:pt>
                <c:pt idx="25">
                  <c:v>961</c:v>
                </c:pt>
                <c:pt idx="26">
                  <c:v>11175</c:v>
                </c:pt>
                <c:pt idx="27">
                  <c:v>5747</c:v>
                </c:pt>
                <c:pt idx="28">
                  <c:v>20921</c:v>
                </c:pt>
                <c:pt idx="29">
                  <c:v>5976</c:v>
                </c:pt>
                <c:pt idx="30">
                  <c:v>10473</c:v>
                </c:pt>
                <c:pt idx="31">
                  <c:v>9214</c:v>
                </c:pt>
                <c:pt idx="32">
                  <c:v>36199</c:v>
                </c:pt>
                <c:pt idx="33">
                  <c:v>12052</c:v>
                </c:pt>
                <c:pt idx="34">
                  <c:v>16226</c:v>
                </c:pt>
                <c:pt idx="35">
                  <c:v>20753</c:v>
                </c:pt>
                <c:pt idx="36">
                  <c:v>29691</c:v>
                </c:pt>
                <c:pt idx="37">
                  <c:v>6707</c:v>
                </c:pt>
                <c:pt idx="38">
                  <c:v>16911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data'!$M$3:$M$41</c:f>
              <c:numCache>
                <c:formatCode>_-* #,##0_-;\-* #,##0_-;_-* "-"??_-;_-@_-</c:formatCode>
                <c:ptCount val="39"/>
                <c:pt idx="0">
                  <c:v>116409</c:v>
                </c:pt>
                <c:pt idx="1">
                  <c:v>8081</c:v>
                </c:pt>
                <c:pt idx="2">
                  <c:v>216173</c:v>
                </c:pt>
                <c:pt idx="3">
                  <c:v>90755</c:v>
                </c:pt>
                <c:pt idx="4">
                  <c:v>228794</c:v>
                </c:pt>
                <c:pt idx="5">
                  <c:v>19867</c:v>
                </c:pt>
                <c:pt idx="6">
                  <c:v>47000</c:v>
                </c:pt>
                <c:pt idx="7">
                  <c:v>136393</c:v>
                </c:pt>
                <c:pt idx="8">
                  <c:v>19124</c:v>
                </c:pt>
                <c:pt idx="9">
                  <c:v>151638</c:v>
                </c:pt>
                <c:pt idx="10">
                  <c:v>85789</c:v>
                </c:pt>
                <c:pt idx="11">
                  <c:v>38490</c:v>
                </c:pt>
                <c:pt idx="12">
                  <c:v>67635</c:v>
                </c:pt>
                <c:pt idx="13">
                  <c:v>41969</c:v>
                </c:pt>
                <c:pt idx="14">
                  <c:v>1576</c:v>
                </c:pt>
                <c:pt idx="15">
                  <c:v>120945</c:v>
                </c:pt>
                <c:pt idx="16">
                  <c:v>184802</c:v>
                </c:pt>
                <c:pt idx="17">
                  <c:v>330860</c:v>
                </c:pt>
                <c:pt idx="18">
                  <c:v>60084</c:v>
                </c:pt>
                <c:pt idx="19">
                  <c:v>114827</c:v>
                </c:pt>
                <c:pt idx="20">
                  <c:v>8852</c:v>
                </c:pt>
                <c:pt idx="21">
                  <c:v>73529</c:v>
                </c:pt>
                <c:pt idx="22">
                  <c:v>76607</c:v>
                </c:pt>
                <c:pt idx="23">
                  <c:v>88582</c:v>
                </c:pt>
                <c:pt idx="24">
                  <c:v>129421</c:v>
                </c:pt>
                <c:pt idx="25">
                  <c:v>7752</c:v>
                </c:pt>
                <c:pt idx="26">
                  <c:v>60638</c:v>
                </c:pt>
                <c:pt idx="27">
                  <c:v>20858</c:v>
                </c:pt>
                <c:pt idx="28">
                  <c:v>119179</c:v>
                </c:pt>
                <c:pt idx="29">
                  <c:v>25611</c:v>
                </c:pt>
                <c:pt idx="30">
                  <c:v>54820</c:v>
                </c:pt>
                <c:pt idx="31">
                  <c:v>39384</c:v>
                </c:pt>
                <c:pt idx="32">
                  <c:v>228857</c:v>
                </c:pt>
                <c:pt idx="33">
                  <c:v>66697</c:v>
                </c:pt>
                <c:pt idx="34">
                  <c:v>81565</c:v>
                </c:pt>
                <c:pt idx="35">
                  <c:v>117353</c:v>
                </c:pt>
                <c:pt idx="36">
                  <c:v>157584</c:v>
                </c:pt>
                <c:pt idx="37">
                  <c:v>28646</c:v>
                </c:pt>
                <c:pt idx="38">
                  <c:v>83575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214016"/>
        <c:axId val="529200960"/>
      </c:barChart>
      <c:catAx>
        <c:axId val="529214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00960"/>
        <c:crosses val="autoZero"/>
        <c:auto val="1"/>
        <c:lblAlgn val="ctr"/>
        <c:lblOffset val="200"/>
        <c:tickLblSkip val="1"/>
        <c:noMultiLvlLbl val="0"/>
      </c:catAx>
      <c:valAx>
        <c:axId val="529200960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529214016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C00000"/>
                </a:solidFill>
              </a:defRPr>
            </a:pPr>
            <a:r>
              <a:rPr lang="en-US" sz="1600">
                <a:solidFill>
                  <a:schemeClr val="tx1"/>
                </a:solidFill>
              </a:rPr>
              <a:t>Our Heat Pump Projections by Local Authority (2030)</a:t>
            </a:r>
          </a:p>
        </c:rich>
      </c:tx>
      <c:layout>
        <c:manualLayout>
          <c:xMode val="edge"/>
          <c:yMode val="edge"/>
          <c:x val="0.11797656673426264"/>
          <c:y val="1.08459869848156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152410618046295"/>
          <c:y val="0.12720051127014761"/>
          <c:w val="0.68599682725274191"/>
          <c:h val="0.84563470374229255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data'!$E$3:$E$41</c:f>
              <c:numCache>
                <c:formatCode>_-* #,##0_-;\-* #,##0_-;_-* "-"??_-;_-@_-</c:formatCode>
                <c:ptCount val="39"/>
                <c:pt idx="0">
                  <c:v>2668</c:v>
                </c:pt>
                <c:pt idx="1">
                  <c:v>293</c:v>
                </c:pt>
                <c:pt idx="2">
                  <c:v>3343</c:v>
                </c:pt>
                <c:pt idx="3">
                  <c:v>1451</c:v>
                </c:pt>
                <c:pt idx="4">
                  <c:v>5352</c:v>
                </c:pt>
                <c:pt idx="5">
                  <c:v>541</c:v>
                </c:pt>
                <c:pt idx="6">
                  <c:v>952</c:v>
                </c:pt>
                <c:pt idx="7">
                  <c:v>3279</c:v>
                </c:pt>
                <c:pt idx="8">
                  <c:v>1044</c:v>
                </c:pt>
                <c:pt idx="9">
                  <c:v>4886</c:v>
                </c:pt>
                <c:pt idx="10">
                  <c:v>1557</c:v>
                </c:pt>
                <c:pt idx="11">
                  <c:v>1720</c:v>
                </c:pt>
                <c:pt idx="12">
                  <c:v>1683</c:v>
                </c:pt>
                <c:pt idx="13">
                  <c:v>948</c:v>
                </c:pt>
                <c:pt idx="14">
                  <c:v>101</c:v>
                </c:pt>
                <c:pt idx="15">
                  <c:v>2292</c:v>
                </c:pt>
                <c:pt idx="16">
                  <c:v>3147</c:v>
                </c:pt>
                <c:pt idx="17">
                  <c:v>5603</c:v>
                </c:pt>
                <c:pt idx="18">
                  <c:v>1252</c:v>
                </c:pt>
                <c:pt idx="19">
                  <c:v>2096</c:v>
                </c:pt>
                <c:pt idx="20">
                  <c:v>168</c:v>
                </c:pt>
                <c:pt idx="21">
                  <c:v>1376</c:v>
                </c:pt>
                <c:pt idx="22">
                  <c:v>2337</c:v>
                </c:pt>
                <c:pt idx="23">
                  <c:v>1831</c:v>
                </c:pt>
                <c:pt idx="24">
                  <c:v>5138</c:v>
                </c:pt>
                <c:pt idx="25">
                  <c:v>207</c:v>
                </c:pt>
                <c:pt idx="26">
                  <c:v>1300</c:v>
                </c:pt>
                <c:pt idx="27">
                  <c:v>1134</c:v>
                </c:pt>
                <c:pt idx="28">
                  <c:v>2556</c:v>
                </c:pt>
                <c:pt idx="29">
                  <c:v>956</c:v>
                </c:pt>
                <c:pt idx="30">
                  <c:v>1283</c:v>
                </c:pt>
                <c:pt idx="31">
                  <c:v>1711</c:v>
                </c:pt>
                <c:pt idx="32">
                  <c:v>3684</c:v>
                </c:pt>
                <c:pt idx="33">
                  <c:v>1194</c:v>
                </c:pt>
                <c:pt idx="34">
                  <c:v>1961</c:v>
                </c:pt>
                <c:pt idx="35">
                  <c:v>2235</c:v>
                </c:pt>
                <c:pt idx="36">
                  <c:v>3318</c:v>
                </c:pt>
                <c:pt idx="37">
                  <c:v>1361</c:v>
                </c:pt>
                <c:pt idx="38">
                  <c:v>1967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data'!$G$3:$G$41</c:f>
              <c:numCache>
                <c:formatCode>_-* #,##0_-;\-* #,##0_-;_-* "-"??_-;_-@_-</c:formatCode>
                <c:ptCount val="39"/>
                <c:pt idx="0">
                  <c:v>30654</c:v>
                </c:pt>
                <c:pt idx="1">
                  <c:v>1916</c:v>
                </c:pt>
                <c:pt idx="2">
                  <c:v>53465</c:v>
                </c:pt>
                <c:pt idx="3">
                  <c:v>21168</c:v>
                </c:pt>
                <c:pt idx="4">
                  <c:v>66525</c:v>
                </c:pt>
                <c:pt idx="5">
                  <c:v>5177</c:v>
                </c:pt>
                <c:pt idx="6">
                  <c:v>13471</c:v>
                </c:pt>
                <c:pt idx="7">
                  <c:v>32905</c:v>
                </c:pt>
                <c:pt idx="8">
                  <c:v>4934</c:v>
                </c:pt>
                <c:pt idx="9">
                  <c:v>36865</c:v>
                </c:pt>
                <c:pt idx="10">
                  <c:v>24612</c:v>
                </c:pt>
                <c:pt idx="11">
                  <c:v>11563</c:v>
                </c:pt>
                <c:pt idx="12">
                  <c:v>17342</c:v>
                </c:pt>
                <c:pt idx="13">
                  <c:v>12787</c:v>
                </c:pt>
                <c:pt idx="14">
                  <c:v>394</c:v>
                </c:pt>
                <c:pt idx="15">
                  <c:v>30777</c:v>
                </c:pt>
                <c:pt idx="16">
                  <c:v>45011</c:v>
                </c:pt>
                <c:pt idx="17">
                  <c:v>83081</c:v>
                </c:pt>
                <c:pt idx="18">
                  <c:v>17850</c:v>
                </c:pt>
                <c:pt idx="19">
                  <c:v>34748</c:v>
                </c:pt>
                <c:pt idx="20">
                  <c:v>2004</c:v>
                </c:pt>
                <c:pt idx="21">
                  <c:v>17269</c:v>
                </c:pt>
                <c:pt idx="22">
                  <c:v>18696</c:v>
                </c:pt>
                <c:pt idx="23">
                  <c:v>24765</c:v>
                </c:pt>
                <c:pt idx="24">
                  <c:v>39249</c:v>
                </c:pt>
                <c:pt idx="25">
                  <c:v>1538</c:v>
                </c:pt>
                <c:pt idx="26">
                  <c:v>17137</c:v>
                </c:pt>
                <c:pt idx="27">
                  <c:v>6540</c:v>
                </c:pt>
                <c:pt idx="28">
                  <c:v>30420</c:v>
                </c:pt>
                <c:pt idx="29">
                  <c:v>7601</c:v>
                </c:pt>
                <c:pt idx="30">
                  <c:v>15308</c:v>
                </c:pt>
                <c:pt idx="31">
                  <c:v>10914</c:v>
                </c:pt>
                <c:pt idx="32">
                  <c:v>57274</c:v>
                </c:pt>
                <c:pt idx="33">
                  <c:v>19273</c:v>
                </c:pt>
                <c:pt idx="34">
                  <c:v>24253</c:v>
                </c:pt>
                <c:pt idx="35">
                  <c:v>33358</c:v>
                </c:pt>
                <c:pt idx="36">
                  <c:v>42054</c:v>
                </c:pt>
                <c:pt idx="37">
                  <c:v>7714</c:v>
                </c:pt>
                <c:pt idx="38">
                  <c:v>25160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199328"/>
        <c:axId val="529205856"/>
      </c:barChart>
      <c:catAx>
        <c:axId val="529199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05856"/>
        <c:crosses val="autoZero"/>
        <c:auto val="1"/>
        <c:lblAlgn val="ctr"/>
        <c:lblOffset val="200"/>
        <c:tickLblSkip val="1"/>
        <c:noMultiLvlLbl val="0"/>
      </c:catAx>
      <c:valAx>
        <c:axId val="529205856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29199328"/>
        <c:crosses val="autoZero"/>
        <c:crossBetween val="between"/>
        <c:majorUnit val="1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Forecasts'!$AL$2</c:f>
          <c:strCache>
            <c:ptCount val="1"/>
            <c:pt idx="0">
              <c:v>NPg DFES 2020: Heat Pump projections for Wakefield</c:v>
            </c:pt>
          </c:strCache>
        </c:strRef>
      </c:tx>
      <c:layout/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'Your LA - Forecasts'!$AL$3</c:f>
              <c:strCache>
                <c:ptCount val="1"/>
                <c:pt idx="0">
                  <c:v>Net Zero Early</c:v>
                </c:pt>
              </c:strCache>
            </c:strRef>
          </c:tx>
          <c:spPr>
            <a:ln>
              <a:solidFill>
                <a:srgbClr val="00AB84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Forecasts'!$AO$3:$BT$3</c:f>
              <c:numCache>
                <c:formatCode>_-* #,##0_-;\-* #,##0_-;_-* "-"??_-;_-@_-</c:formatCode>
                <c:ptCount val="32"/>
                <c:pt idx="0">
                  <c:v>1214</c:v>
                </c:pt>
                <c:pt idx="1">
                  <c:v>1282</c:v>
                </c:pt>
                <c:pt idx="2">
                  <c:v>1413</c:v>
                </c:pt>
                <c:pt idx="3">
                  <c:v>1837</c:v>
                </c:pt>
                <c:pt idx="4">
                  <c:v>2614</c:v>
                </c:pt>
                <c:pt idx="5">
                  <c:v>3520</c:v>
                </c:pt>
                <c:pt idx="6">
                  <c:v>5427</c:v>
                </c:pt>
                <c:pt idx="7">
                  <c:v>7389</c:v>
                </c:pt>
                <c:pt idx="8">
                  <c:v>9422</c:v>
                </c:pt>
                <c:pt idx="9">
                  <c:v>11561</c:v>
                </c:pt>
                <c:pt idx="10">
                  <c:v>13890</c:v>
                </c:pt>
                <c:pt idx="11">
                  <c:v>25597</c:v>
                </c:pt>
                <c:pt idx="12">
                  <c:v>37427</c:v>
                </c:pt>
                <c:pt idx="13">
                  <c:v>49120</c:v>
                </c:pt>
                <c:pt idx="14">
                  <c:v>60761</c:v>
                </c:pt>
                <c:pt idx="15">
                  <c:v>72416</c:v>
                </c:pt>
                <c:pt idx="16">
                  <c:v>84031</c:v>
                </c:pt>
                <c:pt idx="17">
                  <c:v>95701</c:v>
                </c:pt>
                <c:pt idx="18">
                  <c:v>107154</c:v>
                </c:pt>
                <c:pt idx="19">
                  <c:v>118296</c:v>
                </c:pt>
                <c:pt idx="20">
                  <c:v>129086</c:v>
                </c:pt>
                <c:pt idx="21">
                  <c:v>139234</c:v>
                </c:pt>
                <c:pt idx="22">
                  <c:v>149535</c:v>
                </c:pt>
                <c:pt idx="23">
                  <c:v>159911</c:v>
                </c:pt>
                <c:pt idx="24">
                  <c:v>170346</c:v>
                </c:pt>
                <c:pt idx="25">
                  <c:v>180380</c:v>
                </c:pt>
                <c:pt idx="26">
                  <c:v>181614</c:v>
                </c:pt>
                <c:pt idx="27">
                  <c:v>182756</c:v>
                </c:pt>
                <c:pt idx="28">
                  <c:v>183897</c:v>
                </c:pt>
                <c:pt idx="29">
                  <c:v>185028</c:v>
                </c:pt>
                <c:pt idx="30">
                  <c:v>186154</c:v>
                </c:pt>
                <c:pt idx="31">
                  <c:v>187275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'Your LA - Forecasts'!$AL$4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Forecasts'!$AO$4:$BT$4</c:f>
              <c:numCache>
                <c:formatCode>_-* #,##0_-;\-* #,##0_-;_-* "-"??_-;_-@_-</c:formatCode>
                <c:ptCount val="32"/>
                <c:pt idx="0">
                  <c:v>1234</c:v>
                </c:pt>
                <c:pt idx="1">
                  <c:v>1652</c:v>
                </c:pt>
                <c:pt idx="2">
                  <c:v>1901</c:v>
                </c:pt>
                <c:pt idx="3">
                  <c:v>2317</c:v>
                </c:pt>
                <c:pt idx="4">
                  <c:v>6668</c:v>
                </c:pt>
                <c:pt idx="5">
                  <c:v>10537</c:v>
                </c:pt>
                <c:pt idx="6">
                  <c:v>14223</c:v>
                </c:pt>
                <c:pt idx="7">
                  <c:v>17946</c:v>
                </c:pt>
                <c:pt idx="8">
                  <c:v>20244</c:v>
                </c:pt>
                <c:pt idx="9">
                  <c:v>27626</c:v>
                </c:pt>
                <c:pt idx="10">
                  <c:v>30797</c:v>
                </c:pt>
                <c:pt idx="11">
                  <c:v>36071</c:v>
                </c:pt>
                <c:pt idx="12">
                  <c:v>39931</c:v>
                </c:pt>
                <c:pt idx="13">
                  <c:v>43323</c:v>
                </c:pt>
                <c:pt idx="14">
                  <c:v>50751</c:v>
                </c:pt>
                <c:pt idx="15">
                  <c:v>57588</c:v>
                </c:pt>
                <c:pt idx="16">
                  <c:v>62402</c:v>
                </c:pt>
                <c:pt idx="17">
                  <c:v>68398</c:v>
                </c:pt>
                <c:pt idx="18">
                  <c:v>72621</c:v>
                </c:pt>
                <c:pt idx="19">
                  <c:v>77657</c:v>
                </c:pt>
                <c:pt idx="20">
                  <c:v>83071</c:v>
                </c:pt>
                <c:pt idx="21">
                  <c:v>87944</c:v>
                </c:pt>
                <c:pt idx="22">
                  <c:v>91453</c:v>
                </c:pt>
                <c:pt idx="23">
                  <c:v>95604</c:v>
                </c:pt>
                <c:pt idx="24">
                  <c:v>98680</c:v>
                </c:pt>
                <c:pt idx="25">
                  <c:v>101528</c:v>
                </c:pt>
                <c:pt idx="26">
                  <c:v>110137</c:v>
                </c:pt>
                <c:pt idx="27">
                  <c:v>116444</c:v>
                </c:pt>
                <c:pt idx="28">
                  <c:v>120348</c:v>
                </c:pt>
                <c:pt idx="29">
                  <c:v>123063</c:v>
                </c:pt>
                <c:pt idx="30">
                  <c:v>131356</c:v>
                </c:pt>
                <c:pt idx="31">
                  <c:v>135100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'Your LA - Forecasts'!$AL$5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Forecasts'!$AO$5:$BT$5</c:f>
              <c:numCache>
                <c:formatCode>_-* #,##0_-;\-* #,##0_-;_-* "-"??_-;_-@_-</c:formatCode>
                <c:ptCount val="32"/>
                <c:pt idx="0">
                  <c:v>1234</c:v>
                </c:pt>
                <c:pt idx="1">
                  <c:v>1724</c:v>
                </c:pt>
                <c:pt idx="2">
                  <c:v>2909</c:v>
                </c:pt>
                <c:pt idx="3">
                  <c:v>6045</c:v>
                </c:pt>
                <c:pt idx="4">
                  <c:v>8961</c:v>
                </c:pt>
                <c:pt idx="5">
                  <c:v>12971</c:v>
                </c:pt>
                <c:pt idx="6">
                  <c:v>16862</c:v>
                </c:pt>
                <c:pt idx="7">
                  <c:v>20885</c:v>
                </c:pt>
                <c:pt idx="8">
                  <c:v>25139</c:v>
                </c:pt>
                <c:pt idx="9">
                  <c:v>33410</c:v>
                </c:pt>
                <c:pt idx="10">
                  <c:v>38087</c:v>
                </c:pt>
                <c:pt idx="11">
                  <c:v>45372</c:v>
                </c:pt>
                <c:pt idx="12">
                  <c:v>50849</c:v>
                </c:pt>
                <c:pt idx="13">
                  <c:v>55580</c:v>
                </c:pt>
                <c:pt idx="14">
                  <c:v>61869</c:v>
                </c:pt>
                <c:pt idx="15">
                  <c:v>65669</c:v>
                </c:pt>
                <c:pt idx="16">
                  <c:v>70083</c:v>
                </c:pt>
                <c:pt idx="17">
                  <c:v>74934</c:v>
                </c:pt>
                <c:pt idx="18">
                  <c:v>78741</c:v>
                </c:pt>
                <c:pt idx="19">
                  <c:v>81890</c:v>
                </c:pt>
                <c:pt idx="20">
                  <c:v>90951</c:v>
                </c:pt>
                <c:pt idx="21">
                  <c:v>100329</c:v>
                </c:pt>
                <c:pt idx="22">
                  <c:v>108091</c:v>
                </c:pt>
                <c:pt idx="23">
                  <c:v>113023</c:v>
                </c:pt>
                <c:pt idx="24">
                  <c:v>122202</c:v>
                </c:pt>
                <c:pt idx="25">
                  <c:v>126568</c:v>
                </c:pt>
                <c:pt idx="26">
                  <c:v>133546</c:v>
                </c:pt>
                <c:pt idx="27">
                  <c:v>134637</c:v>
                </c:pt>
                <c:pt idx="28">
                  <c:v>135925</c:v>
                </c:pt>
                <c:pt idx="29">
                  <c:v>136857</c:v>
                </c:pt>
                <c:pt idx="30">
                  <c:v>137378</c:v>
                </c:pt>
                <c:pt idx="31">
                  <c:v>138579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'Your LA - Forecasts'!$AL$6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Forecasts'!$AO$6:$BT$6</c:f>
              <c:numCache>
                <c:formatCode>_-* #,##0_-;\-* #,##0_-;_-* "-"??_-;_-@_-</c:formatCode>
                <c:ptCount val="32"/>
                <c:pt idx="0">
                  <c:v>1234</c:v>
                </c:pt>
                <c:pt idx="1">
                  <c:v>1523</c:v>
                </c:pt>
                <c:pt idx="2">
                  <c:v>1978</c:v>
                </c:pt>
                <c:pt idx="3">
                  <c:v>2390</c:v>
                </c:pt>
                <c:pt idx="4">
                  <c:v>3131</c:v>
                </c:pt>
                <c:pt idx="5">
                  <c:v>3935</c:v>
                </c:pt>
                <c:pt idx="6">
                  <c:v>5042</c:v>
                </c:pt>
                <c:pt idx="7">
                  <c:v>6405</c:v>
                </c:pt>
                <c:pt idx="8">
                  <c:v>7564</c:v>
                </c:pt>
                <c:pt idx="9">
                  <c:v>8624</c:v>
                </c:pt>
                <c:pt idx="10">
                  <c:v>9906</c:v>
                </c:pt>
                <c:pt idx="11">
                  <c:v>11046</c:v>
                </c:pt>
                <c:pt idx="12">
                  <c:v>11872</c:v>
                </c:pt>
                <c:pt idx="13">
                  <c:v>14205</c:v>
                </c:pt>
                <c:pt idx="14">
                  <c:v>16081</c:v>
                </c:pt>
                <c:pt idx="15">
                  <c:v>17771</c:v>
                </c:pt>
                <c:pt idx="16">
                  <c:v>20612</c:v>
                </c:pt>
                <c:pt idx="17">
                  <c:v>23030</c:v>
                </c:pt>
                <c:pt idx="18">
                  <c:v>25037</c:v>
                </c:pt>
                <c:pt idx="19">
                  <c:v>26244</c:v>
                </c:pt>
                <c:pt idx="20">
                  <c:v>27528</c:v>
                </c:pt>
                <c:pt idx="21">
                  <c:v>28436</c:v>
                </c:pt>
                <c:pt idx="22">
                  <c:v>33007</c:v>
                </c:pt>
                <c:pt idx="23">
                  <c:v>37866</c:v>
                </c:pt>
                <c:pt idx="24">
                  <c:v>40219</c:v>
                </c:pt>
                <c:pt idx="25">
                  <c:v>40918</c:v>
                </c:pt>
                <c:pt idx="26">
                  <c:v>43235</c:v>
                </c:pt>
                <c:pt idx="27">
                  <c:v>46172</c:v>
                </c:pt>
                <c:pt idx="28">
                  <c:v>50049</c:v>
                </c:pt>
                <c:pt idx="29">
                  <c:v>51579</c:v>
                </c:pt>
                <c:pt idx="30">
                  <c:v>51816</c:v>
                </c:pt>
                <c:pt idx="31">
                  <c:v>53956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'Your LA - Forecasts'!$AL$7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Forecasts'!$AO$7:$BT$7</c:f>
              <c:numCache>
                <c:formatCode>_-* #,##0_-;\-* #,##0_-;_-* "-"??_-;_-@_-</c:formatCode>
                <c:ptCount val="32"/>
                <c:pt idx="0">
                  <c:v>1234</c:v>
                </c:pt>
                <c:pt idx="1">
                  <c:v>1287</c:v>
                </c:pt>
                <c:pt idx="2">
                  <c:v>1270</c:v>
                </c:pt>
                <c:pt idx="3">
                  <c:v>1479</c:v>
                </c:pt>
                <c:pt idx="4">
                  <c:v>1568</c:v>
                </c:pt>
                <c:pt idx="5">
                  <c:v>1667</c:v>
                </c:pt>
                <c:pt idx="6">
                  <c:v>1881</c:v>
                </c:pt>
                <c:pt idx="7">
                  <c:v>2049</c:v>
                </c:pt>
                <c:pt idx="8">
                  <c:v>2290</c:v>
                </c:pt>
                <c:pt idx="9">
                  <c:v>2622</c:v>
                </c:pt>
                <c:pt idx="10">
                  <c:v>2999</c:v>
                </c:pt>
                <c:pt idx="11">
                  <c:v>3318</c:v>
                </c:pt>
                <c:pt idx="12">
                  <c:v>4062</c:v>
                </c:pt>
                <c:pt idx="13">
                  <c:v>4862</c:v>
                </c:pt>
                <c:pt idx="14">
                  <c:v>5807</c:v>
                </c:pt>
                <c:pt idx="15">
                  <c:v>6539</c:v>
                </c:pt>
                <c:pt idx="16">
                  <c:v>7350</c:v>
                </c:pt>
                <c:pt idx="17">
                  <c:v>8017</c:v>
                </c:pt>
                <c:pt idx="18">
                  <c:v>8605</c:v>
                </c:pt>
                <c:pt idx="19">
                  <c:v>9193</c:v>
                </c:pt>
                <c:pt idx="20">
                  <c:v>9843</c:v>
                </c:pt>
                <c:pt idx="21">
                  <c:v>11332</c:v>
                </c:pt>
                <c:pt idx="22">
                  <c:v>13369</c:v>
                </c:pt>
                <c:pt idx="23">
                  <c:v>15255</c:v>
                </c:pt>
                <c:pt idx="24">
                  <c:v>16938</c:v>
                </c:pt>
                <c:pt idx="25">
                  <c:v>18622</c:v>
                </c:pt>
                <c:pt idx="26">
                  <c:v>20049</c:v>
                </c:pt>
                <c:pt idx="27">
                  <c:v>22213</c:v>
                </c:pt>
                <c:pt idx="28">
                  <c:v>24384</c:v>
                </c:pt>
                <c:pt idx="29">
                  <c:v>26262</c:v>
                </c:pt>
                <c:pt idx="30">
                  <c:v>28015</c:v>
                </c:pt>
                <c:pt idx="31">
                  <c:v>29691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209120"/>
        <c:axId val="529187360"/>
      </c:lineChart>
      <c:catAx>
        <c:axId val="52920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529187360"/>
        <c:crosses val="autoZero"/>
        <c:auto val="1"/>
        <c:lblAlgn val="ctr"/>
        <c:lblOffset val="100"/>
        <c:noMultiLvlLbl val="0"/>
      </c:catAx>
      <c:valAx>
        <c:axId val="529187360"/>
        <c:scaling>
          <c:orientation val="minMax"/>
        </c:scaling>
        <c:delete val="0"/>
        <c:axPos val="l"/>
        <c:majorGridlines>
          <c:spPr>
            <a:ln>
              <a:solidFill>
                <a:srgbClr val="827B7A"/>
              </a:solidFill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5292091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C00000"/>
                </a:solidFill>
              </a:defRPr>
            </a:pPr>
            <a:r>
              <a:rPr lang="en-GB" sz="1400">
                <a:solidFill>
                  <a:srgbClr val="C00000"/>
                </a:solidFill>
              </a:rPr>
              <a:t>The uncertainty range for electric vehicle</a:t>
            </a:r>
            <a:r>
              <a:rPr lang="en-GB" sz="1400" baseline="0">
                <a:solidFill>
                  <a:srgbClr val="C00000"/>
                </a:solidFill>
              </a:rPr>
              <a:t> </a:t>
            </a:r>
            <a:r>
              <a:rPr lang="en-GB" sz="1400">
                <a:solidFill>
                  <a:srgbClr val="C00000"/>
                </a:solidFill>
              </a:rPr>
              <a:t>numbers in our region</a:t>
            </a:r>
          </a:p>
        </c:rich>
      </c:tx>
      <c:layout>
        <c:manualLayout>
          <c:xMode val="edge"/>
          <c:yMode val="edge"/>
          <c:x val="0.26934504224435923"/>
          <c:y val="4.5446591903284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8972594993233"/>
          <c:y val="0.40872018522937159"/>
          <c:w val="0.80678937007874019"/>
          <c:h val="0.531766483734987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'LA MIN MAX Chart data'!$A$47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numRef>
              <c:f>'LA MIN MAX Chart data'!$C$46:$E$46</c:f>
              <c:numCache>
                <c:formatCode>General</c:formatCode>
                <c:ptCount val="3"/>
                <c:pt idx="0">
                  <c:v>2030</c:v>
                </c:pt>
                <c:pt idx="1">
                  <c:v>2040</c:v>
                </c:pt>
                <c:pt idx="2">
                  <c:v>2050</c:v>
                </c:pt>
              </c:numCache>
            </c:numRef>
          </c:cat>
          <c:val>
            <c:numRef>
              <c:f>'LA MIN MAX Chart data'!$C$47:$E$47</c:f>
              <c:numCache>
                <c:formatCode>_-* #,##0_-;\-* #,##0_-;_-* "-"??_-;_-@_-</c:formatCode>
                <c:ptCount val="3"/>
                <c:pt idx="0">
                  <c:v>79925</c:v>
                </c:pt>
                <c:pt idx="1">
                  <c:v>251885</c:v>
                </c:pt>
                <c:pt idx="2">
                  <c:v>637117</c:v>
                </c:pt>
              </c:numCache>
            </c:numRef>
          </c:val>
        </c:ser>
        <c:ser>
          <c:idx val="1"/>
          <c:order val="1"/>
          <c:tx>
            <c:strRef>
              <c:f>'LA MIN MAX Chart data'!$A$48</c:f>
              <c:strCache>
                <c:ptCount val="1"/>
                <c:pt idx="0">
                  <c:v>Inc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'LA MIN MAX Chart data'!$C$46:$E$46</c:f>
              <c:numCache>
                <c:formatCode>General</c:formatCode>
                <c:ptCount val="3"/>
                <c:pt idx="0">
                  <c:v>2030</c:v>
                </c:pt>
                <c:pt idx="1">
                  <c:v>2040</c:v>
                </c:pt>
                <c:pt idx="2">
                  <c:v>2050</c:v>
                </c:pt>
              </c:numCache>
            </c:numRef>
          </c:cat>
          <c:val>
            <c:numRef>
              <c:f>'LA MIN MAX Chart data'!$C$48:$E$48</c:f>
              <c:numCache>
                <c:formatCode>_-* #,##0_-;\-* #,##0_-;_-* "-"??_-;_-@_-</c:formatCode>
                <c:ptCount val="3"/>
                <c:pt idx="0">
                  <c:v>945772</c:v>
                </c:pt>
                <c:pt idx="1">
                  <c:v>2879722</c:v>
                </c:pt>
                <c:pt idx="2">
                  <c:v>3550721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529211296"/>
        <c:axId val="529211840"/>
      </c:barChart>
      <c:catAx>
        <c:axId val="52921129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5.9561394883276476E-2"/>
              <c:y val="0.34159751495709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29211840"/>
        <c:crosses val="autoZero"/>
        <c:auto val="1"/>
        <c:lblAlgn val="ctr"/>
        <c:lblOffset val="100"/>
        <c:noMultiLvlLbl val="0"/>
      </c:catAx>
      <c:valAx>
        <c:axId val="529211840"/>
        <c:scaling>
          <c:orientation val="minMax"/>
          <c:max val="475000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529211296"/>
        <c:crosses val="autoZero"/>
        <c:crossBetween val="between"/>
        <c:majorUnit val="250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13607</xdr:colOff>
      <xdr:row>28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141514</xdr:colOff>
      <xdr:row>48</xdr:row>
      <xdr:rowOff>32657</xdr:rowOff>
    </xdr:from>
    <xdr:to>
      <xdr:col>10</xdr:col>
      <xdr:colOff>21771</xdr:colOff>
      <xdr:row>73</xdr:row>
      <xdr:rowOff>162198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3810</xdr:rowOff>
    </xdr:from>
    <xdr:to>
      <xdr:col>10</xdr:col>
      <xdr:colOff>464820</xdr:colOff>
      <xdr:row>39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0</xdr:row>
      <xdr:rowOff>160020</xdr:rowOff>
    </xdr:from>
    <xdr:to>
      <xdr:col>21</xdr:col>
      <xdr:colOff>510540</xdr:colOff>
      <xdr:row>39</xdr:row>
      <xdr:rowOff>53340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38100</xdr:colOff>
      <xdr:row>0</xdr:row>
      <xdr:rowOff>171450</xdr:rowOff>
    </xdr:from>
    <xdr:to>
      <xdr:col>32</xdr:col>
      <xdr:colOff>480060</xdr:colOff>
      <xdr:row>39</xdr:row>
      <xdr:rowOff>45720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601980</xdr:colOff>
      <xdr:row>1</xdr:row>
      <xdr:rowOff>3810</xdr:rowOff>
    </xdr:from>
    <xdr:to>
      <xdr:col>43</xdr:col>
      <xdr:colOff>533400</xdr:colOff>
      <xdr:row>39</xdr:row>
      <xdr:rowOff>68580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0</xdr:rowOff>
    </xdr:from>
    <xdr:to>
      <xdr:col>11</xdr:col>
      <xdr:colOff>541020</xdr:colOff>
      <xdr:row>40</xdr:row>
      <xdr:rowOff>161109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7621</xdr:colOff>
      <xdr:row>2</xdr:row>
      <xdr:rowOff>50800</xdr:rowOff>
    </xdr:from>
    <xdr:to>
      <xdr:col>25</xdr:col>
      <xdr:colOff>152401</xdr:colOff>
      <xdr:row>30</xdr:row>
      <xdr:rowOff>165100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49</xdr:row>
      <xdr:rowOff>91440</xdr:rowOff>
    </xdr:from>
    <xdr:to>
      <xdr:col>12</xdr:col>
      <xdr:colOff>99060</xdr:colOff>
      <xdr:row>61</xdr:row>
      <xdr:rowOff>160020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odileeds.github.io/northern-powergrid/2020-DFE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000"/>
  </sheetPr>
  <dimension ref="A1:BV149"/>
  <sheetViews>
    <sheetView tabSelected="1" zoomScale="70" zoomScaleNormal="70" workbookViewId="0">
      <selection activeCell="C2" sqref="C2"/>
    </sheetView>
  </sheetViews>
  <sheetFormatPr defaultRowHeight="14.4" x14ac:dyDescent="0.3"/>
  <cols>
    <col min="1" max="1" width="3.33203125" customWidth="1"/>
    <col min="2" max="2" width="45.6640625" customWidth="1"/>
    <col min="3" max="36" width="16.5546875" customWidth="1"/>
    <col min="37" max="37" width="16.33203125" customWidth="1"/>
    <col min="38" max="38" width="31.33203125" customWidth="1"/>
    <col min="74" max="74" width="17.33203125" customWidth="1"/>
  </cols>
  <sheetData>
    <row r="1" spans="1:74" ht="25.8" x14ac:dyDescent="0.5">
      <c r="B1" s="27" t="s">
        <v>65</v>
      </c>
      <c r="AK1" s="17" t="s">
        <v>64</v>
      </c>
      <c r="AL1" s="43"/>
      <c r="AM1" s="43">
        <v>2</v>
      </c>
      <c r="AN1" s="43">
        <v>3</v>
      </c>
      <c r="AO1" s="43">
        <v>4</v>
      </c>
      <c r="AP1" s="43">
        <v>5</v>
      </c>
      <c r="AQ1" s="43">
        <v>6</v>
      </c>
      <c r="AR1" s="43">
        <v>7</v>
      </c>
      <c r="AS1" s="43">
        <v>8</v>
      </c>
      <c r="AT1" s="43">
        <v>9</v>
      </c>
      <c r="AU1" s="43">
        <v>10</v>
      </c>
      <c r="AV1" s="43">
        <v>11</v>
      </c>
      <c r="AW1" s="43">
        <v>12</v>
      </c>
      <c r="AX1" s="43">
        <v>13</v>
      </c>
      <c r="AY1" s="43">
        <v>14</v>
      </c>
      <c r="AZ1" s="43">
        <v>15</v>
      </c>
      <c r="BA1" s="43">
        <v>16</v>
      </c>
      <c r="BB1" s="43">
        <v>17</v>
      </c>
      <c r="BC1" s="43">
        <v>18</v>
      </c>
      <c r="BD1" s="43">
        <v>19</v>
      </c>
      <c r="BE1" s="43">
        <v>20</v>
      </c>
      <c r="BF1" s="43">
        <v>21</v>
      </c>
      <c r="BG1" s="43">
        <v>22</v>
      </c>
      <c r="BH1" s="43">
        <v>23</v>
      </c>
      <c r="BI1" s="43">
        <v>24</v>
      </c>
      <c r="BJ1" s="43">
        <v>25</v>
      </c>
      <c r="BK1" s="43">
        <v>26</v>
      </c>
      <c r="BL1" s="43">
        <v>27</v>
      </c>
      <c r="BM1" s="43">
        <v>28</v>
      </c>
      <c r="BN1" s="43">
        <v>29</v>
      </c>
      <c r="BO1" s="43">
        <v>30</v>
      </c>
      <c r="BP1" s="43">
        <v>31</v>
      </c>
      <c r="BQ1" s="43">
        <v>32</v>
      </c>
      <c r="BR1" s="43">
        <v>33</v>
      </c>
      <c r="BS1" s="43">
        <v>34</v>
      </c>
      <c r="BT1" s="43">
        <v>35</v>
      </c>
    </row>
    <row r="2" spans="1:74" ht="26.25" customHeight="1" x14ac:dyDescent="0.5">
      <c r="B2" s="28" t="s">
        <v>36</v>
      </c>
      <c r="AK2" s="44" t="str">
        <f>AK3</f>
        <v>Wakefield</v>
      </c>
      <c r="AL2" s="44" t="str">
        <f>"NPg DFES 2020: Heat Pump projections for "&amp;AK2</f>
        <v>NPg DFES 2020: Heat Pump projections for Wakefield</v>
      </c>
      <c r="AM2" s="44">
        <v>2017</v>
      </c>
      <c r="AN2" s="44">
        <v>2018</v>
      </c>
      <c r="AO2" s="44">
        <v>2019</v>
      </c>
      <c r="AP2" s="44">
        <v>2020</v>
      </c>
      <c r="AQ2" s="44">
        <v>2021</v>
      </c>
      <c r="AR2" s="44">
        <v>2022</v>
      </c>
      <c r="AS2" s="44">
        <v>2023</v>
      </c>
      <c r="AT2" s="44">
        <v>2024</v>
      </c>
      <c r="AU2" s="44">
        <v>2025</v>
      </c>
      <c r="AV2" s="44">
        <v>2026</v>
      </c>
      <c r="AW2" s="44">
        <v>2027</v>
      </c>
      <c r="AX2" s="44">
        <v>2028</v>
      </c>
      <c r="AY2" s="44">
        <v>2029</v>
      </c>
      <c r="AZ2" s="44">
        <v>2030</v>
      </c>
      <c r="BA2" s="44">
        <v>2031</v>
      </c>
      <c r="BB2" s="44">
        <v>2032</v>
      </c>
      <c r="BC2" s="44">
        <v>2033</v>
      </c>
      <c r="BD2" s="44">
        <v>2034</v>
      </c>
      <c r="BE2" s="44">
        <v>2035</v>
      </c>
      <c r="BF2" s="44">
        <v>2036</v>
      </c>
      <c r="BG2" s="44">
        <v>2037</v>
      </c>
      <c r="BH2" s="44">
        <v>2038</v>
      </c>
      <c r="BI2" s="44">
        <v>2039</v>
      </c>
      <c r="BJ2" s="44">
        <v>2040</v>
      </c>
      <c r="BK2" s="44">
        <v>2041</v>
      </c>
      <c r="BL2" s="44">
        <v>2042</v>
      </c>
      <c r="BM2" s="44">
        <v>2043</v>
      </c>
      <c r="BN2" s="44">
        <v>2044</v>
      </c>
      <c r="BO2" s="44">
        <v>2045</v>
      </c>
      <c r="BP2" s="44">
        <v>2046</v>
      </c>
      <c r="BQ2" s="44">
        <v>2047</v>
      </c>
      <c r="BR2" s="44">
        <v>2048</v>
      </c>
      <c r="BS2" s="44">
        <v>2049</v>
      </c>
      <c r="BT2" s="44">
        <v>2050</v>
      </c>
      <c r="BV2" s="18" t="s">
        <v>39</v>
      </c>
    </row>
    <row r="3" spans="1:74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AK3" s="45" t="str">
        <f>$B$2</f>
        <v>Wakefield</v>
      </c>
      <c r="AL3" s="45" t="s">
        <v>78</v>
      </c>
      <c r="AM3" s="46">
        <f>VLOOKUP($AK3,'NZE Annual LA Forecasts'!$A$1:$AI$40,AM$1,FALSE)</f>
        <v>0</v>
      </c>
      <c r="AN3" s="46">
        <f>VLOOKUP($AK3,'NZE Annual LA Forecasts'!$A$1:$AI$40,AN$1,FALSE)</f>
        <v>0</v>
      </c>
      <c r="AO3" s="46">
        <f>VLOOKUP($AK3,'NZE Annual LA Forecasts'!$A$1:$AI$40,AO$1,FALSE)</f>
        <v>1214</v>
      </c>
      <c r="AP3" s="46">
        <f>VLOOKUP($AK3,'NZE Annual LA Forecasts'!$A$1:$AI$40,AP$1,FALSE)</f>
        <v>1282</v>
      </c>
      <c r="AQ3" s="46">
        <f>VLOOKUP($AK3,'NZE Annual LA Forecasts'!$A$1:$AI$40,AQ$1,FALSE)</f>
        <v>1413</v>
      </c>
      <c r="AR3" s="46">
        <f>VLOOKUP($AK3,'NZE Annual LA Forecasts'!$A$1:$AI$40,AR$1,FALSE)</f>
        <v>1837</v>
      </c>
      <c r="AS3" s="46">
        <f>VLOOKUP($AK3,'NZE Annual LA Forecasts'!$A$1:$AI$40,AS$1,FALSE)</f>
        <v>2614</v>
      </c>
      <c r="AT3" s="46">
        <f>VLOOKUP($AK3,'NZE Annual LA Forecasts'!$A$1:$AI$40,AT$1,FALSE)</f>
        <v>3520</v>
      </c>
      <c r="AU3" s="46">
        <f>VLOOKUP($AK3,'NZE Annual LA Forecasts'!$A$1:$AI$40,AU$1,FALSE)</f>
        <v>5427</v>
      </c>
      <c r="AV3" s="46">
        <f>VLOOKUP($AK3,'NZE Annual LA Forecasts'!$A$1:$AI$40,AV$1,FALSE)</f>
        <v>7389</v>
      </c>
      <c r="AW3" s="46">
        <f>VLOOKUP($AK3,'NZE Annual LA Forecasts'!$A$1:$AI$40,AW$1,FALSE)</f>
        <v>9422</v>
      </c>
      <c r="AX3" s="46">
        <f>VLOOKUP($AK3,'NZE Annual LA Forecasts'!$A$1:$AI$40,AX$1,FALSE)</f>
        <v>11561</v>
      </c>
      <c r="AY3" s="46">
        <f>VLOOKUP($AK3,'NZE Annual LA Forecasts'!$A$1:$AI$40,AY$1,FALSE)</f>
        <v>13890</v>
      </c>
      <c r="AZ3" s="46">
        <f>VLOOKUP($AK3,'NZE Annual LA Forecasts'!$A$1:$AI$40,AZ$1,FALSE)</f>
        <v>25597</v>
      </c>
      <c r="BA3" s="46">
        <f>VLOOKUP($AK3,'NZE Annual LA Forecasts'!$A$1:$AI$40,BA$1,FALSE)</f>
        <v>37427</v>
      </c>
      <c r="BB3" s="46">
        <f>VLOOKUP($AK3,'NZE Annual LA Forecasts'!$A$1:$AI$40,BB$1,FALSE)</f>
        <v>49120</v>
      </c>
      <c r="BC3" s="46">
        <f>VLOOKUP($AK3,'NZE Annual LA Forecasts'!$A$1:$AI$40,BC$1,FALSE)</f>
        <v>60761</v>
      </c>
      <c r="BD3" s="46">
        <f>VLOOKUP($AK3,'NZE Annual LA Forecasts'!$A$1:$AI$40,BD$1,FALSE)</f>
        <v>72416</v>
      </c>
      <c r="BE3" s="46">
        <f>VLOOKUP($AK3,'NZE Annual LA Forecasts'!$A$1:$AI$40,BE$1,FALSE)</f>
        <v>84031</v>
      </c>
      <c r="BF3" s="46">
        <f>VLOOKUP($AK3,'NZE Annual LA Forecasts'!$A$1:$AI$40,BF$1,FALSE)</f>
        <v>95701</v>
      </c>
      <c r="BG3" s="46">
        <f>VLOOKUP($AK3,'NZE Annual LA Forecasts'!$A$1:$AI$40,BG$1,FALSE)</f>
        <v>107154</v>
      </c>
      <c r="BH3" s="46">
        <f>VLOOKUP($AK3,'NZE Annual LA Forecasts'!$A$1:$AI$40,BH$1,FALSE)</f>
        <v>118296</v>
      </c>
      <c r="BI3" s="46">
        <f>VLOOKUP($AK3,'NZE Annual LA Forecasts'!$A$1:$AI$40,BI$1,FALSE)</f>
        <v>129086</v>
      </c>
      <c r="BJ3" s="46">
        <f>VLOOKUP($AK3,'NZE Annual LA Forecasts'!$A$1:$AI$40,BJ$1,FALSE)</f>
        <v>139234</v>
      </c>
      <c r="BK3" s="46">
        <f>VLOOKUP($AK3,'NZE Annual LA Forecasts'!$A$1:$AI$40,BK$1,FALSE)</f>
        <v>149535</v>
      </c>
      <c r="BL3" s="46">
        <f>VLOOKUP($AK3,'NZE Annual LA Forecasts'!$A$1:$AI$40,BL$1,FALSE)</f>
        <v>159911</v>
      </c>
      <c r="BM3" s="46">
        <f>VLOOKUP($AK3,'NZE Annual LA Forecasts'!$A$1:$AI$40,BM$1,FALSE)</f>
        <v>170346</v>
      </c>
      <c r="BN3" s="46">
        <f>VLOOKUP($AK3,'NZE Annual LA Forecasts'!$A$1:$AI$40,BN$1,FALSE)</f>
        <v>180380</v>
      </c>
      <c r="BO3" s="46">
        <f>VLOOKUP($AK3,'NZE Annual LA Forecasts'!$A$1:$AI$40,BO$1,FALSE)</f>
        <v>181614</v>
      </c>
      <c r="BP3" s="46">
        <f>VLOOKUP($AK3,'NZE Annual LA Forecasts'!$A$1:$AI$40,BP$1,FALSE)</f>
        <v>182756</v>
      </c>
      <c r="BQ3" s="46">
        <f>VLOOKUP($AK3,'NZE Annual LA Forecasts'!$A$1:$AI$40,BQ$1,FALSE)</f>
        <v>183897</v>
      </c>
      <c r="BR3" s="46">
        <f>VLOOKUP($AK3,'NZE Annual LA Forecasts'!$A$1:$AI$40,BR$1,FALSE)</f>
        <v>185028</v>
      </c>
      <c r="BS3" s="46">
        <f>VLOOKUP($AK3,'NZE Annual LA Forecasts'!$A$1:$AI$40,BS$1,FALSE)</f>
        <v>186154</v>
      </c>
      <c r="BT3" s="46">
        <f>VLOOKUP($AK3,'NZE Annual LA Forecasts'!$A$1:$AI$40,BT$1,FALSE)</f>
        <v>187275</v>
      </c>
      <c r="BV3" s="48" t="s">
        <v>0</v>
      </c>
    </row>
    <row r="4" spans="1:74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AK4" s="45" t="str">
        <f>$B$2</f>
        <v>Wakefield</v>
      </c>
      <c r="AL4" s="45" t="s">
        <v>79</v>
      </c>
      <c r="AM4" s="46">
        <f>VLOOKUP($AK4,'CT Annual LA Forecasts'!$A$1:$AI$40,AM$1,FALSE)</f>
        <v>0</v>
      </c>
      <c r="AN4" s="46">
        <f>VLOOKUP($AK4,'CT Annual LA Forecasts'!$A$1:$AI$40,AN$1,FALSE)</f>
        <v>0</v>
      </c>
      <c r="AO4" s="46">
        <f>VLOOKUP($AK4,'CT Annual LA Forecasts'!$A$1:$AI$40,AO$1,FALSE)</f>
        <v>1234</v>
      </c>
      <c r="AP4" s="46">
        <f>VLOOKUP($AK4,'CT Annual LA Forecasts'!$A$1:$AI$40,AP$1,FALSE)</f>
        <v>1652</v>
      </c>
      <c r="AQ4" s="46">
        <f>VLOOKUP($AK4,'CT Annual LA Forecasts'!$A$1:$AI$40,AQ$1,FALSE)</f>
        <v>1901</v>
      </c>
      <c r="AR4" s="46">
        <f>VLOOKUP($AK4,'CT Annual LA Forecasts'!$A$1:$AI$40,AR$1,FALSE)</f>
        <v>2317</v>
      </c>
      <c r="AS4" s="46">
        <f>VLOOKUP($AK4,'CT Annual LA Forecasts'!$A$1:$AI$40,AS$1,FALSE)</f>
        <v>6668</v>
      </c>
      <c r="AT4" s="46">
        <f>VLOOKUP($AK4,'CT Annual LA Forecasts'!$A$1:$AI$40,AT$1,FALSE)</f>
        <v>10537</v>
      </c>
      <c r="AU4" s="46">
        <f>VLOOKUP($AK4,'CT Annual LA Forecasts'!$A$1:$AI$40,AU$1,FALSE)</f>
        <v>14223</v>
      </c>
      <c r="AV4" s="46">
        <f>VLOOKUP($AK4,'CT Annual LA Forecasts'!$A$1:$AI$40,AV$1,FALSE)</f>
        <v>17946</v>
      </c>
      <c r="AW4" s="46">
        <f>VLOOKUP($AK4,'CT Annual LA Forecasts'!$A$1:$AI$40,AW$1,FALSE)</f>
        <v>20244</v>
      </c>
      <c r="AX4" s="46">
        <f>VLOOKUP($AK4,'CT Annual LA Forecasts'!$A$1:$AI$40,AX$1,FALSE)</f>
        <v>27626</v>
      </c>
      <c r="AY4" s="46">
        <f>VLOOKUP($AK4,'CT Annual LA Forecasts'!$A$1:$AI$40,AY$1,FALSE)</f>
        <v>30797</v>
      </c>
      <c r="AZ4" s="46">
        <f>VLOOKUP($AK4,'CT Annual LA Forecasts'!$A$1:$AI$40,AZ$1,FALSE)</f>
        <v>36071</v>
      </c>
      <c r="BA4" s="46">
        <f>VLOOKUP($AK4,'CT Annual LA Forecasts'!$A$1:$AI$40,BA$1,FALSE)</f>
        <v>39931</v>
      </c>
      <c r="BB4" s="46">
        <f>VLOOKUP($AK4,'CT Annual LA Forecasts'!$A$1:$AI$40,BB$1,FALSE)</f>
        <v>43323</v>
      </c>
      <c r="BC4" s="46">
        <f>VLOOKUP($AK4,'CT Annual LA Forecasts'!$A$1:$AI$40,BC$1,FALSE)</f>
        <v>50751</v>
      </c>
      <c r="BD4" s="46">
        <f>VLOOKUP($AK4,'CT Annual LA Forecasts'!$A$1:$AI$40,BD$1,FALSE)</f>
        <v>57588</v>
      </c>
      <c r="BE4" s="46">
        <f>VLOOKUP($AK4,'CT Annual LA Forecasts'!$A$1:$AI$40,BE$1,FALSE)</f>
        <v>62402</v>
      </c>
      <c r="BF4" s="46">
        <f>VLOOKUP($AK4,'CT Annual LA Forecasts'!$A$1:$AI$40,BF$1,FALSE)</f>
        <v>68398</v>
      </c>
      <c r="BG4" s="46">
        <f>VLOOKUP($AK4,'CT Annual LA Forecasts'!$A$1:$AI$40,BG$1,FALSE)</f>
        <v>72621</v>
      </c>
      <c r="BH4" s="46">
        <f>VLOOKUP($AK4,'CT Annual LA Forecasts'!$A$1:$AI$40,BH$1,FALSE)</f>
        <v>77657</v>
      </c>
      <c r="BI4" s="46">
        <f>VLOOKUP($AK4,'CT Annual LA Forecasts'!$A$1:$AI$40,BI$1,FALSE)</f>
        <v>83071</v>
      </c>
      <c r="BJ4" s="46">
        <f>VLOOKUP($AK4,'CT Annual LA Forecasts'!$A$1:$AI$40,BJ$1,FALSE)</f>
        <v>87944</v>
      </c>
      <c r="BK4" s="46">
        <f>VLOOKUP($AK4,'CT Annual LA Forecasts'!$A$1:$AI$40,BK$1,FALSE)</f>
        <v>91453</v>
      </c>
      <c r="BL4" s="46">
        <f>VLOOKUP($AK4,'CT Annual LA Forecasts'!$A$1:$AI$40,BL$1,FALSE)</f>
        <v>95604</v>
      </c>
      <c r="BM4" s="46">
        <f>VLOOKUP($AK4,'CT Annual LA Forecasts'!$A$1:$AI$40,BM$1,FALSE)</f>
        <v>98680</v>
      </c>
      <c r="BN4" s="46">
        <f>VLOOKUP($AK4,'CT Annual LA Forecasts'!$A$1:$AI$40,BN$1,FALSE)</f>
        <v>101528</v>
      </c>
      <c r="BO4" s="46">
        <f>VLOOKUP($AK4,'CT Annual LA Forecasts'!$A$1:$AI$40,BO$1,FALSE)</f>
        <v>110137</v>
      </c>
      <c r="BP4" s="46">
        <f>VLOOKUP($AK4,'CT Annual LA Forecasts'!$A$1:$AI$40,BP$1,FALSE)</f>
        <v>116444</v>
      </c>
      <c r="BQ4" s="46">
        <f>VLOOKUP($AK4,'CT Annual LA Forecasts'!$A$1:$AI$40,BQ$1,FALSE)</f>
        <v>120348</v>
      </c>
      <c r="BR4" s="46">
        <f>VLOOKUP($AK4,'CT Annual LA Forecasts'!$A$1:$AI$40,BR$1,FALSE)</f>
        <v>123063</v>
      </c>
      <c r="BS4" s="46">
        <f>VLOOKUP($AK4,'CT Annual LA Forecasts'!$A$1:$AI$40,BS$1,FALSE)</f>
        <v>131356</v>
      </c>
      <c r="BT4" s="46">
        <f>VLOOKUP($AK4,'CT Annual LA Forecasts'!$A$1:$AI$40,BT$1,FALSE)</f>
        <v>135100</v>
      </c>
      <c r="BV4" s="48" t="s">
        <v>1</v>
      </c>
    </row>
    <row r="5" spans="1:74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AK5" s="45" t="str">
        <f>$B$2</f>
        <v>Wakefield</v>
      </c>
      <c r="AL5" s="45" t="s">
        <v>80</v>
      </c>
      <c r="AM5" s="46">
        <f>VLOOKUP($AK5,'LTW Annual LA Forecasts'!$A$1:$AI$40,AM$1,FALSE)</f>
        <v>0</v>
      </c>
      <c r="AN5" s="46">
        <f>VLOOKUP($AK5,'LTW Annual LA Forecasts'!$A$1:$AI$40,AN$1,FALSE)</f>
        <v>0</v>
      </c>
      <c r="AO5" s="46">
        <f>VLOOKUP($AK5,'LTW Annual LA Forecasts'!$A$1:$AI$40,AO$1,FALSE)</f>
        <v>1234</v>
      </c>
      <c r="AP5" s="46">
        <f>VLOOKUP($AK5,'LTW Annual LA Forecasts'!$A$1:$AI$40,AP$1,FALSE)</f>
        <v>1724</v>
      </c>
      <c r="AQ5" s="46">
        <f>VLOOKUP($AK5,'LTW Annual LA Forecasts'!$A$1:$AI$40,AQ$1,FALSE)</f>
        <v>2909</v>
      </c>
      <c r="AR5" s="46">
        <f>VLOOKUP($AK5,'LTW Annual LA Forecasts'!$A$1:$AI$40,AR$1,FALSE)</f>
        <v>6045</v>
      </c>
      <c r="AS5" s="46">
        <f>VLOOKUP($AK5,'LTW Annual LA Forecasts'!$A$1:$AI$40,AS$1,FALSE)</f>
        <v>8961</v>
      </c>
      <c r="AT5" s="46">
        <f>VLOOKUP($AK5,'LTW Annual LA Forecasts'!$A$1:$AI$40,AT$1,FALSE)</f>
        <v>12971</v>
      </c>
      <c r="AU5" s="46">
        <f>VLOOKUP($AK5,'LTW Annual LA Forecasts'!$A$1:$AI$40,AU$1,FALSE)</f>
        <v>16862</v>
      </c>
      <c r="AV5" s="46">
        <f>VLOOKUP($AK5,'LTW Annual LA Forecasts'!$A$1:$AI$40,AV$1,FALSE)</f>
        <v>20885</v>
      </c>
      <c r="AW5" s="46">
        <f>VLOOKUP($AK5,'LTW Annual LA Forecasts'!$A$1:$AI$40,AW$1,FALSE)</f>
        <v>25139</v>
      </c>
      <c r="AX5" s="46">
        <f>VLOOKUP($AK5,'LTW Annual LA Forecasts'!$A$1:$AI$40,AX$1,FALSE)</f>
        <v>33410</v>
      </c>
      <c r="AY5" s="46">
        <f>VLOOKUP($AK5,'LTW Annual LA Forecasts'!$A$1:$AI$40,AY$1,FALSE)</f>
        <v>38087</v>
      </c>
      <c r="AZ5" s="46">
        <f>VLOOKUP($AK5,'LTW Annual LA Forecasts'!$A$1:$AI$40,AZ$1,FALSE)</f>
        <v>45372</v>
      </c>
      <c r="BA5" s="46">
        <f>VLOOKUP($AK5,'LTW Annual LA Forecasts'!$A$1:$AI$40,BA$1,FALSE)</f>
        <v>50849</v>
      </c>
      <c r="BB5" s="46">
        <f>VLOOKUP($AK5,'LTW Annual LA Forecasts'!$A$1:$AI$40,BB$1,FALSE)</f>
        <v>55580</v>
      </c>
      <c r="BC5" s="46">
        <f>VLOOKUP($AK5,'LTW Annual LA Forecasts'!$A$1:$AI$40,BC$1,FALSE)</f>
        <v>61869</v>
      </c>
      <c r="BD5" s="46">
        <f>VLOOKUP($AK5,'LTW Annual LA Forecasts'!$A$1:$AI$40,BD$1,FALSE)</f>
        <v>65669</v>
      </c>
      <c r="BE5" s="46">
        <f>VLOOKUP($AK5,'LTW Annual LA Forecasts'!$A$1:$AI$40,BE$1,FALSE)</f>
        <v>70083</v>
      </c>
      <c r="BF5" s="46">
        <f>VLOOKUP($AK5,'LTW Annual LA Forecasts'!$A$1:$AI$40,BF$1,FALSE)</f>
        <v>74934</v>
      </c>
      <c r="BG5" s="46">
        <f>VLOOKUP($AK5,'LTW Annual LA Forecasts'!$A$1:$AI$40,BG$1,FALSE)</f>
        <v>78741</v>
      </c>
      <c r="BH5" s="46">
        <f>VLOOKUP($AK5,'LTW Annual LA Forecasts'!$A$1:$AI$40,BH$1,FALSE)</f>
        <v>81890</v>
      </c>
      <c r="BI5" s="46">
        <f>VLOOKUP($AK5,'LTW Annual LA Forecasts'!$A$1:$AI$40,BI$1,FALSE)</f>
        <v>90951</v>
      </c>
      <c r="BJ5" s="46">
        <f>VLOOKUP($AK5,'LTW Annual LA Forecasts'!$A$1:$AI$40,BJ$1,FALSE)</f>
        <v>100329</v>
      </c>
      <c r="BK5" s="46">
        <f>VLOOKUP($AK5,'LTW Annual LA Forecasts'!$A$1:$AI$40,BK$1,FALSE)</f>
        <v>108091</v>
      </c>
      <c r="BL5" s="46">
        <f>VLOOKUP($AK5,'LTW Annual LA Forecasts'!$A$1:$AI$40,BL$1,FALSE)</f>
        <v>113023</v>
      </c>
      <c r="BM5" s="46">
        <f>VLOOKUP($AK5,'LTW Annual LA Forecasts'!$A$1:$AI$40,BM$1,FALSE)</f>
        <v>122202</v>
      </c>
      <c r="BN5" s="46">
        <f>VLOOKUP($AK5,'LTW Annual LA Forecasts'!$A$1:$AI$40,BN$1,FALSE)</f>
        <v>126568</v>
      </c>
      <c r="BO5" s="46">
        <f>VLOOKUP($AK5,'LTW Annual LA Forecasts'!$A$1:$AI$40,BO$1,FALSE)</f>
        <v>133546</v>
      </c>
      <c r="BP5" s="46">
        <f>VLOOKUP($AK5,'LTW Annual LA Forecasts'!$A$1:$AI$40,BP$1,FALSE)</f>
        <v>134637</v>
      </c>
      <c r="BQ5" s="46">
        <f>VLOOKUP($AK5,'LTW Annual LA Forecasts'!$A$1:$AI$40,BQ$1,FALSE)</f>
        <v>135925</v>
      </c>
      <c r="BR5" s="46">
        <f>VLOOKUP($AK5,'LTW Annual LA Forecasts'!$A$1:$AI$40,BR$1,FALSE)</f>
        <v>136857</v>
      </c>
      <c r="BS5" s="46">
        <f>VLOOKUP($AK5,'LTW Annual LA Forecasts'!$A$1:$AI$40,BS$1,FALSE)</f>
        <v>137378</v>
      </c>
      <c r="BT5" s="46">
        <f>VLOOKUP($AK5,'LTW Annual LA Forecasts'!$A$1:$AI$40,BT$1,FALSE)</f>
        <v>138579</v>
      </c>
      <c r="BV5" s="48" t="s">
        <v>2</v>
      </c>
    </row>
    <row r="6" spans="1:74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AK6" s="45" t="str">
        <f>$B$2</f>
        <v>Wakefield</v>
      </c>
      <c r="AL6" s="45" t="s">
        <v>81</v>
      </c>
      <c r="AM6" s="46">
        <f>VLOOKUP($AK6,'ST Annual LA Forecasts'!$A$1:$AI$40,AM$1,FALSE)</f>
        <v>0</v>
      </c>
      <c r="AN6" s="46">
        <f>VLOOKUP($AK6,'ST Annual LA Forecasts'!$A$1:$AI$40,AN$1,FALSE)</f>
        <v>0</v>
      </c>
      <c r="AO6" s="46">
        <f>VLOOKUP($AK6,'ST Annual LA Forecasts'!$A$1:$AI$40,AO$1,FALSE)</f>
        <v>1234</v>
      </c>
      <c r="AP6" s="46">
        <f>VLOOKUP($AK6,'ST Annual LA Forecasts'!$A$1:$AI$40,AP$1,FALSE)</f>
        <v>1523</v>
      </c>
      <c r="AQ6" s="46">
        <f>VLOOKUP($AK6,'ST Annual LA Forecasts'!$A$1:$AI$40,AQ$1,FALSE)</f>
        <v>1978</v>
      </c>
      <c r="AR6" s="46">
        <f>VLOOKUP($AK6,'ST Annual LA Forecasts'!$A$1:$AI$40,AR$1,FALSE)</f>
        <v>2390</v>
      </c>
      <c r="AS6" s="46">
        <f>VLOOKUP($AK6,'ST Annual LA Forecasts'!$A$1:$AI$40,AS$1,FALSE)</f>
        <v>3131</v>
      </c>
      <c r="AT6" s="46">
        <f>VLOOKUP($AK6,'ST Annual LA Forecasts'!$A$1:$AI$40,AT$1,FALSE)</f>
        <v>3935</v>
      </c>
      <c r="AU6" s="46">
        <f>VLOOKUP($AK6,'ST Annual LA Forecasts'!$A$1:$AI$40,AU$1,FALSE)</f>
        <v>5042</v>
      </c>
      <c r="AV6" s="46">
        <f>VLOOKUP($AK6,'ST Annual LA Forecasts'!$A$1:$AI$40,AV$1,FALSE)</f>
        <v>6405</v>
      </c>
      <c r="AW6" s="46">
        <f>VLOOKUP($AK6,'ST Annual LA Forecasts'!$A$1:$AI$40,AW$1,FALSE)</f>
        <v>7564</v>
      </c>
      <c r="AX6" s="46">
        <f>VLOOKUP($AK6,'ST Annual LA Forecasts'!$A$1:$AI$40,AX$1,FALSE)</f>
        <v>8624</v>
      </c>
      <c r="AY6" s="46">
        <f>VLOOKUP($AK6,'ST Annual LA Forecasts'!$A$1:$AI$40,AY$1,FALSE)</f>
        <v>9906</v>
      </c>
      <c r="AZ6" s="46">
        <f>VLOOKUP($AK6,'ST Annual LA Forecasts'!$A$1:$AI$40,AZ$1,FALSE)</f>
        <v>11046</v>
      </c>
      <c r="BA6" s="46">
        <f>VLOOKUP($AK6,'ST Annual LA Forecasts'!$A$1:$AI$40,BA$1,FALSE)</f>
        <v>11872</v>
      </c>
      <c r="BB6" s="46">
        <f>VLOOKUP($AK6,'ST Annual LA Forecasts'!$A$1:$AI$40,BB$1,FALSE)</f>
        <v>14205</v>
      </c>
      <c r="BC6" s="46">
        <f>VLOOKUP($AK6,'ST Annual LA Forecasts'!$A$1:$AI$40,BC$1,FALSE)</f>
        <v>16081</v>
      </c>
      <c r="BD6" s="46">
        <f>VLOOKUP($AK6,'ST Annual LA Forecasts'!$A$1:$AI$40,BD$1,FALSE)</f>
        <v>17771</v>
      </c>
      <c r="BE6" s="46">
        <f>VLOOKUP($AK6,'ST Annual LA Forecasts'!$A$1:$AI$40,BE$1,FALSE)</f>
        <v>20612</v>
      </c>
      <c r="BF6" s="46">
        <f>VLOOKUP($AK6,'ST Annual LA Forecasts'!$A$1:$AI$40,BF$1,FALSE)</f>
        <v>23030</v>
      </c>
      <c r="BG6" s="46">
        <f>VLOOKUP($AK6,'ST Annual LA Forecasts'!$A$1:$AI$40,BG$1,FALSE)</f>
        <v>25037</v>
      </c>
      <c r="BH6" s="46">
        <f>VLOOKUP($AK6,'ST Annual LA Forecasts'!$A$1:$AI$40,BH$1,FALSE)</f>
        <v>26244</v>
      </c>
      <c r="BI6" s="46">
        <f>VLOOKUP($AK6,'ST Annual LA Forecasts'!$A$1:$AI$40,BI$1,FALSE)</f>
        <v>27528</v>
      </c>
      <c r="BJ6" s="46">
        <f>VLOOKUP($AK6,'ST Annual LA Forecasts'!$A$1:$AI$40,BJ$1,FALSE)</f>
        <v>28436</v>
      </c>
      <c r="BK6" s="46">
        <f>VLOOKUP($AK6,'ST Annual LA Forecasts'!$A$1:$AI$40,BK$1,FALSE)</f>
        <v>33007</v>
      </c>
      <c r="BL6" s="46">
        <f>VLOOKUP($AK6,'ST Annual LA Forecasts'!$A$1:$AI$40,BL$1,FALSE)</f>
        <v>37866</v>
      </c>
      <c r="BM6" s="46">
        <f>VLOOKUP($AK6,'ST Annual LA Forecasts'!$A$1:$AI$40,BM$1,FALSE)</f>
        <v>40219</v>
      </c>
      <c r="BN6" s="46">
        <f>VLOOKUP($AK6,'ST Annual LA Forecasts'!$A$1:$AI$40,BN$1,FALSE)</f>
        <v>40918</v>
      </c>
      <c r="BO6" s="46">
        <f>VLOOKUP($AK6,'ST Annual LA Forecasts'!$A$1:$AI$40,BO$1,FALSE)</f>
        <v>43235</v>
      </c>
      <c r="BP6" s="46">
        <f>VLOOKUP($AK6,'ST Annual LA Forecasts'!$A$1:$AI$40,BP$1,FALSE)</f>
        <v>46172</v>
      </c>
      <c r="BQ6" s="46">
        <f>VLOOKUP($AK6,'ST Annual LA Forecasts'!$A$1:$AI$40,BQ$1,FALSE)</f>
        <v>50049</v>
      </c>
      <c r="BR6" s="46">
        <f>VLOOKUP($AK6,'ST Annual LA Forecasts'!$A$1:$AI$40,BR$1,FALSE)</f>
        <v>51579</v>
      </c>
      <c r="BS6" s="46">
        <f>VLOOKUP($AK6,'ST Annual LA Forecasts'!$A$1:$AI$40,BS$1,FALSE)</f>
        <v>51816</v>
      </c>
      <c r="BT6" s="46">
        <f>VLOOKUP($AK6,'ST Annual LA Forecasts'!$A$1:$AI$40,BT$1,FALSE)</f>
        <v>53956</v>
      </c>
      <c r="BV6" s="48" t="s">
        <v>3</v>
      </c>
    </row>
    <row r="7" spans="1:74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AK7" s="45" t="str">
        <f>$B$2</f>
        <v>Wakefield</v>
      </c>
      <c r="AL7" s="47" t="s">
        <v>42</v>
      </c>
      <c r="AM7" s="46">
        <f>VLOOKUP($AK7,'SP Annual LA Forecasts'!$A$1:$AI$40,AM$1,FALSE)</f>
        <v>0</v>
      </c>
      <c r="AN7" s="46">
        <f>VLOOKUP($AK7,'SP Annual LA Forecasts'!$A$1:$AI$40,AN$1,FALSE)</f>
        <v>0</v>
      </c>
      <c r="AO7" s="46">
        <f>VLOOKUP($AK7,'SP Annual LA Forecasts'!$A$1:$AI$40,AO$1,FALSE)</f>
        <v>1234</v>
      </c>
      <c r="AP7" s="46">
        <f>VLOOKUP($AK7,'SP Annual LA Forecasts'!$A$1:$AI$40,AP$1,FALSE)</f>
        <v>1287</v>
      </c>
      <c r="AQ7" s="46">
        <f>VLOOKUP($AK7,'SP Annual LA Forecasts'!$A$1:$AI$40,AQ$1,FALSE)</f>
        <v>1270</v>
      </c>
      <c r="AR7" s="46">
        <f>VLOOKUP($AK7,'SP Annual LA Forecasts'!$A$1:$AI$40,AR$1,FALSE)</f>
        <v>1479</v>
      </c>
      <c r="AS7" s="46">
        <f>VLOOKUP($AK7,'SP Annual LA Forecasts'!$A$1:$AI$40,AS$1,FALSE)</f>
        <v>1568</v>
      </c>
      <c r="AT7" s="46">
        <f>VLOOKUP($AK7,'SP Annual LA Forecasts'!$A$1:$AI$40,AT$1,FALSE)</f>
        <v>1667</v>
      </c>
      <c r="AU7" s="46">
        <f>VLOOKUP($AK7,'SP Annual LA Forecasts'!$A$1:$AI$40,AU$1,FALSE)</f>
        <v>1881</v>
      </c>
      <c r="AV7" s="46">
        <f>VLOOKUP($AK7,'SP Annual LA Forecasts'!$A$1:$AI$40,AV$1,FALSE)</f>
        <v>2049</v>
      </c>
      <c r="AW7" s="46">
        <f>VLOOKUP($AK7,'SP Annual LA Forecasts'!$A$1:$AI$40,AW$1,FALSE)</f>
        <v>2290</v>
      </c>
      <c r="AX7" s="46">
        <f>VLOOKUP($AK7,'SP Annual LA Forecasts'!$A$1:$AI$40,AX$1,FALSE)</f>
        <v>2622</v>
      </c>
      <c r="AY7" s="46">
        <f>VLOOKUP($AK7,'SP Annual LA Forecasts'!$A$1:$AI$40,AY$1,FALSE)</f>
        <v>2999</v>
      </c>
      <c r="AZ7" s="46">
        <f>VLOOKUP($AK7,'SP Annual LA Forecasts'!$A$1:$AI$40,AZ$1,FALSE)</f>
        <v>3318</v>
      </c>
      <c r="BA7" s="46">
        <f>VLOOKUP($AK7,'SP Annual LA Forecasts'!$A$1:$AI$40,BA$1,FALSE)</f>
        <v>4062</v>
      </c>
      <c r="BB7" s="46">
        <f>VLOOKUP($AK7,'SP Annual LA Forecasts'!$A$1:$AI$40,BB$1,FALSE)</f>
        <v>4862</v>
      </c>
      <c r="BC7" s="46">
        <f>VLOOKUP($AK7,'SP Annual LA Forecasts'!$A$1:$AI$40,BC$1,FALSE)</f>
        <v>5807</v>
      </c>
      <c r="BD7" s="46">
        <f>VLOOKUP($AK7,'SP Annual LA Forecasts'!$A$1:$AI$40,BD$1,FALSE)</f>
        <v>6539</v>
      </c>
      <c r="BE7" s="46">
        <f>VLOOKUP($AK7,'SP Annual LA Forecasts'!$A$1:$AI$40,BE$1,FALSE)</f>
        <v>7350</v>
      </c>
      <c r="BF7" s="46">
        <f>VLOOKUP($AK7,'SP Annual LA Forecasts'!$A$1:$AI$40,BF$1,FALSE)</f>
        <v>8017</v>
      </c>
      <c r="BG7" s="46">
        <f>VLOOKUP($AK7,'SP Annual LA Forecasts'!$A$1:$AI$40,BG$1,FALSE)</f>
        <v>8605</v>
      </c>
      <c r="BH7" s="46">
        <f>VLOOKUP($AK7,'SP Annual LA Forecasts'!$A$1:$AI$40,BH$1,FALSE)</f>
        <v>9193</v>
      </c>
      <c r="BI7" s="46">
        <f>VLOOKUP($AK7,'SP Annual LA Forecasts'!$A$1:$AI$40,BI$1,FALSE)</f>
        <v>9843</v>
      </c>
      <c r="BJ7" s="46">
        <f>VLOOKUP($AK7,'SP Annual LA Forecasts'!$A$1:$AI$40,BJ$1,FALSE)</f>
        <v>11332</v>
      </c>
      <c r="BK7" s="46">
        <f>VLOOKUP($AK7,'SP Annual LA Forecasts'!$A$1:$AI$40,BK$1,FALSE)</f>
        <v>13369</v>
      </c>
      <c r="BL7" s="46">
        <f>VLOOKUP($AK7,'SP Annual LA Forecasts'!$A$1:$AI$40,BL$1,FALSE)</f>
        <v>15255</v>
      </c>
      <c r="BM7" s="46">
        <f>VLOOKUP($AK7,'SP Annual LA Forecasts'!$A$1:$AI$40,BM$1,FALSE)</f>
        <v>16938</v>
      </c>
      <c r="BN7" s="46">
        <f>VLOOKUP($AK7,'SP Annual LA Forecasts'!$A$1:$AI$40,BN$1,FALSE)</f>
        <v>18622</v>
      </c>
      <c r="BO7" s="46">
        <f>VLOOKUP($AK7,'SP Annual LA Forecasts'!$A$1:$AI$40,BO$1,FALSE)</f>
        <v>20049</v>
      </c>
      <c r="BP7" s="46">
        <f>VLOOKUP($AK7,'SP Annual LA Forecasts'!$A$1:$AI$40,BP$1,FALSE)</f>
        <v>22213</v>
      </c>
      <c r="BQ7" s="46">
        <f>VLOOKUP($AK7,'SP Annual LA Forecasts'!$A$1:$AI$40,BQ$1,FALSE)</f>
        <v>24384</v>
      </c>
      <c r="BR7" s="46">
        <f>VLOOKUP($AK7,'SP Annual LA Forecasts'!$A$1:$AI$40,BR$1,FALSE)</f>
        <v>26262</v>
      </c>
      <c r="BS7" s="46">
        <f>VLOOKUP($AK7,'SP Annual LA Forecasts'!$A$1:$AI$40,BS$1,FALSE)</f>
        <v>28015</v>
      </c>
      <c r="BT7" s="46">
        <f>VLOOKUP($AK7,'SP Annual LA Forecasts'!$A$1:$AI$40,BT$1,FALSE)</f>
        <v>29691</v>
      </c>
      <c r="BV7" s="48" t="s">
        <v>4</v>
      </c>
    </row>
    <row r="8" spans="1:74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AK8" s="14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V8" s="48" t="s">
        <v>5</v>
      </c>
    </row>
    <row r="9" spans="1:74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V9" s="48" t="s">
        <v>6</v>
      </c>
    </row>
    <row r="10" spans="1:74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BV10" s="48" t="s">
        <v>7</v>
      </c>
    </row>
    <row r="11" spans="1:74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BV11" s="48" t="s">
        <v>8</v>
      </c>
    </row>
    <row r="12" spans="1:74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BV12" s="48" t="s">
        <v>9</v>
      </c>
    </row>
    <row r="13" spans="1:74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BV13" s="48" t="s">
        <v>10</v>
      </c>
    </row>
    <row r="14" spans="1:74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BV14" s="48" t="s">
        <v>11</v>
      </c>
    </row>
    <row r="15" spans="1:74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BV15" s="48" t="s">
        <v>12</v>
      </c>
    </row>
    <row r="16" spans="1:74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BV16" s="48" t="s">
        <v>13</v>
      </c>
    </row>
    <row r="17" spans="1:74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BV17" s="48" t="s">
        <v>14</v>
      </c>
    </row>
    <row r="18" spans="1:74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BV18" s="48" t="s">
        <v>15</v>
      </c>
    </row>
    <row r="19" spans="1:74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BV19" s="48" t="s">
        <v>16</v>
      </c>
    </row>
    <row r="20" spans="1:74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BV20" s="48" t="s">
        <v>17</v>
      </c>
    </row>
    <row r="21" spans="1:74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BV21" s="48" t="s">
        <v>18</v>
      </c>
    </row>
    <row r="22" spans="1:74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BV22" s="48" t="s">
        <v>19</v>
      </c>
    </row>
    <row r="23" spans="1:74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BV23" s="48" t="s">
        <v>20</v>
      </c>
    </row>
    <row r="24" spans="1:74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BV24" s="48" t="s">
        <v>21</v>
      </c>
    </row>
    <row r="25" spans="1:74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BV25" s="48" t="s">
        <v>22</v>
      </c>
    </row>
    <row r="26" spans="1:74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BV26" s="48" t="s">
        <v>23</v>
      </c>
    </row>
    <row r="27" spans="1:74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BV27" s="48" t="s">
        <v>24</v>
      </c>
    </row>
    <row r="28" spans="1:74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BV28" s="48" t="s">
        <v>25</v>
      </c>
    </row>
    <row r="29" spans="1:74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BV29" s="48" t="s">
        <v>26</v>
      </c>
    </row>
    <row r="30" spans="1:74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BV30" s="48" t="s">
        <v>27</v>
      </c>
    </row>
    <row r="31" spans="1:74" x14ac:dyDescent="0.3">
      <c r="BV31" s="48" t="s">
        <v>28</v>
      </c>
    </row>
    <row r="32" spans="1:74" x14ac:dyDescent="0.3">
      <c r="B32" s="13" t="str">
        <f>AL2</f>
        <v>NPg DFES 2020: Heat Pump projections for Wakefield</v>
      </c>
      <c r="C32" s="13">
        <v>2019</v>
      </c>
      <c r="D32" s="13">
        <v>2020</v>
      </c>
      <c r="E32" s="13">
        <v>2021</v>
      </c>
      <c r="F32" s="13">
        <v>2022</v>
      </c>
      <c r="G32" s="13">
        <v>2023</v>
      </c>
      <c r="H32" s="13">
        <v>2024</v>
      </c>
      <c r="I32" s="13">
        <v>2025</v>
      </c>
      <c r="J32" s="13">
        <v>2026</v>
      </c>
      <c r="K32" s="13">
        <v>2027</v>
      </c>
      <c r="L32" s="13">
        <v>2028</v>
      </c>
      <c r="M32" s="13">
        <v>2029</v>
      </c>
      <c r="N32" s="13">
        <v>2030</v>
      </c>
      <c r="O32" s="13">
        <v>2031</v>
      </c>
      <c r="P32" s="13">
        <v>2032</v>
      </c>
      <c r="Q32" s="13">
        <v>2033</v>
      </c>
      <c r="R32" s="13">
        <v>2034</v>
      </c>
      <c r="S32" s="13">
        <v>2035</v>
      </c>
      <c r="T32" s="13">
        <v>2036</v>
      </c>
      <c r="U32" s="13">
        <v>2037</v>
      </c>
      <c r="V32" s="13">
        <v>2038</v>
      </c>
      <c r="W32" s="13">
        <v>2039</v>
      </c>
      <c r="X32" s="13">
        <v>2040</v>
      </c>
      <c r="Y32" s="13">
        <v>2041</v>
      </c>
      <c r="Z32" s="13">
        <v>2042</v>
      </c>
      <c r="AA32" s="13">
        <v>2043</v>
      </c>
      <c r="AB32" s="13">
        <v>2044</v>
      </c>
      <c r="AC32" s="13">
        <v>2045</v>
      </c>
      <c r="AD32" s="13">
        <v>2046</v>
      </c>
      <c r="AE32" s="13">
        <v>2047</v>
      </c>
      <c r="AF32" s="13">
        <v>2048</v>
      </c>
      <c r="AG32" s="13">
        <v>2049</v>
      </c>
      <c r="AH32" s="13">
        <v>2050</v>
      </c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BV32" s="48" t="s">
        <v>29</v>
      </c>
    </row>
    <row r="33" spans="2:74" x14ac:dyDescent="0.3">
      <c r="B33" s="15" t="s">
        <v>78</v>
      </c>
      <c r="C33" s="16">
        <f t="shared" ref="C33:L37" si="0">AO3</f>
        <v>1214</v>
      </c>
      <c r="D33" s="16">
        <f t="shared" si="0"/>
        <v>1282</v>
      </c>
      <c r="E33" s="16">
        <f t="shared" si="0"/>
        <v>1413</v>
      </c>
      <c r="F33" s="16">
        <f t="shared" si="0"/>
        <v>1837</v>
      </c>
      <c r="G33" s="16">
        <f t="shared" si="0"/>
        <v>2614</v>
      </c>
      <c r="H33" s="16">
        <f t="shared" si="0"/>
        <v>3520</v>
      </c>
      <c r="I33" s="16">
        <f t="shared" si="0"/>
        <v>5427</v>
      </c>
      <c r="J33" s="16">
        <f t="shared" si="0"/>
        <v>7389</v>
      </c>
      <c r="K33" s="16">
        <f t="shared" si="0"/>
        <v>9422</v>
      </c>
      <c r="L33" s="16">
        <f t="shared" si="0"/>
        <v>11561</v>
      </c>
      <c r="M33" s="16">
        <f t="shared" ref="M33:V37" si="1">AY3</f>
        <v>13890</v>
      </c>
      <c r="N33" s="16">
        <f t="shared" si="1"/>
        <v>25597</v>
      </c>
      <c r="O33" s="16">
        <f t="shared" si="1"/>
        <v>37427</v>
      </c>
      <c r="P33" s="16">
        <f t="shared" si="1"/>
        <v>49120</v>
      </c>
      <c r="Q33" s="16">
        <f t="shared" si="1"/>
        <v>60761</v>
      </c>
      <c r="R33" s="16">
        <f t="shared" si="1"/>
        <v>72416</v>
      </c>
      <c r="S33" s="16">
        <f t="shared" si="1"/>
        <v>84031</v>
      </c>
      <c r="T33" s="16">
        <f t="shared" si="1"/>
        <v>95701</v>
      </c>
      <c r="U33" s="16">
        <f t="shared" si="1"/>
        <v>107154</v>
      </c>
      <c r="V33" s="16">
        <f t="shared" si="1"/>
        <v>118296</v>
      </c>
      <c r="W33" s="16">
        <f t="shared" ref="W33:AF37" si="2">BI3</f>
        <v>129086</v>
      </c>
      <c r="X33" s="16">
        <f t="shared" si="2"/>
        <v>139234</v>
      </c>
      <c r="Y33" s="16">
        <f t="shared" si="2"/>
        <v>149535</v>
      </c>
      <c r="Z33" s="16">
        <f t="shared" si="2"/>
        <v>159911</v>
      </c>
      <c r="AA33" s="16">
        <f t="shared" si="2"/>
        <v>170346</v>
      </c>
      <c r="AB33" s="16">
        <f t="shared" si="2"/>
        <v>180380</v>
      </c>
      <c r="AC33" s="16">
        <f t="shared" si="2"/>
        <v>181614</v>
      </c>
      <c r="AD33" s="16">
        <f t="shared" si="2"/>
        <v>182756</v>
      </c>
      <c r="AE33" s="16">
        <f t="shared" si="2"/>
        <v>183897</v>
      </c>
      <c r="AF33" s="16">
        <f t="shared" si="2"/>
        <v>185028</v>
      </c>
      <c r="AG33" s="16">
        <f t="shared" ref="AG33:AH37" si="3">BS3</f>
        <v>186154</v>
      </c>
      <c r="AH33" s="16">
        <f t="shared" si="3"/>
        <v>187275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BV33" s="48" t="s">
        <v>30</v>
      </c>
    </row>
    <row r="34" spans="2:74" x14ac:dyDescent="0.3">
      <c r="B34" s="15" t="s">
        <v>79</v>
      </c>
      <c r="C34" s="16">
        <f t="shared" si="0"/>
        <v>1234</v>
      </c>
      <c r="D34" s="16">
        <f t="shared" si="0"/>
        <v>1652</v>
      </c>
      <c r="E34" s="16">
        <f t="shared" si="0"/>
        <v>1901</v>
      </c>
      <c r="F34" s="16">
        <f t="shared" si="0"/>
        <v>2317</v>
      </c>
      <c r="G34" s="16">
        <f t="shared" si="0"/>
        <v>6668</v>
      </c>
      <c r="H34" s="16">
        <f t="shared" si="0"/>
        <v>10537</v>
      </c>
      <c r="I34" s="16">
        <f t="shared" si="0"/>
        <v>14223</v>
      </c>
      <c r="J34" s="16">
        <f t="shared" si="0"/>
        <v>17946</v>
      </c>
      <c r="K34" s="16">
        <f t="shared" si="0"/>
        <v>20244</v>
      </c>
      <c r="L34" s="16">
        <f t="shared" si="0"/>
        <v>27626</v>
      </c>
      <c r="M34" s="16">
        <f t="shared" si="1"/>
        <v>30797</v>
      </c>
      <c r="N34" s="16">
        <f t="shared" si="1"/>
        <v>36071</v>
      </c>
      <c r="O34" s="16">
        <f t="shared" si="1"/>
        <v>39931</v>
      </c>
      <c r="P34" s="16">
        <f t="shared" si="1"/>
        <v>43323</v>
      </c>
      <c r="Q34" s="16">
        <f t="shared" si="1"/>
        <v>50751</v>
      </c>
      <c r="R34" s="16">
        <f t="shared" si="1"/>
        <v>57588</v>
      </c>
      <c r="S34" s="16">
        <f t="shared" si="1"/>
        <v>62402</v>
      </c>
      <c r="T34" s="16">
        <f t="shared" si="1"/>
        <v>68398</v>
      </c>
      <c r="U34" s="16">
        <f t="shared" si="1"/>
        <v>72621</v>
      </c>
      <c r="V34" s="16">
        <f t="shared" si="1"/>
        <v>77657</v>
      </c>
      <c r="W34" s="16">
        <f t="shared" si="2"/>
        <v>83071</v>
      </c>
      <c r="X34" s="16">
        <f t="shared" si="2"/>
        <v>87944</v>
      </c>
      <c r="Y34" s="16">
        <f t="shared" si="2"/>
        <v>91453</v>
      </c>
      <c r="Z34" s="16">
        <f t="shared" si="2"/>
        <v>95604</v>
      </c>
      <c r="AA34" s="16">
        <f t="shared" si="2"/>
        <v>98680</v>
      </c>
      <c r="AB34" s="16">
        <f t="shared" si="2"/>
        <v>101528</v>
      </c>
      <c r="AC34" s="16">
        <f t="shared" si="2"/>
        <v>110137</v>
      </c>
      <c r="AD34" s="16">
        <f t="shared" si="2"/>
        <v>116444</v>
      </c>
      <c r="AE34" s="16">
        <f t="shared" si="2"/>
        <v>120348</v>
      </c>
      <c r="AF34" s="16">
        <f t="shared" si="2"/>
        <v>123063</v>
      </c>
      <c r="AG34" s="16">
        <f t="shared" si="3"/>
        <v>131356</v>
      </c>
      <c r="AH34" s="16">
        <f t="shared" si="3"/>
        <v>135100</v>
      </c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BV34" s="48" t="s">
        <v>31</v>
      </c>
    </row>
    <row r="35" spans="2:74" x14ac:dyDescent="0.3">
      <c r="B35" s="15" t="s">
        <v>80</v>
      </c>
      <c r="C35" s="16">
        <f t="shared" si="0"/>
        <v>1234</v>
      </c>
      <c r="D35" s="16">
        <f t="shared" si="0"/>
        <v>1724</v>
      </c>
      <c r="E35" s="16">
        <f t="shared" si="0"/>
        <v>2909</v>
      </c>
      <c r="F35" s="16">
        <f t="shared" si="0"/>
        <v>6045</v>
      </c>
      <c r="G35" s="16">
        <f t="shared" si="0"/>
        <v>8961</v>
      </c>
      <c r="H35" s="16">
        <f t="shared" si="0"/>
        <v>12971</v>
      </c>
      <c r="I35" s="16">
        <f t="shared" si="0"/>
        <v>16862</v>
      </c>
      <c r="J35" s="16">
        <f t="shared" si="0"/>
        <v>20885</v>
      </c>
      <c r="K35" s="16">
        <f t="shared" si="0"/>
        <v>25139</v>
      </c>
      <c r="L35" s="16">
        <f t="shared" si="0"/>
        <v>33410</v>
      </c>
      <c r="M35" s="16">
        <f t="shared" si="1"/>
        <v>38087</v>
      </c>
      <c r="N35" s="16">
        <f t="shared" si="1"/>
        <v>45372</v>
      </c>
      <c r="O35" s="16">
        <f t="shared" si="1"/>
        <v>50849</v>
      </c>
      <c r="P35" s="16">
        <f t="shared" si="1"/>
        <v>55580</v>
      </c>
      <c r="Q35" s="16">
        <f t="shared" si="1"/>
        <v>61869</v>
      </c>
      <c r="R35" s="16">
        <f t="shared" si="1"/>
        <v>65669</v>
      </c>
      <c r="S35" s="16">
        <f t="shared" si="1"/>
        <v>70083</v>
      </c>
      <c r="T35" s="16">
        <f t="shared" si="1"/>
        <v>74934</v>
      </c>
      <c r="U35" s="16">
        <f t="shared" si="1"/>
        <v>78741</v>
      </c>
      <c r="V35" s="16">
        <f t="shared" si="1"/>
        <v>81890</v>
      </c>
      <c r="W35" s="16">
        <f t="shared" si="2"/>
        <v>90951</v>
      </c>
      <c r="X35" s="16">
        <f t="shared" si="2"/>
        <v>100329</v>
      </c>
      <c r="Y35" s="16">
        <f t="shared" si="2"/>
        <v>108091</v>
      </c>
      <c r="Z35" s="16">
        <f t="shared" si="2"/>
        <v>113023</v>
      </c>
      <c r="AA35" s="16">
        <f t="shared" si="2"/>
        <v>122202</v>
      </c>
      <c r="AB35" s="16">
        <f t="shared" si="2"/>
        <v>126568</v>
      </c>
      <c r="AC35" s="16">
        <f t="shared" si="2"/>
        <v>133546</v>
      </c>
      <c r="AD35" s="16">
        <f t="shared" si="2"/>
        <v>134637</v>
      </c>
      <c r="AE35" s="16">
        <f t="shared" si="2"/>
        <v>135925</v>
      </c>
      <c r="AF35" s="16">
        <f t="shared" si="2"/>
        <v>136857</v>
      </c>
      <c r="AG35" s="16">
        <f t="shared" si="3"/>
        <v>137378</v>
      </c>
      <c r="AH35" s="16">
        <f t="shared" si="3"/>
        <v>138579</v>
      </c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BV35" s="48" t="s">
        <v>32</v>
      </c>
    </row>
    <row r="36" spans="2:74" x14ac:dyDescent="0.3">
      <c r="B36" s="15" t="s">
        <v>81</v>
      </c>
      <c r="C36" s="16">
        <f t="shared" si="0"/>
        <v>1234</v>
      </c>
      <c r="D36" s="16">
        <f t="shared" si="0"/>
        <v>1523</v>
      </c>
      <c r="E36" s="16">
        <f t="shared" si="0"/>
        <v>1978</v>
      </c>
      <c r="F36" s="16">
        <f t="shared" si="0"/>
        <v>2390</v>
      </c>
      <c r="G36" s="16">
        <f t="shared" si="0"/>
        <v>3131</v>
      </c>
      <c r="H36" s="16">
        <f t="shared" si="0"/>
        <v>3935</v>
      </c>
      <c r="I36" s="16">
        <f t="shared" si="0"/>
        <v>5042</v>
      </c>
      <c r="J36" s="16">
        <f t="shared" si="0"/>
        <v>6405</v>
      </c>
      <c r="K36" s="16">
        <f t="shared" si="0"/>
        <v>7564</v>
      </c>
      <c r="L36" s="16">
        <f t="shared" si="0"/>
        <v>8624</v>
      </c>
      <c r="M36" s="16">
        <f t="shared" si="1"/>
        <v>9906</v>
      </c>
      <c r="N36" s="16">
        <f t="shared" si="1"/>
        <v>11046</v>
      </c>
      <c r="O36" s="16">
        <f t="shared" si="1"/>
        <v>11872</v>
      </c>
      <c r="P36" s="16">
        <f t="shared" si="1"/>
        <v>14205</v>
      </c>
      <c r="Q36" s="16">
        <f t="shared" si="1"/>
        <v>16081</v>
      </c>
      <c r="R36" s="16">
        <f t="shared" si="1"/>
        <v>17771</v>
      </c>
      <c r="S36" s="16">
        <f t="shared" si="1"/>
        <v>20612</v>
      </c>
      <c r="T36" s="16">
        <f t="shared" si="1"/>
        <v>23030</v>
      </c>
      <c r="U36" s="16">
        <f t="shared" si="1"/>
        <v>25037</v>
      </c>
      <c r="V36" s="16">
        <f t="shared" si="1"/>
        <v>26244</v>
      </c>
      <c r="W36" s="16">
        <f t="shared" si="2"/>
        <v>27528</v>
      </c>
      <c r="X36" s="16">
        <f t="shared" si="2"/>
        <v>28436</v>
      </c>
      <c r="Y36" s="16">
        <f t="shared" si="2"/>
        <v>33007</v>
      </c>
      <c r="Z36" s="16">
        <f t="shared" si="2"/>
        <v>37866</v>
      </c>
      <c r="AA36" s="16">
        <f t="shared" si="2"/>
        <v>40219</v>
      </c>
      <c r="AB36" s="16">
        <f t="shared" si="2"/>
        <v>40918</v>
      </c>
      <c r="AC36" s="16">
        <f t="shared" si="2"/>
        <v>43235</v>
      </c>
      <c r="AD36" s="16">
        <f t="shared" si="2"/>
        <v>46172</v>
      </c>
      <c r="AE36" s="16">
        <f t="shared" si="2"/>
        <v>50049</v>
      </c>
      <c r="AF36" s="16">
        <f t="shared" si="2"/>
        <v>51579</v>
      </c>
      <c r="AG36" s="16">
        <f t="shared" si="3"/>
        <v>51816</v>
      </c>
      <c r="AH36" s="16">
        <f t="shared" si="3"/>
        <v>53956</v>
      </c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BV36" s="48" t="s">
        <v>33</v>
      </c>
    </row>
    <row r="37" spans="2:74" x14ac:dyDescent="0.3">
      <c r="B37" s="14" t="s">
        <v>42</v>
      </c>
      <c r="C37" s="16">
        <f t="shared" si="0"/>
        <v>1234</v>
      </c>
      <c r="D37" s="16">
        <f t="shared" si="0"/>
        <v>1287</v>
      </c>
      <c r="E37" s="16">
        <f t="shared" si="0"/>
        <v>1270</v>
      </c>
      <c r="F37" s="16">
        <f t="shared" si="0"/>
        <v>1479</v>
      </c>
      <c r="G37" s="16">
        <f t="shared" si="0"/>
        <v>1568</v>
      </c>
      <c r="H37" s="16">
        <f t="shared" si="0"/>
        <v>1667</v>
      </c>
      <c r="I37" s="16">
        <f t="shared" si="0"/>
        <v>1881</v>
      </c>
      <c r="J37" s="16">
        <f t="shared" si="0"/>
        <v>2049</v>
      </c>
      <c r="K37" s="16">
        <f t="shared" si="0"/>
        <v>2290</v>
      </c>
      <c r="L37" s="16">
        <f t="shared" si="0"/>
        <v>2622</v>
      </c>
      <c r="M37" s="16">
        <f t="shared" si="1"/>
        <v>2999</v>
      </c>
      <c r="N37" s="16">
        <f t="shared" si="1"/>
        <v>3318</v>
      </c>
      <c r="O37" s="16">
        <f t="shared" si="1"/>
        <v>4062</v>
      </c>
      <c r="P37" s="16">
        <f t="shared" si="1"/>
        <v>4862</v>
      </c>
      <c r="Q37" s="16">
        <f t="shared" si="1"/>
        <v>5807</v>
      </c>
      <c r="R37" s="16">
        <f t="shared" si="1"/>
        <v>6539</v>
      </c>
      <c r="S37" s="16">
        <f t="shared" si="1"/>
        <v>7350</v>
      </c>
      <c r="T37" s="16">
        <f t="shared" si="1"/>
        <v>8017</v>
      </c>
      <c r="U37" s="16">
        <f t="shared" si="1"/>
        <v>8605</v>
      </c>
      <c r="V37" s="16">
        <f t="shared" si="1"/>
        <v>9193</v>
      </c>
      <c r="W37" s="16">
        <f t="shared" si="2"/>
        <v>9843</v>
      </c>
      <c r="X37" s="16">
        <f t="shared" si="2"/>
        <v>11332</v>
      </c>
      <c r="Y37" s="16">
        <f t="shared" si="2"/>
        <v>13369</v>
      </c>
      <c r="Z37" s="16">
        <f t="shared" si="2"/>
        <v>15255</v>
      </c>
      <c r="AA37" s="16">
        <f t="shared" si="2"/>
        <v>16938</v>
      </c>
      <c r="AB37" s="16">
        <f t="shared" si="2"/>
        <v>18622</v>
      </c>
      <c r="AC37" s="16">
        <f t="shared" si="2"/>
        <v>20049</v>
      </c>
      <c r="AD37" s="16">
        <f t="shared" si="2"/>
        <v>22213</v>
      </c>
      <c r="AE37" s="16">
        <f t="shared" si="2"/>
        <v>24384</v>
      </c>
      <c r="AF37" s="16">
        <f t="shared" si="2"/>
        <v>26262</v>
      </c>
      <c r="AG37" s="16">
        <f t="shared" si="3"/>
        <v>28015</v>
      </c>
      <c r="AH37" s="16">
        <f t="shared" si="3"/>
        <v>29691</v>
      </c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BV37" s="48" t="s">
        <v>34</v>
      </c>
    </row>
    <row r="38" spans="2:74" ht="25.8" x14ac:dyDescent="0.5">
      <c r="B38" s="29" t="s">
        <v>70</v>
      </c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BV38" s="48" t="s">
        <v>35</v>
      </c>
    </row>
    <row r="39" spans="2:74" x14ac:dyDescent="0.3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BV39" s="48" t="s">
        <v>36</v>
      </c>
    </row>
    <row r="40" spans="2:74" x14ac:dyDescent="0.3">
      <c r="B40" s="33" t="s">
        <v>89</v>
      </c>
      <c r="C40" s="33">
        <v>2019</v>
      </c>
      <c r="D40" s="33">
        <v>2020</v>
      </c>
      <c r="E40" s="33">
        <v>2021</v>
      </c>
      <c r="F40" s="33">
        <v>2022</v>
      </c>
      <c r="G40" s="33">
        <v>2023</v>
      </c>
      <c r="H40" s="33">
        <v>2024</v>
      </c>
      <c r="I40" s="33">
        <v>2025</v>
      </c>
      <c r="J40" s="33">
        <v>2026</v>
      </c>
      <c r="K40" s="33">
        <v>2027</v>
      </c>
      <c r="L40" s="33">
        <v>2028</v>
      </c>
      <c r="M40" s="33">
        <v>2029</v>
      </c>
      <c r="N40" s="33">
        <v>2030</v>
      </c>
      <c r="O40" s="33">
        <v>2031</v>
      </c>
      <c r="P40" s="33">
        <v>2032</v>
      </c>
      <c r="Q40" s="33">
        <v>2033</v>
      </c>
      <c r="R40" s="33">
        <v>2034</v>
      </c>
      <c r="S40" s="33">
        <v>2035</v>
      </c>
      <c r="T40" s="33">
        <v>2036</v>
      </c>
      <c r="U40" s="33">
        <v>2037</v>
      </c>
      <c r="V40" s="33">
        <v>2038</v>
      </c>
      <c r="W40" s="33">
        <v>2039</v>
      </c>
      <c r="X40" s="33">
        <v>2040</v>
      </c>
      <c r="Y40" s="33">
        <v>2041</v>
      </c>
      <c r="Z40" s="33">
        <v>2042</v>
      </c>
      <c r="AA40" s="33">
        <v>2043</v>
      </c>
      <c r="AB40" s="33">
        <v>2044</v>
      </c>
      <c r="AC40" s="33">
        <v>2045</v>
      </c>
      <c r="AD40" s="33">
        <v>2046</v>
      </c>
      <c r="AE40" s="33">
        <v>2047</v>
      </c>
      <c r="AF40" s="33">
        <v>2048</v>
      </c>
      <c r="AG40" s="33">
        <v>2049</v>
      </c>
      <c r="AH40" s="33">
        <v>2050</v>
      </c>
      <c r="BV40" s="48" t="s">
        <v>37</v>
      </c>
    </row>
    <row r="41" spans="2:74" x14ac:dyDescent="0.3">
      <c r="B41" s="34" t="s">
        <v>78</v>
      </c>
      <c r="C41" s="35">
        <f t="shared" ref="C41:AH41" si="4">C33</f>
        <v>1214</v>
      </c>
      <c r="D41" s="35">
        <f t="shared" si="4"/>
        <v>1282</v>
      </c>
      <c r="E41" s="35">
        <f t="shared" si="4"/>
        <v>1413</v>
      </c>
      <c r="F41" s="35">
        <f t="shared" si="4"/>
        <v>1837</v>
      </c>
      <c r="G41" s="35">
        <f t="shared" si="4"/>
        <v>2614</v>
      </c>
      <c r="H41" s="35">
        <f t="shared" si="4"/>
        <v>3520</v>
      </c>
      <c r="I41" s="35">
        <f t="shared" si="4"/>
        <v>5427</v>
      </c>
      <c r="J41" s="35">
        <f t="shared" si="4"/>
        <v>7389</v>
      </c>
      <c r="K41" s="35">
        <f t="shared" si="4"/>
        <v>9422</v>
      </c>
      <c r="L41" s="35">
        <f t="shared" si="4"/>
        <v>11561</v>
      </c>
      <c r="M41" s="35">
        <f t="shared" si="4"/>
        <v>13890</v>
      </c>
      <c r="N41" s="35">
        <f t="shared" si="4"/>
        <v>25597</v>
      </c>
      <c r="O41" s="35">
        <f t="shared" si="4"/>
        <v>37427</v>
      </c>
      <c r="P41" s="35">
        <f t="shared" si="4"/>
        <v>49120</v>
      </c>
      <c r="Q41" s="35">
        <f t="shared" si="4"/>
        <v>60761</v>
      </c>
      <c r="R41" s="35">
        <f t="shared" si="4"/>
        <v>72416</v>
      </c>
      <c r="S41" s="35">
        <f t="shared" si="4"/>
        <v>84031</v>
      </c>
      <c r="T41" s="35">
        <f t="shared" si="4"/>
        <v>95701</v>
      </c>
      <c r="U41" s="35">
        <f t="shared" si="4"/>
        <v>107154</v>
      </c>
      <c r="V41" s="35">
        <f t="shared" si="4"/>
        <v>118296</v>
      </c>
      <c r="W41" s="35">
        <f t="shared" si="4"/>
        <v>129086</v>
      </c>
      <c r="X41" s="35">
        <f t="shared" si="4"/>
        <v>139234</v>
      </c>
      <c r="Y41" s="35">
        <f t="shared" si="4"/>
        <v>149535</v>
      </c>
      <c r="Z41" s="35">
        <f t="shared" si="4"/>
        <v>159911</v>
      </c>
      <c r="AA41" s="35">
        <f t="shared" si="4"/>
        <v>170346</v>
      </c>
      <c r="AB41" s="35">
        <f t="shared" si="4"/>
        <v>180380</v>
      </c>
      <c r="AC41" s="35">
        <f t="shared" si="4"/>
        <v>181614</v>
      </c>
      <c r="AD41" s="35">
        <f t="shared" si="4"/>
        <v>182756</v>
      </c>
      <c r="AE41" s="35">
        <f t="shared" si="4"/>
        <v>183897</v>
      </c>
      <c r="AF41" s="35">
        <f t="shared" si="4"/>
        <v>185028</v>
      </c>
      <c r="AG41" s="35">
        <f t="shared" si="4"/>
        <v>186154</v>
      </c>
      <c r="AH41" s="35">
        <f t="shared" si="4"/>
        <v>187275</v>
      </c>
      <c r="BV41" s="48" t="s">
        <v>38</v>
      </c>
    </row>
    <row r="42" spans="2:74" x14ac:dyDescent="0.3">
      <c r="B42" s="34" t="s">
        <v>79</v>
      </c>
      <c r="C42" s="35">
        <f t="shared" ref="C42:AH42" si="5">C34</f>
        <v>1234</v>
      </c>
      <c r="D42" s="35">
        <f t="shared" si="5"/>
        <v>1652</v>
      </c>
      <c r="E42" s="35">
        <f t="shared" si="5"/>
        <v>1901</v>
      </c>
      <c r="F42" s="35">
        <f t="shared" si="5"/>
        <v>2317</v>
      </c>
      <c r="G42" s="35">
        <f t="shared" si="5"/>
        <v>6668</v>
      </c>
      <c r="H42" s="35">
        <f t="shared" si="5"/>
        <v>10537</v>
      </c>
      <c r="I42" s="35">
        <f t="shared" si="5"/>
        <v>14223</v>
      </c>
      <c r="J42" s="35">
        <f t="shared" si="5"/>
        <v>17946</v>
      </c>
      <c r="K42" s="35">
        <f t="shared" si="5"/>
        <v>20244</v>
      </c>
      <c r="L42" s="35">
        <f t="shared" si="5"/>
        <v>27626</v>
      </c>
      <c r="M42" s="35">
        <f t="shared" si="5"/>
        <v>30797</v>
      </c>
      <c r="N42" s="35">
        <f t="shared" si="5"/>
        <v>36071</v>
      </c>
      <c r="O42" s="35">
        <f t="shared" si="5"/>
        <v>39931</v>
      </c>
      <c r="P42" s="35">
        <f t="shared" si="5"/>
        <v>43323</v>
      </c>
      <c r="Q42" s="35">
        <f t="shared" si="5"/>
        <v>50751</v>
      </c>
      <c r="R42" s="35">
        <f t="shared" si="5"/>
        <v>57588</v>
      </c>
      <c r="S42" s="35">
        <f t="shared" si="5"/>
        <v>62402</v>
      </c>
      <c r="T42" s="35">
        <f t="shared" si="5"/>
        <v>68398</v>
      </c>
      <c r="U42" s="35">
        <f t="shared" si="5"/>
        <v>72621</v>
      </c>
      <c r="V42" s="35">
        <f t="shared" si="5"/>
        <v>77657</v>
      </c>
      <c r="W42" s="35">
        <f t="shared" si="5"/>
        <v>83071</v>
      </c>
      <c r="X42" s="35">
        <f t="shared" si="5"/>
        <v>87944</v>
      </c>
      <c r="Y42" s="35">
        <f t="shared" si="5"/>
        <v>91453</v>
      </c>
      <c r="Z42" s="35">
        <f t="shared" si="5"/>
        <v>95604</v>
      </c>
      <c r="AA42" s="35">
        <f t="shared" si="5"/>
        <v>98680</v>
      </c>
      <c r="AB42" s="35">
        <f t="shared" si="5"/>
        <v>101528</v>
      </c>
      <c r="AC42" s="35">
        <f t="shared" si="5"/>
        <v>110137</v>
      </c>
      <c r="AD42" s="35">
        <f t="shared" si="5"/>
        <v>116444</v>
      </c>
      <c r="AE42" s="35">
        <f t="shared" si="5"/>
        <v>120348</v>
      </c>
      <c r="AF42" s="35">
        <f t="shared" si="5"/>
        <v>123063</v>
      </c>
      <c r="AG42" s="35">
        <f t="shared" si="5"/>
        <v>131356</v>
      </c>
      <c r="AH42" s="35">
        <f t="shared" si="5"/>
        <v>135100</v>
      </c>
    </row>
    <row r="43" spans="2:74" x14ac:dyDescent="0.3">
      <c r="B43" s="34" t="s">
        <v>80</v>
      </c>
      <c r="C43" s="35">
        <f t="shared" ref="C43:AH43" si="6">C35</f>
        <v>1234</v>
      </c>
      <c r="D43" s="35">
        <f t="shared" si="6"/>
        <v>1724</v>
      </c>
      <c r="E43" s="35">
        <f t="shared" si="6"/>
        <v>2909</v>
      </c>
      <c r="F43" s="35">
        <f t="shared" si="6"/>
        <v>6045</v>
      </c>
      <c r="G43" s="35">
        <f t="shared" si="6"/>
        <v>8961</v>
      </c>
      <c r="H43" s="35">
        <f t="shared" si="6"/>
        <v>12971</v>
      </c>
      <c r="I43" s="35">
        <f t="shared" si="6"/>
        <v>16862</v>
      </c>
      <c r="J43" s="35">
        <f t="shared" si="6"/>
        <v>20885</v>
      </c>
      <c r="K43" s="35">
        <f t="shared" si="6"/>
        <v>25139</v>
      </c>
      <c r="L43" s="35">
        <f t="shared" si="6"/>
        <v>33410</v>
      </c>
      <c r="M43" s="35">
        <f t="shared" si="6"/>
        <v>38087</v>
      </c>
      <c r="N43" s="35">
        <f t="shared" si="6"/>
        <v>45372</v>
      </c>
      <c r="O43" s="35">
        <f t="shared" si="6"/>
        <v>50849</v>
      </c>
      <c r="P43" s="35">
        <f t="shared" si="6"/>
        <v>55580</v>
      </c>
      <c r="Q43" s="35">
        <f t="shared" si="6"/>
        <v>61869</v>
      </c>
      <c r="R43" s="35">
        <f t="shared" si="6"/>
        <v>65669</v>
      </c>
      <c r="S43" s="35">
        <f t="shared" si="6"/>
        <v>70083</v>
      </c>
      <c r="T43" s="35">
        <f t="shared" si="6"/>
        <v>74934</v>
      </c>
      <c r="U43" s="35">
        <f t="shared" si="6"/>
        <v>78741</v>
      </c>
      <c r="V43" s="35">
        <f t="shared" si="6"/>
        <v>81890</v>
      </c>
      <c r="W43" s="35">
        <f t="shared" si="6"/>
        <v>90951</v>
      </c>
      <c r="X43" s="35">
        <f t="shared" si="6"/>
        <v>100329</v>
      </c>
      <c r="Y43" s="35">
        <f t="shared" si="6"/>
        <v>108091</v>
      </c>
      <c r="Z43" s="35">
        <f t="shared" si="6"/>
        <v>113023</v>
      </c>
      <c r="AA43" s="35">
        <f t="shared" si="6"/>
        <v>122202</v>
      </c>
      <c r="AB43" s="35">
        <f t="shared" si="6"/>
        <v>126568</v>
      </c>
      <c r="AC43" s="35">
        <f t="shared" si="6"/>
        <v>133546</v>
      </c>
      <c r="AD43" s="35">
        <f t="shared" si="6"/>
        <v>134637</v>
      </c>
      <c r="AE43" s="35">
        <f t="shared" si="6"/>
        <v>135925</v>
      </c>
      <c r="AF43" s="35">
        <f t="shared" si="6"/>
        <v>136857</v>
      </c>
      <c r="AG43" s="35">
        <f t="shared" si="6"/>
        <v>137378</v>
      </c>
      <c r="AH43" s="35">
        <f t="shared" si="6"/>
        <v>138579</v>
      </c>
    </row>
    <row r="44" spans="2:74" x14ac:dyDescent="0.3">
      <c r="B44" s="34" t="s">
        <v>81</v>
      </c>
      <c r="C44" s="35">
        <f t="shared" ref="C44:AH44" si="7">C36</f>
        <v>1234</v>
      </c>
      <c r="D44" s="35">
        <f t="shared" si="7"/>
        <v>1523</v>
      </c>
      <c r="E44" s="35">
        <f t="shared" si="7"/>
        <v>1978</v>
      </c>
      <c r="F44" s="35">
        <f t="shared" si="7"/>
        <v>2390</v>
      </c>
      <c r="G44" s="35">
        <f t="shared" si="7"/>
        <v>3131</v>
      </c>
      <c r="H44" s="35">
        <f t="shared" si="7"/>
        <v>3935</v>
      </c>
      <c r="I44" s="35">
        <f t="shared" si="7"/>
        <v>5042</v>
      </c>
      <c r="J44" s="35">
        <f t="shared" si="7"/>
        <v>6405</v>
      </c>
      <c r="K44" s="35">
        <f t="shared" si="7"/>
        <v>7564</v>
      </c>
      <c r="L44" s="35">
        <f t="shared" si="7"/>
        <v>8624</v>
      </c>
      <c r="M44" s="35">
        <f t="shared" si="7"/>
        <v>9906</v>
      </c>
      <c r="N44" s="35">
        <f t="shared" si="7"/>
        <v>11046</v>
      </c>
      <c r="O44" s="35">
        <f t="shared" si="7"/>
        <v>11872</v>
      </c>
      <c r="P44" s="35">
        <f t="shared" si="7"/>
        <v>14205</v>
      </c>
      <c r="Q44" s="35">
        <f t="shared" si="7"/>
        <v>16081</v>
      </c>
      <c r="R44" s="35">
        <f t="shared" si="7"/>
        <v>17771</v>
      </c>
      <c r="S44" s="35">
        <f t="shared" si="7"/>
        <v>20612</v>
      </c>
      <c r="T44" s="35">
        <f t="shared" si="7"/>
        <v>23030</v>
      </c>
      <c r="U44" s="35">
        <f t="shared" si="7"/>
        <v>25037</v>
      </c>
      <c r="V44" s="35">
        <f t="shared" si="7"/>
        <v>26244</v>
      </c>
      <c r="W44" s="35">
        <f t="shared" si="7"/>
        <v>27528</v>
      </c>
      <c r="X44" s="35">
        <f t="shared" si="7"/>
        <v>28436</v>
      </c>
      <c r="Y44" s="35">
        <f t="shared" si="7"/>
        <v>33007</v>
      </c>
      <c r="Z44" s="35">
        <f t="shared" si="7"/>
        <v>37866</v>
      </c>
      <c r="AA44" s="35">
        <f t="shared" si="7"/>
        <v>40219</v>
      </c>
      <c r="AB44" s="35">
        <f t="shared" si="7"/>
        <v>40918</v>
      </c>
      <c r="AC44" s="35">
        <f t="shared" si="7"/>
        <v>43235</v>
      </c>
      <c r="AD44" s="35">
        <f t="shared" si="7"/>
        <v>46172</v>
      </c>
      <c r="AE44" s="35">
        <f t="shared" si="7"/>
        <v>50049</v>
      </c>
      <c r="AF44" s="35">
        <f t="shared" si="7"/>
        <v>51579</v>
      </c>
      <c r="AG44" s="35">
        <f t="shared" si="7"/>
        <v>51816</v>
      </c>
      <c r="AH44" s="35">
        <f t="shared" si="7"/>
        <v>53956</v>
      </c>
    </row>
    <row r="45" spans="2:74" x14ac:dyDescent="0.3">
      <c r="B45" s="32" t="s">
        <v>42</v>
      </c>
      <c r="C45" s="35">
        <f t="shared" ref="C45:AH45" si="8">C37</f>
        <v>1234</v>
      </c>
      <c r="D45" s="35">
        <f t="shared" si="8"/>
        <v>1287</v>
      </c>
      <c r="E45" s="35">
        <f t="shared" si="8"/>
        <v>1270</v>
      </c>
      <c r="F45" s="35">
        <f t="shared" si="8"/>
        <v>1479</v>
      </c>
      <c r="G45" s="35">
        <f t="shared" si="8"/>
        <v>1568</v>
      </c>
      <c r="H45" s="35">
        <f t="shared" si="8"/>
        <v>1667</v>
      </c>
      <c r="I45" s="35">
        <f t="shared" si="8"/>
        <v>1881</v>
      </c>
      <c r="J45" s="35">
        <f t="shared" si="8"/>
        <v>2049</v>
      </c>
      <c r="K45" s="35">
        <f t="shared" si="8"/>
        <v>2290</v>
      </c>
      <c r="L45" s="35">
        <f t="shared" si="8"/>
        <v>2622</v>
      </c>
      <c r="M45" s="35">
        <f t="shared" si="8"/>
        <v>2999</v>
      </c>
      <c r="N45" s="35">
        <f t="shared" si="8"/>
        <v>3318</v>
      </c>
      <c r="O45" s="35">
        <f t="shared" si="8"/>
        <v>4062</v>
      </c>
      <c r="P45" s="35">
        <f t="shared" si="8"/>
        <v>4862</v>
      </c>
      <c r="Q45" s="35">
        <f t="shared" si="8"/>
        <v>5807</v>
      </c>
      <c r="R45" s="35">
        <f t="shared" si="8"/>
        <v>6539</v>
      </c>
      <c r="S45" s="35">
        <f t="shared" si="8"/>
        <v>7350</v>
      </c>
      <c r="T45" s="35">
        <f t="shared" si="8"/>
        <v>8017</v>
      </c>
      <c r="U45" s="35">
        <f t="shared" si="8"/>
        <v>8605</v>
      </c>
      <c r="V45" s="35">
        <f t="shared" si="8"/>
        <v>9193</v>
      </c>
      <c r="W45" s="35">
        <f t="shared" si="8"/>
        <v>9843</v>
      </c>
      <c r="X45" s="35">
        <f t="shared" si="8"/>
        <v>11332</v>
      </c>
      <c r="Y45" s="35">
        <f t="shared" si="8"/>
        <v>13369</v>
      </c>
      <c r="Z45" s="35">
        <f t="shared" si="8"/>
        <v>15255</v>
      </c>
      <c r="AA45" s="35">
        <f t="shared" si="8"/>
        <v>16938</v>
      </c>
      <c r="AB45" s="35">
        <f t="shared" si="8"/>
        <v>18622</v>
      </c>
      <c r="AC45" s="35">
        <f t="shared" si="8"/>
        <v>20049</v>
      </c>
      <c r="AD45" s="35">
        <f t="shared" si="8"/>
        <v>22213</v>
      </c>
      <c r="AE45" s="35">
        <f t="shared" si="8"/>
        <v>24384</v>
      </c>
      <c r="AF45" s="35">
        <f t="shared" si="8"/>
        <v>26262</v>
      </c>
      <c r="AG45" s="35">
        <f t="shared" si="8"/>
        <v>28015</v>
      </c>
      <c r="AH45" s="35">
        <f t="shared" si="8"/>
        <v>29691</v>
      </c>
      <c r="AI45" s="32"/>
      <c r="AJ45" s="32"/>
    </row>
    <row r="46" spans="2:74" x14ac:dyDescent="0.3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</row>
    <row r="47" spans="2:74" x14ac:dyDescent="0.3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2:74" x14ac:dyDescent="0.3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</row>
    <row r="49" spans="2:36" x14ac:dyDescent="0.3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</row>
    <row r="50" spans="2:36" x14ac:dyDescent="0.3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</row>
    <row r="51" spans="2:36" x14ac:dyDescent="0.3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</row>
    <row r="52" spans="2:36" x14ac:dyDescent="0.3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2:36" x14ac:dyDescent="0.3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</row>
    <row r="54" spans="2:36" x14ac:dyDescent="0.3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2:36" x14ac:dyDescent="0.3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</row>
    <row r="56" spans="2:36" x14ac:dyDescent="0.3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2:36" x14ac:dyDescent="0.3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2:36" x14ac:dyDescent="0.3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2:36" x14ac:dyDescent="0.3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2:36" x14ac:dyDescent="0.3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2:36" x14ac:dyDescent="0.3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2:36" x14ac:dyDescent="0.3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2:36" x14ac:dyDescent="0.3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2:36" x14ac:dyDescent="0.3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2:36" x14ac:dyDescent="0.3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2:36" x14ac:dyDescent="0.3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2:36" x14ac:dyDescent="0.3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2:36" x14ac:dyDescent="0.3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2:36" x14ac:dyDescent="0.3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</row>
    <row r="70" spans="2:36" x14ac:dyDescent="0.3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</row>
    <row r="71" spans="2:36" x14ac:dyDescent="0.3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2:36" x14ac:dyDescent="0.3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</row>
    <row r="73" spans="2:36" x14ac:dyDescent="0.3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2:36" x14ac:dyDescent="0.3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2:36" x14ac:dyDescent="0.3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</row>
    <row r="76" spans="2:36" x14ac:dyDescent="0.3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2:36" x14ac:dyDescent="0.3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2:36" x14ac:dyDescent="0.3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2:36" x14ac:dyDescent="0.3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2:36" x14ac:dyDescent="0.3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2:36" x14ac:dyDescent="0.3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2:36" x14ac:dyDescent="0.3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2:36" x14ac:dyDescent="0.3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</row>
    <row r="84" spans="2:36" x14ac:dyDescent="0.3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2:36" x14ac:dyDescent="0.3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2:36" x14ac:dyDescent="0.3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2:36" x14ac:dyDescent="0.3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</row>
    <row r="88" spans="2:36" x14ac:dyDescent="0.3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</row>
    <row r="89" spans="2:36" x14ac:dyDescent="0.3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2:36" x14ac:dyDescent="0.3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2:36" x14ac:dyDescent="0.3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2:36" x14ac:dyDescent="0.3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3" spans="2:36" x14ac:dyDescent="0.3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</row>
    <row r="94" spans="2:36" x14ac:dyDescent="0.3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</row>
    <row r="95" spans="2:36" x14ac:dyDescent="0.3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</row>
    <row r="96" spans="2:36" x14ac:dyDescent="0.3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</row>
    <row r="97" spans="2:36" x14ac:dyDescent="0.3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</row>
    <row r="98" spans="2:36" x14ac:dyDescent="0.3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2:36" x14ac:dyDescent="0.3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</row>
    <row r="100" spans="2:36" x14ac:dyDescent="0.3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</row>
    <row r="101" spans="2:36" x14ac:dyDescent="0.3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</row>
    <row r="102" spans="2:36" x14ac:dyDescent="0.3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</row>
    <row r="103" spans="2:36" x14ac:dyDescent="0.3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</row>
    <row r="104" spans="2:36" x14ac:dyDescent="0.3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</row>
    <row r="105" spans="2:36" x14ac:dyDescent="0.3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</row>
    <row r="106" spans="2:36" x14ac:dyDescent="0.3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</row>
    <row r="107" spans="2:36" x14ac:dyDescent="0.3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</row>
    <row r="108" spans="2:36" x14ac:dyDescent="0.3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</row>
    <row r="109" spans="2:36" x14ac:dyDescent="0.3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</row>
    <row r="110" spans="2:36" x14ac:dyDescent="0.3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</row>
    <row r="111" spans="2:36" x14ac:dyDescent="0.3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</row>
    <row r="112" spans="2:36" x14ac:dyDescent="0.3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</row>
    <row r="113" spans="2:36" x14ac:dyDescent="0.3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</row>
    <row r="114" spans="2:36" x14ac:dyDescent="0.3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</row>
    <row r="115" spans="2:36" x14ac:dyDescent="0.3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</row>
    <row r="116" spans="2:36" x14ac:dyDescent="0.3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</row>
    <row r="117" spans="2:36" x14ac:dyDescent="0.3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</row>
    <row r="118" spans="2:36" x14ac:dyDescent="0.3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</row>
    <row r="119" spans="2:36" x14ac:dyDescent="0.3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</row>
    <row r="120" spans="2:36" x14ac:dyDescent="0.3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</row>
    <row r="121" spans="2:36" x14ac:dyDescent="0.3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</row>
    <row r="122" spans="2:36" x14ac:dyDescent="0.3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</row>
    <row r="123" spans="2:36" x14ac:dyDescent="0.3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</row>
    <row r="124" spans="2:36" x14ac:dyDescent="0.3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</row>
    <row r="125" spans="2:36" x14ac:dyDescent="0.3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</row>
    <row r="126" spans="2:36" x14ac:dyDescent="0.3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</row>
    <row r="127" spans="2:36" x14ac:dyDescent="0.3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</row>
    <row r="128" spans="2:36" x14ac:dyDescent="0.3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</row>
    <row r="129" spans="2:36" x14ac:dyDescent="0.3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</row>
    <row r="130" spans="2:36" x14ac:dyDescent="0.3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</row>
    <row r="131" spans="2:36" x14ac:dyDescent="0.3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</row>
    <row r="132" spans="2:36" x14ac:dyDescent="0.3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</row>
    <row r="133" spans="2:36" x14ac:dyDescent="0.3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</row>
    <row r="134" spans="2:36" x14ac:dyDescent="0.3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</row>
    <row r="135" spans="2:36" x14ac:dyDescent="0.3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</row>
    <row r="136" spans="2:36" x14ac:dyDescent="0.3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</row>
    <row r="137" spans="2:36" x14ac:dyDescent="0.3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</row>
    <row r="138" spans="2:36" x14ac:dyDescent="0.3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</row>
    <row r="139" spans="2:36" x14ac:dyDescent="0.3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</row>
    <row r="140" spans="2:36" x14ac:dyDescent="0.3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</row>
    <row r="141" spans="2:36" x14ac:dyDescent="0.3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</row>
    <row r="142" spans="2:36" x14ac:dyDescent="0.3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</row>
    <row r="143" spans="2:36" x14ac:dyDescent="0.3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</row>
    <row r="144" spans="2:36" x14ac:dyDescent="0.3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</row>
    <row r="145" spans="2:36" x14ac:dyDescent="0.3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</row>
    <row r="146" spans="2:36" x14ac:dyDescent="0.3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</row>
    <row r="147" spans="2:36" x14ac:dyDescent="0.3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</row>
    <row r="148" spans="2:36" x14ac:dyDescent="0.3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</row>
    <row r="149" spans="2:36" x14ac:dyDescent="0.3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</row>
  </sheetData>
  <dataValidations count="1">
    <dataValidation type="list" allowBlank="1" showInputMessage="1" showErrorMessage="1" sqref="B2">
      <formula1>$BV$3:$BV$41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AM40"/>
  <sheetViews>
    <sheetView workbookViewId="0"/>
  </sheetViews>
  <sheetFormatPr defaultRowHeight="14.4" x14ac:dyDescent="0.3"/>
  <cols>
    <col min="1" max="1" width="21.88671875" customWidth="1"/>
    <col min="2" max="35" width="10.44140625" customWidth="1"/>
    <col min="36" max="36" width="31" customWidth="1"/>
    <col min="37" max="37" width="69.33203125" bestFit="1" customWidth="1"/>
    <col min="38" max="38" width="49" bestFit="1" customWidth="1"/>
    <col min="39" max="39" width="23.33203125" bestFit="1" customWidth="1"/>
  </cols>
  <sheetData>
    <row r="1" spans="1:39" s="22" customFormat="1" ht="15" x14ac:dyDescent="0.25">
      <c r="A1" s="20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0" t="s">
        <v>39</v>
      </c>
      <c r="AK1" s="36" t="s">
        <v>71</v>
      </c>
      <c r="AL1" s="21" t="s">
        <v>68</v>
      </c>
      <c r="AM1" s="21" t="s">
        <v>69</v>
      </c>
    </row>
    <row r="2" spans="1:39" ht="15" x14ac:dyDescent="0.25">
      <c r="A2" s="2" t="s">
        <v>0</v>
      </c>
      <c r="B2" s="3"/>
      <c r="C2" s="3"/>
      <c r="D2" s="3">
        <v>1106</v>
      </c>
      <c r="E2" s="3">
        <v>1205</v>
      </c>
      <c r="F2" s="3">
        <v>1372</v>
      </c>
      <c r="G2" s="3">
        <v>1552</v>
      </c>
      <c r="H2" s="3">
        <v>1999</v>
      </c>
      <c r="I2" s="3">
        <v>2566</v>
      </c>
      <c r="J2" s="3">
        <v>4008</v>
      </c>
      <c r="K2" s="3">
        <v>5516</v>
      </c>
      <c r="L2" s="3">
        <v>7089</v>
      </c>
      <c r="M2" s="3">
        <v>8744</v>
      </c>
      <c r="N2" s="3">
        <v>10539</v>
      </c>
      <c r="O2" s="3">
        <v>19010</v>
      </c>
      <c r="P2" s="3">
        <v>27663</v>
      </c>
      <c r="Q2" s="3">
        <v>36225</v>
      </c>
      <c r="R2" s="3">
        <v>44757</v>
      </c>
      <c r="S2" s="3">
        <v>53300</v>
      </c>
      <c r="T2" s="3">
        <v>61806</v>
      </c>
      <c r="U2" s="3">
        <v>70354</v>
      </c>
      <c r="V2" s="3">
        <v>78776</v>
      </c>
      <c r="W2" s="3">
        <v>87042</v>
      </c>
      <c r="X2" s="3">
        <v>95058</v>
      </c>
      <c r="Y2" s="3">
        <v>102502</v>
      </c>
      <c r="Z2" s="3">
        <v>110045</v>
      </c>
      <c r="AA2" s="3">
        <v>117643</v>
      </c>
      <c r="AB2" s="3">
        <v>125281</v>
      </c>
      <c r="AC2" s="3">
        <v>132757</v>
      </c>
      <c r="AD2" s="3">
        <v>133846</v>
      </c>
      <c r="AE2" s="3">
        <v>134792</v>
      </c>
      <c r="AF2" s="3">
        <v>135734</v>
      </c>
      <c r="AG2" s="3">
        <v>136658</v>
      </c>
      <c r="AH2" s="3">
        <v>137569</v>
      </c>
      <c r="AI2" s="3">
        <v>138480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ht="30" x14ac:dyDescent="0.25">
      <c r="A3" s="2" t="s">
        <v>1</v>
      </c>
      <c r="B3" s="3"/>
      <c r="C3" s="3"/>
      <c r="D3" s="3">
        <v>113</v>
      </c>
      <c r="E3" s="3">
        <v>129</v>
      </c>
      <c r="F3" s="3">
        <v>154</v>
      </c>
      <c r="G3" s="3">
        <v>146</v>
      </c>
      <c r="H3" s="3">
        <v>163</v>
      </c>
      <c r="I3" s="3">
        <v>194</v>
      </c>
      <c r="J3" s="3">
        <v>289</v>
      </c>
      <c r="K3" s="3">
        <v>390</v>
      </c>
      <c r="L3" s="3">
        <v>494</v>
      </c>
      <c r="M3" s="3">
        <v>602</v>
      </c>
      <c r="N3" s="3">
        <v>715</v>
      </c>
      <c r="O3" s="3">
        <v>1281</v>
      </c>
      <c r="P3" s="3">
        <v>1874</v>
      </c>
      <c r="Q3" s="3">
        <v>2464</v>
      </c>
      <c r="R3" s="3">
        <v>3051</v>
      </c>
      <c r="S3" s="3">
        <v>3641</v>
      </c>
      <c r="T3" s="3">
        <v>4228</v>
      </c>
      <c r="U3" s="3">
        <v>4813</v>
      </c>
      <c r="V3" s="3">
        <v>5396</v>
      </c>
      <c r="W3" s="3">
        <v>5972</v>
      </c>
      <c r="X3" s="3">
        <v>6537</v>
      </c>
      <c r="Y3" s="3">
        <v>7052</v>
      </c>
      <c r="Z3" s="3">
        <v>7576</v>
      </c>
      <c r="AA3" s="3">
        <v>8103</v>
      </c>
      <c r="AB3" s="3">
        <v>8635</v>
      </c>
      <c r="AC3" s="3">
        <v>9173</v>
      </c>
      <c r="AD3" s="3">
        <v>9262</v>
      </c>
      <c r="AE3" s="3">
        <v>9326</v>
      </c>
      <c r="AF3" s="3">
        <v>9390</v>
      </c>
      <c r="AG3" s="3">
        <v>9452</v>
      </c>
      <c r="AH3" s="3">
        <v>9512</v>
      </c>
      <c r="AI3" s="3">
        <v>9573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ht="15" x14ac:dyDescent="0.25">
      <c r="A4" s="2" t="s">
        <v>2</v>
      </c>
      <c r="B4" s="3"/>
      <c r="C4" s="3"/>
      <c r="D4" s="3">
        <v>1244</v>
      </c>
      <c r="E4" s="3">
        <v>1262</v>
      </c>
      <c r="F4" s="3">
        <v>1337</v>
      </c>
      <c r="G4" s="3">
        <v>1951</v>
      </c>
      <c r="H4" s="3">
        <v>2910</v>
      </c>
      <c r="I4" s="3">
        <v>3982</v>
      </c>
      <c r="J4" s="3">
        <v>5979</v>
      </c>
      <c r="K4" s="3">
        <v>7985</v>
      </c>
      <c r="L4" s="3">
        <v>10054</v>
      </c>
      <c r="M4" s="3">
        <v>12207</v>
      </c>
      <c r="N4" s="3">
        <v>14547</v>
      </c>
      <c r="O4" s="3">
        <v>30758</v>
      </c>
      <c r="P4" s="3">
        <v>46916</v>
      </c>
      <c r="Q4" s="3">
        <v>62898</v>
      </c>
      <c r="R4" s="3">
        <v>78818</v>
      </c>
      <c r="S4" s="3">
        <v>94758</v>
      </c>
      <c r="T4" s="3">
        <v>110651</v>
      </c>
      <c r="U4" s="3">
        <v>126601</v>
      </c>
      <c r="V4" s="3">
        <v>142245</v>
      </c>
      <c r="W4" s="3">
        <v>157495</v>
      </c>
      <c r="X4" s="3">
        <v>172367</v>
      </c>
      <c r="Y4" s="3">
        <v>186622</v>
      </c>
      <c r="Z4" s="3">
        <v>201057</v>
      </c>
      <c r="AA4" s="3">
        <v>215580</v>
      </c>
      <c r="AB4" s="3">
        <v>230163</v>
      </c>
      <c r="AC4" s="3">
        <v>244030</v>
      </c>
      <c r="AD4" s="3">
        <v>245087</v>
      </c>
      <c r="AE4" s="3">
        <v>246127</v>
      </c>
      <c r="AF4" s="3">
        <v>247156</v>
      </c>
      <c r="AG4" s="3">
        <v>248177</v>
      </c>
      <c r="AH4" s="3">
        <v>249186</v>
      </c>
      <c r="AI4" s="3">
        <v>250191</v>
      </c>
      <c r="AJ4" s="2" t="s">
        <v>2</v>
      </c>
      <c r="AK4" s="37" t="s">
        <v>54</v>
      </c>
      <c r="AL4" s="2" t="s">
        <v>54</v>
      </c>
      <c r="AM4" s="2"/>
    </row>
    <row r="5" spans="1:39" ht="15" x14ac:dyDescent="0.25">
      <c r="A5" s="2" t="s">
        <v>3</v>
      </c>
      <c r="B5" s="3"/>
      <c r="C5" s="3"/>
      <c r="D5" s="3">
        <v>508</v>
      </c>
      <c r="E5" s="3">
        <v>526</v>
      </c>
      <c r="F5" s="3">
        <v>564</v>
      </c>
      <c r="G5" s="3">
        <v>773</v>
      </c>
      <c r="H5" s="3">
        <v>1122</v>
      </c>
      <c r="I5" s="3">
        <v>1514</v>
      </c>
      <c r="J5" s="3">
        <v>2282</v>
      </c>
      <c r="K5" s="3">
        <v>3035</v>
      </c>
      <c r="L5" s="3">
        <v>3796</v>
      </c>
      <c r="M5" s="3">
        <v>4579</v>
      </c>
      <c r="N5" s="3">
        <v>5398</v>
      </c>
      <c r="O5" s="3">
        <v>12129</v>
      </c>
      <c r="P5" s="3">
        <v>18841</v>
      </c>
      <c r="Q5" s="3">
        <v>25500</v>
      </c>
      <c r="R5" s="3">
        <v>32140</v>
      </c>
      <c r="S5" s="3">
        <v>38795</v>
      </c>
      <c r="T5" s="3">
        <v>45440</v>
      </c>
      <c r="U5" s="3">
        <v>52093</v>
      </c>
      <c r="V5" s="3">
        <v>58641</v>
      </c>
      <c r="W5" s="3">
        <v>65047</v>
      </c>
      <c r="X5" s="3">
        <v>71323</v>
      </c>
      <c r="Y5" s="3">
        <v>77333</v>
      </c>
      <c r="Z5" s="3">
        <v>83414</v>
      </c>
      <c r="AA5" s="3">
        <v>89536</v>
      </c>
      <c r="AB5" s="3">
        <v>95688</v>
      </c>
      <c r="AC5" s="3">
        <v>101591</v>
      </c>
      <c r="AD5" s="3">
        <v>102000</v>
      </c>
      <c r="AE5" s="3">
        <v>102386</v>
      </c>
      <c r="AF5" s="3">
        <v>102758</v>
      </c>
      <c r="AG5" s="3">
        <v>103126</v>
      </c>
      <c r="AH5" s="3">
        <v>103478</v>
      </c>
      <c r="AI5" s="3">
        <v>103832</v>
      </c>
      <c r="AJ5" s="2" t="s">
        <v>3</v>
      </c>
      <c r="AK5" s="37" t="s">
        <v>54</v>
      </c>
      <c r="AL5" s="2" t="s">
        <v>54</v>
      </c>
      <c r="AM5" s="2"/>
    </row>
    <row r="6" spans="1:39" ht="15" x14ac:dyDescent="0.25">
      <c r="A6" s="2" t="s">
        <v>4</v>
      </c>
      <c r="B6" s="3"/>
      <c r="C6" s="3"/>
      <c r="D6" s="3">
        <v>2063</v>
      </c>
      <c r="E6" s="3">
        <v>2256</v>
      </c>
      <c r="F6" s="3">
        <v>2570</v>
      </c>
      <c r="G6" s="3">
        <v>2913</v>
      </c>
      <c r="H6" s="3">
        <v>3790</v>
      </c>
      <c r="I6" s="3">
        <v>4886</v>
      </c>
      <c r="J6" s="3">
        <v>7277</v>
      </c>
      <c r="K6" s="3">
        <v>9736</v>
      </c>
      <c r="L6" s="3">
        <v>12271</v>
      </c>
      <c r="M6" s="3">
        <v>14928</v>
      </c>
      <c r="N6" s="3">
        <v>17779</v>
      </c>
      <c r="O6" s="3">
        <v>35285</v>
      </c>
      <c r="P6" s="3">
        <v>53044</v>
      </c>
      <c r="Q6" s="3">
        <v>70582</v>
      </c>
      <c r="R6" s="3">
        <v>88032</v>
      </c>
      <c r="S6" s="3">
        <v>105425</v>
      </c>
      <c r="T6" s="3">
        <v>122566</v>
      </c>
      <c r="U6" s="3">
        <v>139739</v>
      </c>
      <c r="V6" s="3">
        <v>156653</v>
      </c>
      <c r="W6" s="3">
        <v>173188</v>
      </c>
      <c r="X6" s="3">
        <v>189273</v>
      </c>
      <c r="Y6" s="3">
        <v>204529</v>
      </c>
      <c r="Z6" s="3">
        <v>219982</v>
      </c>
      <c r="AA6" s="3">
        <v>235529</v>
      </c>
      <c r="AB6" s="3">
        <v>251139</v>
      </c>
      <c r="AC6" s="3">
        <v>266339</v>
      </c>
      <c r="AD6" s="3">
        <v>267783</v>
      </c>
      <c r="AE6" s="3">
        <v>268964</v>
      </c>
      <c r="AF6" s="3">
        <v>270118</v>
      </c>
      <c r="AG6" s="3">
        <v>271228</v>
      </c>
      <c r="AH6" s="3">
        <v>272307</v>
      </c>
      <c r="AI6" s="3">
        <v>273375</v>
      </c>
      <c r="AJ6" s="2" t="s">
        <v>4</v>
      </c>
      <c r="AK6" s="37" t="s">
        <v>55</v>
      </c>
      <c r="AL6" s="2" t="s">
        <v>55</v>
      </c>
      <c r="AM6" s="2"/>
    </row>
    <row r="7" spans="1:39" ht="15" x14ac:dyDescent="0.25">
      <c r="A7" s="2" t="s">
        <v>5</v>
      </c>
      <c r="B7" s="3"/>
      <c r="C7" s="3"/>
      <c r="D7" s="3">
        <v>187</v>
      </c>
      <c r="E7" s="3">
        <v>194</v>
      </c>
      <c r="F7" s="3">
        <v>209</v>
      </c>
      <c r="G7" s="3">
        <v>260</v>
      </c>
      <c r="H7" s="3">
        <v>351</v>
      </c>
      <c r="I7" s="3">
        <v>456</v>
      </c>
      <c r="J7" s="3">
        <v>763</v>
      </c>
      <c r="K7" s="3">
        <v>1068</v>
      </c>
      <c r="L7" s="3">
        <v>1374</v>
      </c>
      <c r="M7" s="3">
        <v>1686</v>
      </c>
      <c r="N7" s="3">
        <v>2001</v>
      </c>
      <c r="O7" s="3">
        <v>3454</v>
      </c>
      <c r="P7" s="3">
        <v>4924</v>
      </c>
      <c r="Q7" s="3">
        <v>6393</v>
      </c>
      <c r="R7" s="3">
        <v>7856</v>
      </c>
      <c r="S7" s="3">
        <v>9329</v>
      </c>
      <c r="T7" s="3">
        <v>10800</v>
      </c>
      <c r="U7" s="3">
        <v>12275</v>
      </c>
      <c r="V7" s="3">
        <v>13727</v>
      </c>
      <c r="W7" s="3">
        <v>15144</v>
      </c>
      <c r="X7" s="3">
        <v>16528</v>
      </c>
      <c r="Y7" s="3">
        <v>17760</v>
      </c>
      <c r="Z7" s="3">
        <v>19012</v>
      </c>
      <c r="AA7" s="3">
        <v>20275</v>
      </c>
      <c r="AB7" s="3">
        <v>21555</v>
      </c>
      <c r="AC7" s="3">
        <v>22830</v>
      </c>
      <c r="AD7" s="3">
        <v>23001</v>
      </c>
      <c r="AE7" s="3">
        <v>23165</v>
      </c>
      <c r="AF7" s="3">
        <v>23319</v>
      </c>
      <c r="AG7" s="3">
        <v>23469</v>
      </c>
      <c r="AH7" s="3">
        <v>23613</v>
      </c>
      <c r="AI7" s="3">
        <v>23758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ht="15" x14ac:dyDescent="0.25">
      <c r="A8" s="2" t="s">
        <v>6</v>
      </c>
      <c r="B8" s="3"/>
      <c r="C8" s="3"/>
      <c r="D8" s="3">
        <v>277</v>
      </c>
      <c r="E8" s="3">
        <v>281</v>
      </c>
      <c r="F8" s="3">
        <v>295</v>
      </c>
      <c r="G8" s="3">
        <v>440</v>
      </c>
      <c r="H8" s="3">
        <v>673</v>
      </c>
      <c r="I8" s="3">
        <v>934</v>
      </c>
      <c r="J8" s="3">
        <v>1350</v>
      </c>
      <c r="K8" s="3">
        <v>1767</v>
      </c>
      <c r="L8" s="3">
        <v>2193</v>
      </c>
      <c r="M8" s="3">
        <v>2635</v>
      </c>
      <c r="N8" s="3">
        <v>3122</v>
      </c>
      <c r="O8" s="3">
        <v>6817</v>
      </c>
      <c r="P8" s="3">
        <v>10492</v>
      </c>
      <c r="Q8" s="3">
        <v>14115</v>
      </c>
      <c r="R8" s="3">
        <v>17720</v>
      </c>
      <c r="S8" s="3">
        <v>21313</v>
      </c>
      <c r="T8" s="3">
        <v>24860</v>
      </c>
      <c r="U8" s="3">
        <v>28415</v>
      </c>
      <c r="V8" s="3">
        <v>31897</v>
      </c>
      <c r="W8" s="3">
        <v>35271</v>
      </c>
      <c r="X8" s="3">
        <v>38553</v>
      </c>
      <c r="Y8" s="3">
        <v>41741</v>
      </c>
      <c r="Z8" s="3">
        <v>44969</v>
      </c>
      <c r="AA8" s="3">
        <v>48218</v>
      </c>
      <c r="AB8" s="3">
        <v>51475</v>
      </c>
      <c r="AC8" s="3">
        <v>54556</v>
      </c>
      <c r="AD8" s="3">
        <v>54710</v>
      </c>
      <c r="AE8" s="3">
        <v>54862</v>
      </c>
      <c r="AF8" s="3">
        <v>55010</v>
      </c>
      <c r="AG8" s="3">
        <v>55157</v>
      </c>
      <c r="AH8" s="3">
        <v>55303</v>
      </c>
      <c r="AI8" s="3">
        <v>55449</v>
      </c>
      <c r="AJ8" s="2" t="s">
        <v>6</v>
      </c>
      <c r="AK8" s="37" t="s">
        <v>56</v>
      </c>
      <c r="AL8" s="2" t="s">
        <v>56</v>
      </c>
      <c r="AM8" s="2"/>
    </row>
    <row r="9" spans="1:39" ht="15" x14ac:dyDescent="0.25">
      <c r="A9" s="2" t="s">
        <v>7</v>
      </c>
      <c r="B9" s="3"/>
      <c r="C9" s="3"/>
      <c r="D9" s="3">
        <v>1302</v>
      </c>
      <c r="E9" s="3">
        <v>1434</v>
      </c>
      <c r="F9" s="3">
        <v>1646</v>
      </c>
      <c r="G9" s="3">
        <v>1798</v>
      </c>
      <c r="H9" s="3">
        <v>2296</v>
      </c>
      <c r="I9" s="3">
        <v>2933</v>
      </c>
      <c r="J9" s="3">
        <v>4238</v>
      </c>
      <c r="K9" s="3">
        <v>5585</v>
      </c>
      <c r="L9" s="3">
        <v>6978</v>
      </c>
      <c r="M9" s="3">
        <v>8432</v>
      </c>
      <c r="N9" s="3">
        <v>10006</v>
      </c>
      <c r="O9" s="3">
        <v>19941</v>
      </c>
      <c r="P9" s="3">
        <v>30045</v>
      </c>
      <c r="Q9" s="3">
        <v>40061</v>
      </c>
      <c r="R9" s="3">
        <v>50030</v>
      </c>
      <c r="S9" s="3">
        <v>60018</v>
      </c>
      <c r="T9" s="3">
        <v>69968</v>
      </c>
      <c r="U9" s="3">
        <v>79926</v>
      </c>
      <c r="V9" s="3">
        <v>89750</v>
      </c>
      <c r="W9" s="3">
        <v>99374</v>
      </c>
      <c r="X9" s="3">
        <v>108762</v>
      </c>
      <c r="Y9" s="3">
        <v>117695</v>
      </c>
      <c r="Z9" s="3">
        <v>126753</v>
      </c>
      <c r="AA9" s="3">
        <v>135884</v>
      </c>
      <c r="AB9" s="3">
        <v>145068</v>
      </c>
      <c r="AC9" s="3">
        <v>153997</v>
      </c>
      <c r="AD9" s="3">
        <v>154989</v>
      </c>
      <c r="AE9" s="3">
        <v>155813</v>
      </c>
      <c r="AF9" s="3">
        <v>156629</v>
      </c>
      <c r="AG9" s="3">
        <v>157430</v>
      </c>
      <c r="AH9" s="3">
        <v>158219</v>
      </c>
      <c r="AI9" s="3">
        <v>159004</v>
      </c>
      <c r="AJ9" s="2" t="s">
        <v>7</v>
      </c>
      <c r="AK9" s="37" t="s">
        <v>57</v>
      </c>
      <c r="AL9" s="2" t="s">
        <v>57</v>
      </c>
      <c r="AM9" s="2"/>
    </row>
    <row r="10" spans="1:39" x14ac:dyDescent="0.3">
      <c r="A10" s="2" t="s">
        <v>8</v>
      </c>
      <c r="B10" s="3"/>
      <c r="C10" s="3"/>
      <c r="D10" s="3">
        <v>231</v>
      </c>
      <c r="E10" s="3">
        <v>247</v>
      </c>
      <c r="F10" s="3">
        <v>275</v>
      </c>
      <c r="G10" s="3">
        <v>307</v>
      </c>
      <c r="H10" s="3">
        <v>383</v>
      </c>
      <c r="I10" s="3">
        <v>479</v>
      </c>
      <c r="J10" s="3">
        <v>916</v>
      </c>
      <c r="K10" s="3">
        <v>1342</v>
      </c>
      <c r="L10" s="3">
        <v>1766</v>
      </c>
      <c r="M10" s="3">
        <v>2186</v>
      </c>
      <c r="N10" s="3">
        <v>2593</v>
      </c>
      <c r="O10" s="3">
        <v>3979</v>
      </c>
      <c r="P10" s="3">
        <v>5404</v>
      </c>
      <c r="Q10" s="3">
        <v>6834</v>
      </c>
      <c r="R10" s="3">
        <v>8261</v>
      </c>
      <c r="S10" s="3">
        <v>9705</v>
      </c>
      <c r="T10" s="3">
        <v>11144</v>
      </c>
      <c r="U10" s="3">
        <v>12583</v>
      </c>
      <c r="V10" s="3">
        <v>14003</v>
      </c>
      <c r="W10" s="3">
        <v>15397</v>
      </c>
      <c r="X10" s="3">
        <v>16764</v>
      </c>
      <c r="Y10" s="3">
        <v>17852</v>
      </c>
      <c r="Z10" s="3">
        <v>18962</v>
      </c>
      <c r="AA10" s="3">
        <v>20091</v>
      </c>
      <c r="AB10" s="3">
        <v>21246</v>
      </c>
      <c r="AC10" s="3">
        <v>22434</v>
      </c>
      <c r="AD10" s="3">
        <v>22646</v>
      </c>
      <c r="AE10" s="3">
        <v>22836</v>
      </c>
      <c r="AF10" s="3">
        <v>23015</v>
      </c>
      <c r="AG10" s="3">
        <v>23185</v>
      </c>
      <c r="AH10" s="3">
        <v>23348</v>
      </c>
      <c r="AI10" s="3">
        <v>23515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">
      <c r="A11" s="2" t="s">
        <v>9</v>
      </c>
      <c r="B11" s="3"/>
      <c r="C11" s="3"/>
      <c r="D11" s="3">
        <v>1624</v>
      </c>
      <c r="E11" s="3">
        <v>1725</v>
      </c>
      <c r="F11" s="3">
        <v>1902</v>
      </c>
      <c r="G11" s="3">
        <v>2166</v>
      </c>
      <c r="H11" s="3">
        <v>2794</v>
      </c>
      <c r="I11" s="3">
        <v>3559</v>
      </c>
      <c r="J11" s="3">
        <v>5530</v>
      </c>
      <c r="K11" s="3">
        <v>7479</v>
      </c>
      <c r="L11" s="3">
        <v>9452</v>
      </c>
      <c r="M11" s="3">
        <v>11453</v>
      </c>
      <c r="N11" s="3">
        <v>13490</v>
      </c>
      <c r="O11" s="3">
        <v>24558</v>
      </c>
      <c r="P11" s="3">
        <v>35777</v>
      </c>
      <c r="Q11" s="3">
        <v>46955</v>
      </c>
      <c r="R11" s="3">
        <v>58084</v>
      </c>
      <c r="S11" s="3">
        <v>69279</v>
      </c>
      <c r="T11" s="3">
        <v>80434</v>
      </c>
      <c r="U11" s="3">
        <v>91609</v>
      </c>
      <c r="V11" s="3">
        <v>102584</v>
      </c>
      <c r="W11" s="3">
        <v>113337</v>
      </c>
      <c r="X11" s="3">
        <v>123854</v>
      </c>
      <c r="Y11" s="3">
        <v>133430</v>
      </c>
      <c r="Z11" s="3">
        <v>143179</v>
      </c>
      <c r="AA11" s="3">
        <v>153029</v>
      </c>
      <c r="AB11" s="3">
        <v>162988</v>
      </c>
      <c r="AC11" s="3">
        <v>172889</v>
      </c>
      <c r="AD11" s="3">
        <v>174041</v>
      </c>
      <c r="AE11" s="3">
        <v>175075</v>
      </c>
      <c r="AF11" s="3">
        <v>176079</v>
      </c>
      <c r="AG11" s="3">
        <v>177050</v>
      </c>
      <c r="AH11" s="3">
        <v>177988</v>
      </c>
      <c r="AI11" s="3">
        <v>178925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">
      <c r="A12" s="2" t="s">
        <v>10</v>
      </c>
      <c r="B12" s="3"/>
      <c r="C12" s="3"/>
      <c r="D12" s="3">
        <v>544</v>
      </c>
      <c r="E12" s="3">
        <v>564</v>
      </c>
      <c r="F12" s="3">
        <v>605</v>
      </c>
      <c r="G12" s="3">
        <v>832</v>
      </c>
      <c r="H12" s="3">
        <v>1219</v>
      </c>
      <c r="I12" s="3">
        <v>1654</v>
      </c>
      <c r="J12" s="3">
        <v>2379</v>
      </c>
      <c r="K12" s="3">
        <v>3115</v>
      </c>
      <c r="L12" s="3">
        <v>3874</v>
      </c>
      <c r="M12" s="3">
        <v>4674</v>
      </c>
      <c r="N12" s="3">
        <v>5549</v>
      </c>
      <c r="O12" s="3">
        <v>12270</v>
      </c>
      <c r="P12" s="3">
        <v>18973</v>
      </c>
      <c r="Q12" s="3">
        <v>25584</v>
      </c>
      <c r="R12" s="3">
        <v>32158</v>
      </c>
      <c r="S12" s="3">
        <v>38705</v>
      </c>
      <c r="T12" s="3">
        <v>45173</v>
      </c>
      <c r="U12" s="3">
        <v>51652</v>
      </c>
      <c r="V12" s="3">
        <v>58005</v>
      </c>
      <c r="W12" s="3">
        <v>64192</v>
      </c>
      <c r="X12" s="3">
        <v>70214</v>
      </c>
      <c r="Y12" s="3">
        <v>76061</v>
      </c>
      <c r="Z12" s="3">
        <v>81977</v>
      </c>
      <c r="AA12" s="3">
        <v>87927</v>
      </c>
      <c r="AB12" s="3">
        <v>93890</v>
      </c>
      <c r="AC12" s="3">
        <v>99567</v>
      </c>
      <c r="AD12" s="3">
        <v>99873</v>
      </c>
      <c r="AE12" s="3">
        <v>100158</v>
      </c>
      <c r="AF12" s="3">
        <v>100440</v>
      </c>
      <c r="AG12" s="3">
        <v>100718</v>
      </c>
      <c r="AH12" s="3">
        <v>100995</v>
      </c>
      <c r="AI12" s="3">
        <v>101271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">
      <c r="A13" s="2" t="s">
        <v>11</v>
      </c>
      <c r="B13" s="3"/>
      <c r="C13" s="3"/>
      <c r="D13" s="3">
        <v>504</v>
      </c>
      <c r="E13" s="3">
        <v>535</v>
      </c>
      <c r="F13" s="3">
        <v>592</v>
      </c>
      <c r="G13" s="3">
        <v>674</v>
      </c>
      <c r="H13" s="3">
        <v>864</v>
      </c>
      <c r="I13" s="3">
        <v>1094</v>
      </c>
      <c r="J13" s="3">
        <v>1765</v>
      </c>
      <c r="K13" s="3">
        <v>2420</v>
      </c>
      <c r="L13" s="3">
        <v>3086</v>
      </c>
      <c r="M13" s="3">
        <v>3755</v>
      </c>
      <c r="N13" s="3">
        <v>4422</v>
      </c>
      <c r="O13" s="3">
        <v>7366</v>
      </c>
      <c r="P13" s="3">
        <v>10365</v>
      </c>
      <c r="Q13" s="3">
        <v>13354</v>
      </c>
      <c r="R13" s="3">
        <v>16326</v>
      </c>
      <c r="S13" s="3">
        <v>19312</v>
      </c>
      <c r="T13" s="3">
        <v>22255</v>
      </c>
      <c r="U13" s="3">
        <v>25202</v>
      </c>
      <c r="V13" s="3">
        <v>28093</v>
      </c>
      <c r="W13" s="3">
        <v>30911</v>
      </c>
      <c r="X13" s="3">
        <v>33659</v>
      </c>
      <c r="Y13" s="3">
        <v>36075</v>
      </c>
      <c r="Z13" s="3">
        <v>38538</v>
      </c>
      <c r="AA13" s="3">
        <v>41031</v>
      </c>
      <c r="AB13" s="3">
        <v>43563</v>
      </c>
      <c r="AC13" s="3">
        <v>46109</v>
      </c>
      <c r="AD13" s="3">
        <v>46438</v>
      </c>
      <c r="AE13" s="3">
        <v>46735</v>
      </c>
      <c r="AF13" s="3">
        <v>47010</v>
      </c>
      <c r="AG13" s="3">
        <v>47278</v>
      </c>
      <c r="AH13" s="3">
        <v>47530</v>
      </c>
      <c r="AI13" s="3">
        <v>47784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">
      <c r="A14" s="2" t="s">
        <v>12</v>
      </c>
      <c r="B14" s="3"/>
      <c r="C14" s="3"/>
      <c r="D14" s="3">
        <v>563</v>
      </c>
      <c r="E14" s="3">
        <v>585</v>
      </c>
      <c r="F14" s="3">
        <v>639</v>
      </c>
      <c r="G14" s="3">
        <v>798</v>
      </c>
      <c r="H14" s="3">
        <v>1087</v>
      </c>
      <c r="I14" s="3">
        <v>1418</v>
      </c>
      <c r="J14" s="3">
        <v>2021</v>
      </c>
      <c r="K14" s="3">
        <v>2608</v>
      </c>
      <c r="L14" s="3">
        <v>3201</v>
      </c>
      <c r="M14" s="3">
        <v>3801</v>
      </c>
      <c r="N14" s="3">
        <v>4417</v>
      </c>
      <c r="O14" s="3">
        <v>9520</v>
      </c>
      <c r="P14" s="3">
        <v>14625</v>
      </c>
      <c r="Q14" s="3">
        <v>19693</v>
      </c>
      <c r="R14" s="3">
        <v>24736</v>
      </c>
      <c r="S14" s="3">
        <v>29794</v>
      </c>
      <c r="T14" s="3">
        <v>34821</v>
      </c>
      <c r="U14" s="3">
        <v>39843</v>
      </c>
      <c r="V14" s="3">
        <v>44777</v>
      </c>
      <c r="W14" s="3">
        <v>49595</v>
      </c>
      <c r="X14" s="3">
        <v>54330</v>
      </c>
      <c r="Y14" s="3">
        <v>58849</v>
      </c>
      <c r="Z14" s="3">
        <v>63436</v>
      </c>
      <c r="AA14" s="3">
        <v>68062</v>
      </c>
      <c r="AB14" s="3">
        <v>72724</v>
      </c>
      <c r="AC14" s="3">
        <v>77257</v>
      </c>
      <c r="AD14" s="3">
        <v>77561</v>
      </c>
      <c r="AE14" s="3">
        <v>77841</v>
      </c>
      <c r="AF14" s="3">
        <v>78105</v>
      </c>
      <c r="AG14" s="3">
        <v>78358</v>
      </c>
      <c r="AH14" s="3">
        <v>78605</v>
      </c>
      <c r="AI14" s="3">
        <v>78848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">
      <c r="A15" s="2" t="s">
        <v>13</v>
      </c>
      <c r="B15" s="3"/>
      <c r="C15" s="3"/>
      <c r="D15" s="3">
        <v>330</v>
      </c>
      <c r="E15" s="3">
        <v>345</v>
      </c>
      <c r="F15" s="3">
        <v>371</v>
      </c>
      <c r="G15" s="3">
        <v>487</v>
      </c>
      <c r="H15" s="3">
        <v>704</v>
      </c>
      <c r="I15" s="3">
        <v>952</v>
      </c>
      <c r="J15" s="3">
        <v>1410</v>
      </c>
      <c r="K15" s="3">
        <v>1880</v>
      </c>
      <c r="L15" s="3">
        <v>2364</v>
      </c>
      <c r="M15" s="3">
        <v>2877</v>
      </c>
      <c r="N15" s="3">
        <v>3443</v>
      </c>
      <c r="O15" s="3">
        <v>6761</v>
      </c>
      <c r="P15" s="3">
        <v>10081</v>
      </c>
      <c r="Q15" s="3">
        <v>13349</v>
      </c>
      <c r="R15" s="3">
        <v>16598</v>
      </c>
      <c r="S15" s="3">
        <v>19826</v>
      </c>
      <c r="T15" s="3">
        <v>23003</v>
      </c>
      <c r="U15" s="3">
        <v>26193</v>
      </c>
      <c r="V15" s="3">
        <v>29315</v>
      </c>
      <c r="W15" s="3">
        <v>32339</v>
      </c>
      <c r="X15" s="3">
        <v>35263</v>
      </c>
      <c r="Y15" s="3">
        <v>38068</v>
      </c>
      <c r="Z15" s="3">
        <v>40909</v>
      </c>
      <c r="AA15" s="3">
        <v>43769</v>
      </c>
      <c r="AB15" s="3">
        <v>46638</v>
      </c>
      <c r="AC15" s="3">
        <v>49356</v>
      </c>
      <c r="AD15" s="3">
        <v>49558</v>
      </c>
      <c r="AE15" s="3">
        <v>49748</v>
      </c>
      <c r="AF15" s="3">
        <v>49937</v>
      </c>
      <c r="AG15" s="3">
        <v>50127</v>
      </c>
      <c r="AH15" s="3">
        <v>50314</v>
      </c>
      <c r="AI15" s="3">
        <v>50499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">
      <c r="A16" s="2" t="s">
        <v>14</v>
      </c>
      <c r="B16" s="3"/>
      <c r="C16" s="3"/>
      <c r="D16" s="3">
        <v>14</v>
      </c>
      <c r="E16" s="3">
        <v>14</v>
      </c>
      <c r="F16" s="3">
        <v>15</v>
      </c>
      <c r="G16" s="3">
        <v>19</v>
      </c>
      <c r="H16" s="3">
        <v>24</v>
      </c>
      <c r="I16" s="3">
        <v>30</v>
      </c>
      <c r="J16" s="3">
        <v>78</v>
      </c>
      <c r="K16" s="3">
        <v>123</v>
      </c>
      <c r="L16" s="3">
        <v>167</v>
      </c>
      <c r="M16" s="3">
        <v>208</v>
      </c>
      <c r="N16" s="3">
        <v>244</v>
      </c>
      <c r="O16" s="3">
        <v>359</v>
      </c>
      <c r="P16" s="3">
        <v>476</v>
      </c>
      <c r="Q16" s="3">
        <v>595</v>
      </c>
      <c r="R16" s="3">
        <v>715</v>
      </c>
      <c r="S16" s="3">
        <v>837</v>
      </c>
      <c r="T16" s="3">
        <v>960</v>
      </c>
      <c r="U16" s="3">
        <v>1081</v>
      </c>
      <c r="V16" s="3">
        <v>1202</v>
      </c>
      <c r="W16" s="3">
        <v>1322</v>
      </c>
      <c r="X16" s="3">
        <v>1440</v>
      </c>
      <c r="Y16" s="3">
        <v>1523</v>
      </c>
      <c r="Z16" s="3">
        <v>1607</v>
      </c>
      <c r="AA16" s="3">
        <v>1692</v>
      </c>
      <c r="AB16" s="3">
        <v>1781</v>
      </c>
      <c r="AC16" s="3">
        <v>1875</v>
      </c>
      <c r="AD16" s="3">
        <v>1890</v>
      </c>
      <c r="AE16" s="3">
        <v>1906</v>
      </c>
      <c r="AF16" s="3">
        <v>1918</v>
      </c>
      <c r="AG16" s="3">
        <v>1929</v>
      </c>
      <c r="AH16" s="3">
        <v>1939</v>
      </c>
      <c r="AI16" s="3">
        <v>1950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">
      <c r="A17" s="2" t="s">
        <v>15</v>
      </c>
      <c r="B17" s="3"/>
      <c r="C17" s="3"/>
      <c r="D17" s="3">
        <v>780</v>
      </c>
      <c r="E17" s="3">
        <v>810</v>
      </c>
      <c r="F17" s="3">
        <v>860</v>
      </c>
      <c r="G17" s="3">
        <v>1209</v>
      </c>
      <c r="H17" s="3">
        <v>1823</v>
      </c>
      <c r="I17" s="3">
        <v>2515</v>
      </c>
      <c r="J17" s="3">
        <v>3636</v>
      </c>
      <c r="K17" s="3">
        <v>4760</v>
      </c>
      <c r="L17" s="3">
        <v>5908</v>
      </c>
      <c r="M17" s="3">
        <v>7106</v>
      </c>
      <c r="N17" s="3">
        <v>8408</v>
      </c>
      <c r="O17" s="3">
        <v>17584</v>
      </c>
      <c r="P17" s="3">
        <v>26729</v>
      </c>
      <c r="Q17" s="3">
        <v>35781</v>
      </c>
      <c r="R17" s="3">
        <v>44781</v>
      </c>
      <c r="S17" s="3">
        <v>53785</v>
      </c>
      <c r="T17" s="3">
        <v>62762</v>
      </c>
      <c r="U17" s="3">
        <v>71762</v>
      </c>
      <c r="V17" s="3">
        <v>80579</v>
      </c>
      <c r="W17" s="3">
        <v>89117</v>
      </c>
      <c r="X17" s="3">
        <v>97423</v>
      </c>
      <c r="Y17" s="3">
        <v>105453</v>
      </c>
      <c r="Z17" s="3">
        <v>113599</v>
      </c>
      <c r="AA17" s="3">
        <v>121811</v>
      </c>
      <c r="AB17" s="3">
        <v>130056</v>
      </c>
      <c r="AC17" s="3">
        <v>137861</v>
      </c>
      <c r="AD17" s="3">
        <v>138420</v>
      </c>
      <c r="AE17" s="3">
        <v>138976</v>
      </c>
      <c r="AF17" s="3">
        <v>139524</v>
      </c>
      <c r="AG17" s="3">
        <v>140075</v>
      </c>
      <c r="AH17" s="3">
        <v>140626</v>
      </c>
      <c r="AI17" s="3">
        <v>141176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">
      <c r="A18" s="2" t="s">
        <v>16</v>
      </c>
      <c r="B18" s="3"/>
      <c r="C18" s="3"/>
      <c r="D18" s="3">
        <v>1136</v>
      </c>
      <c r="E18" s="3">
        <v>1170</v>
      </c>
      <c r="F18" s="3">
        <v>1258</v>
      </c>
      <c r="G18" s="3">
        <v>1758</v>
      </c>
      <c r="H18" s="3">
        <v>2588</v>
      </c>
      <c r="I18" s="3">
        <v>3526</v>
      </c>
      <c r="J18" s="3">
        <v>5205</v>
      </c>
      <c r="K18" s="3">
        <v>6888</v>
      </c>
      <c r="L18" s="3">
        <v>8611</v>
      </c>
      <c r="M18" s="3">
        <v>10407</v>
      </c>
      <c r="N18" s="3">
        <v>12347</v>
      </c>
      <c r="O18" s="3">
        <v>26158</v>
      </c>
      <c r="P18" s="3">
        <v>39942</v>
      </c>
      <c r="Q18" s="3">
        <v>53589</v>
      </c>
      <c r="R18" s="3">
        <v>67175</v>
      </c>
      <c r="S18" s="3">
        <v>80776</v>
      </c>
      <c r="T18" s="3">
        <v>94336</v>
      </c>
      <c r="U18" s="3">
        <v>107934</v>
      </c>
      <c r="V18" s="3">
        <v>121277</v>
      </c>
      <c r="W18" s="3">
        <v>134271</v>
      </c>
      <c r="X18" s="3">
        <v>146941</v>
      </c>
      <c r="Y18" s="3">
        <v>159111</v>
      </c>
      <c r="Z18" s="3">
        <v>171444</v>
      </c>
      <c r="AA18" s="3">
        <v>183860</v>
      </c>
      <c r="AB18" s="3">
        <v>196333</v>
      </c>
      <c r="AC18" s="3">
        <v>208213</v>
      </c>
      <c r="AD18" s="3">
        <v>209113</v>
      </c>
      <c r="AE18" s="3">
        <v>209980</v>
      </c>
      <c r="AF18" s="3">
        <v>210838</v>
      </c>
      <c r="AG18" s="3">
        <v>211682</v>
      </c>
      <c r="AH18" s="3">
        <v>212520</v>
      </c>
      <c r="AI18" s="3">
        <v>213359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">
      <c r="A19" s="2" t="s">
        <v>17</v>
      </c>
      <c r="B19" s="3"/>
      <c r="C19" s="3"/>
      <c r="D19" s="3">
        <v>2091</v>
      </c>
      <c r="E19" s="3">
        <v>2129</v>
      </c>
      <c r="F19" s="3">
        <v>2247</v>
      </c>
      <c r="G19" s="3">
        <v>3303</v>
      </c>
      <c r="H19" s="3">
        <v>4958</v>
      </c>
      <c r="I19" s="3">
        <v>6800</v>
      </c>
      <c r="J19" s="3">
        <v>10185</v>
      </c>
      <c r="K19" s="3">
        <v>13607</v>
      </c>
      <c r="L19" s="3">
        <v>17139</v>
      </c>
      <c r="M19" s="3">
        <v>20833</v>
      </c>
      <c r="N19" s="3">
        <v>24856</v>
      </c>
      <c r="O19" s="3">
        <v>49641</v>
      </c>
      <c r="P19" s="3">
        <v>74376</v>
      </c>
      <c r="Q19" s="3">
        <v>98829</v>
      </c>
      <c r="R19" s="3">
        <v>123148</v>
      </c>
      <c r="S19" s="3">
        <v>147476</v>
      </c>
      <c r="T19" s="3">
        <v>171726</v>
      </c>
      <c r="U19" s="3">
        <v>196077</v>
      </c>
      <c r="V19" s="3">
        <v>219897</v>
      </c>
      <c r="W19" s="3">
        <v>243046</v>
      </c>
      <c r="X19" s="3">
        <v>265520</v>
      </c>
      <c r="Y19" s="3">
        <v>287001</v>
      </c>
      <c r="Z19" s="3">
        <v>308777</v>
      </c>
      <c r="AA19" s="3">
        <v>330714</v>
      </c>
      <c r="AB19" s="3">
        <v>352736</v>
      </c>
      <c r="AC19" s="3">
        <v>373592</v>
      </c>
      <c r="AD19" s="3">
        <v>375382</v>
      </c>
      <c r="AE19" s="3">
        <v>377141</v>
      </c>
      <c r="AF19" s="3">
        <v>378904</v>
      </c>
      <c r="AG19" s="3">
        <v>380657</v>
      </c>
      <c r="AH19" s="3">
        <v>382407</v>
      </c>
      <c r="AI19" s="3">
        <v>384159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">
      <c r="A20" s="2" t="s">
        <v>18</v>
      </c>
      <c r="B20" s="3"/>
      <c r="C20" s="3"/>
      <c r="D20" s="3">
        <v>430</v>
      </c>
      <c r="E20" s="3">
        <v>446</v>
      </c>
      <c r="F20" s="3">
        <v>476</v>
      </c>
      <c r="G20" s="3">
        <v>647</v>
      </c>
      <c r="H20" s="3">
        <v>954</v>
      </c>
      <c r="I20" s="3">
        <v>1304</v>
      </c>
      <c r="J20" s="3">
        <v>1918</v>
      </c>
      <c r="K20" s="3">
        <v>2545</v>
      </c>
      <c r="L20" s="3">
        <v>3194</v>
      </c>
      <c r="M20" s="3">
        <v>3879</v>
      </c>
      <c r="N20" s="3">
        <v>4637</v>
      </c>
      <c r="O20" s="3">
        <v>9380</v>
      </c>
      <c r="P20" s="3">
        <v>14102</v>
      </c>
      <c r="Q20" s="3">
        <v>18752</v>
      </c>
      <c r="R20" s="3">
        <v>23369</v>
      </c>
      <c r="S20" s="3">
        <v>27960</v>
      </c>
      <c r="T20" s="3">
        <v>32482</v>
      </c>
      <c r="U20" s="3">
        <v>37021</v>
      </c>
      <c r="V20" s="3">
        <v>41462</v>
      </c>
      <c r="W20" s="3">
        <v>45764</v>
      </c>
      <c r="X20" s="3">
        <v>49928</v>
      </c>
      <c r="Y20" s="3">
        <v>53942</v>
      </c>
      <c r="Z20" s="3">
        <v>58008</v>
      </c>
      <c r="AA20" s="3">
        <v>62104</v>
      </c>
      <c r="AB20" s="3">
        <v>66208</v>
      </c>
      <c r="AC20" s="3">
        <v>70060</v>
      </c>
      <c r="AD20" s="3">
        <v>70305</v>
      </c>
      <c r="AE20" s="3">
        <v>70547</v>
      </c>
      <c r="AF20" s="3">
        <v>70792</v>
      </c>
      <c r="AG20" s="3">
        <v>71036</v>
      </c>
      <c r="AH20" s="3">
        <v>71279</v>
      </c>
      <c r="AI20" s="3">
        <v>71521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">
      <c r="A21" s="2" t="s">
        <v>19</v>
      </c>
      <c r="B21" s="3"/>
      <c r="C21" s="3"/>
      <c r="D21" s="3">
        <v>821</v>
      </c>
      <c r="E21" s="3">
        <v>815</v>
      </c>
      <c r="F21" s="3">
        <v>848</v>
      </c>
      <c r="G21" s="3">
        <v>1249</v>
      </c>
      <c r="H21" s="3">
        <v>1845</v>
      </c>
      <c r="I21" s="3">
        <v>2507</v>
      </c>
      <c r="J21" s="3">
        <v>3818</v>
      </c>
      <c r="K21" s="3">
        <v>5169</v>
      </c>
      <c r="L21" s="3">
        <v>6581</v>
      </c>
      <c r="M21" s="3">
        <v>8075</v>
      </c>
      <c r="N21" s="3">
        <v>9724</v>
      </c>
      <c r="O21" s="3">
        <v>18716</v>
      </c>
      <c r="P21" s="3">
        <v>27703</v>
      </c>
      <c r="Q21" s="3">
        <v>36542</v>
      </c>
      <c r="R21" s="3">
        <v>45321</v>
      </c>
      <c r="S21" s="3">
        <v>54059</v>
      </c>
      <c r="T21" s="3">
        <v>62662</v>
      </c>
      <c r="U21" s="3">
        <v>71306</v>
      </c>
      <c r="V21" s="3">
        <v>79750</v>
      </c>
      <c r="W21" s="3">
        <v>87970</v>
      </c>
      <c r="X21" s="3">
        <v>95915</v>
      </c>
      <c r="Y21" s="3">
        <v>103477</v>
      </c>
      <c r="Z21" s="3">
        <v>111136</v>
      </c>
      <c r="AA21" s="3">
        <v>118840</v>
      </c>
      <c r="AB21" s="3">
        <v>126572</v>
      </c>
      <c r="AC21" s="3">
        <v>133917</v>
      </c>
      <c r="AD21" s="3">
        <v>134517</v>
      </c>
      <c r="AE21" s="3">
        <v>135108</v>
      </c>
      <c r="AF21" s="3">
        <v>135697</v>
      </c>
      <c r="AG21" s="3">
        <v>136287</v>
      </c>
      <c r="AH21" s="3">
        <v>136877</v>
      </c>
      <c r="AI21" s="3">
        <v>137465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">
      <c r="A22" s="2" t="s">
        <v>20</v>
      </c>
      <c r="B22" s="3"/>
      <c r="C22" s="3"/>
      <c r="D22" s="3">
        <v>45</v>
      </c>
      <c r="E22" s="3">
        <v>46</v>
      </c>
      <c r="F22" s="3">
        <v>48</v>
      </c>
      <c r="G22" s="3">
        <v>75</v>
      </c>
      <c r="H22" s="3">
        <v>114</v>
      </c>
      <c r="I22" s="3">
        <v>157</v>
      </c>
      <c r="J22" s="3">
        <v>249</v>
      </c>
      <c r="K22" s="3">
        <v>341</v>
      </c>
      <c r="L22" s="3">
        <v>436</v>
      </c>
      <c r="M22" s="3">
        <v>533</v>
      </c>
      <c r="N22" s="3">
        <v>636</v>
      </c>
      <c r="O22" s="3">
        <v>1285</v>
      </c>
      <c r="P22" s="3">
        <v>1931</v>
      </c>
      <c r="Q22" s="3">
        <v>2572</v>
      </c>
      <c r="R22" s="3">
        <v>3209</v>
      </c>
      <c r="S22" s="3">
        <v>3847</v>
      </c>
      <c r="T22" s="3">
        <v>4485</v>
      </c>
      <c r="U22" s="3">
        <v>5123</v>
      </c>
      <c r="V22" s="3">
        <v>5749</v>
      </c>
      <c r="W22" s="3">
        <v>6361</v>
      </c>
      <c r="X22" s="3">
        <v>6959</v>
      </c>
      <c r="Y22" s="3">
        <v>7520</v>
      </c>
      <c r="Z22" s="3">
        <v>8088</v>
      </c>
      <c r="AA22" s="3">
        <v>8661</v>
      </c>
      <c r="AB22" s="3">
        <v>9237</v>
      </c>
      <c r="AC22" s="3">
        <v>9782</v>
      </c>
      <c r="AD22" s="3">
        <v>9827</v>
      </c>
      <c r="AE22" s="3">
        <v>9872</v>
      </c>
      <c r="AF22" s="3">
        <v>9917</v>
      </c>
      <c r="AG22" s="3">
        <v>9962</v>
      </c>
      <c r="AH22" s="3">
        <v>10006</v>
      </c>
      <c r="AI22" s="3">
        <v>10050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">
      <c r="A23" s="2" t="s">
        <v>21</v>
      </c>
      <c r="B23" s="3"/>
      <c r="C23" s="3"/>
      <c r="D23" s="3">
        <v>488</v>
      </c>
      <c r="E23" s="3">
        <v>512</v>
      </c>
      <c r="F23" s="3">
        <v>558</v>
      </c>
      <c r="G23" s="3">
        <v>730</v>
      </c>
      <c r="H23" s="3">
        <v>1040</v>
      </c>
      <c r="I23" s="3">
        <v>1397</v>
      </c>
      <c r="J23" s="3">
        <v>2021</v>
      </c>
      <c r="K23" s="3">
        <v>2648</v>
      </c>
      <c r="L23" s="3">
        <v>3288</v>
      </c>
      <c r="M23" s="3">
        <v>3950</v>
      </c>
      <c r="N23" s="3">
        <v>4662</v>
      </c>
      <c r="O23" s="3">
        <v>10128</v>
      </c>
      <c r="P23" s="3">
        <v>15593</v>
      </c>
      <c r="Q23" s="3">
        <v>21007</v>
      </c>
      <c r="R23" s="3">
        <v>26393</v>
      </c>
      <c r="S23" s="3">
        <v>31789</v>
      </c>
      <c r="T23" s="3">
        <v>37165</v>
      </c>
      <c r="U23" s="3">
        <v>42550</v>
      </c>
      <c r="V23" s="3">
        <v>47837</v>
      </c>
      <c r="W23" s="3">
        <v>52995</v>
      </c>
      <c r="X23" s="3">
        <v>58035</v>
      </c>
      <c r="Y23" s="3">
        <v>62880</v>
      </c>
      <c r="Z23" s="3">
        <v>67792</v>
      </c>
      <c r="AA23" s="3">
        <v>72739</v>
      </c>
      <c r="AB23" s="3">
        <v>77710</v>
      </c>
      <c r="AC23" s="3">
        <v>82454</v>
      </c>
      <c r="AD23" s="3">
        <v>82797</v>
      </c>
      <c r="AE23" s="3">
        <v>83106</v>
      </c>
      <c r="AF23" s="3">
        <v>83419</v>
      </c>
      <c r="AG23" s="3">
        <v>83724</v>
      </c>
      <c r="AH23" s="3">
        <v>84028</v>
      </c>
      <c r="AI23" s="3">
        <v>84331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">
      <c r="A24" s="2" t="s">
        <v>22</v>
      </c>
      <c r="B24" s="3"/>
      <c r="C24" s="3"/>
      <c r="D24" s="3">
        <v>754</v>
      </c>
      <c r="E24" s="3">
        <v>806</v>
      </c>
      <c r="F24" s="3">
        <v>897</v>
      </c>
      <c r="G24" s="3">
        <v>1033</v>
      </c>
      <c r="H24" s="3">
        <v>1347</v>
      </c>
      <c r="I24" s="3">
        <v>1730</v>
      </c>
      <c r="J24" s="3">
        <v>2687</v>
      </c>
      <c r="K24" s="3">
        <v>3650</v>
      </c>
      <c r="L24" s="3">
        <v>4628</v>
      </c>
      <c r="M24" s="3">
        <v>5628</v>
      </c>
      <c r="N24" s="3">
        <v>6670</v>
      </c>
      <c r="O24" s="3">
        <v>12274</v>
      </c>
      <c r="P24" s="3">
        <v>17955</v>
      </c>
      <c r="Q24" s="3">
        <v>23600</v>
      </c>
      <c r="R24" s="3">
        <v>29224</v>
      </c>
      <c r="S24" s="3">
        <v>34866</v>
      </c>
      <c r="T24" s="3">
        <v>40493</v>
      </c>
      <c r="U24" s="3">
        <v>46125</v>
      </c>
      <c r="V24" s="3">
        <v>51664</v>
      </c>
      <c r="W24" s="3">
        <v>57089</v>
      </c>
      <c r="X24" s="3">
        <v>62385</v>
      </c>
      <c r="Y24" s="3">
        <v>67242</v>
      </c>
      <c r="Z24" s="3">
        <v>72179</v>
      </c>
      <c r="AA24" s="3">
        <v>77159</v>
      </c>
      <c r="AB24" s="3">
        <v>82192</v>
      </c>
      <c r="AC24" s="3">
        <v>87138</v>
      </c>
      <c r="AD24" s="3">
        <v>87712</v>
      </c>
      <c r="AE24" s="3">
        <v>88223</v>
      </c>
      <c r="AF24" s="3">
        <v>88724</v>
      </c>
      <c r="AG24" s="3">
        <v>89213</v>
      </c>
      <c r="AH24" s="3">
        <v>89686</v>
      </c>
      <c r="AI24" s="3">
        <v>90161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">
      <c r="A25" s="2" t="s">
        <v>23</v>
      </c>
      <c r="B25" s="3"/>
      <c r="C25" s="3"/>
      <c r="D25" s="3">
        <v>531</v>
      </c>
      <c r="E25" s="3">
        <v>541</v>
      </c>
      <c r="F25" s="3">
        <v>569</v>
      </c>
      <c r="G25" s="3">
        <v>856</v>
      </c>
      <c r="H25" s="3">
        <v>1334</v>
      </c>
      <c r="I25" s="3">
        <v>1866</v>
      </c>
      <c r="J25" s="3">
        <v>2603</v>
      </c>
      <c r="K25" s="3">
        <v>3336</v>
      </c>
      <c r="L25" s="3">
        <v>4077</v>
      </c>
      <c r="M25" s="3">
        <v>4854</v>
      </c>
      <c r="N25" s="3">
        <v>5709</v>
      </c>
      <c r="O25" s="3">
        <v>12633</v>
      </c>
      <c r="P25" s="3">
        <v>19519</v>
      </c>
      <c r="Q25" s="3">
        <v>26314</v>
      </c>
      <c r="R25" s="3">
        <v>33071</v>
      </c>
      <c r="S25" s="3">
        <v>39802</v>
      </c>
      <c r="T25" s="3">
        <v>46456</v>
      </c>
      <c r="U25" s="3">
        <v>53128</v>
      </c>
      <c r="V25" s="3">
        <v>59644</v>
      </c>
      <c r="W25" s="3">
        <v>65941</v>
      </c>
      <c r="X25" s="3">
        <v>72066</v>
      </c>
      <c r="Y25" s="3">
        <v>78071</v>
      </c>
      <c r="Z25" s="3">
        <v>84172</v>
      </c>
      <c r="AA25" s="3">
        <v>90315</v>
      </c>
      <c r="AB25" s="3">
        <v>96484</v>
      </c>
      <c r="AC25" s="3">
        <v>102318</v>
      </c>
      <c r="AD25" s="3">
        <v>102592</v>
      </c>
      <c r="AE25" s="3">
        <v>102867</v>
      </c>
      <c r="AF25" s="3">
        <v>103138</v>
      </c>
      <c r="AG25" s="3">
        <v>103411</v>
      </c>
      <c r="AH25" s="3">
        <v>103681</v>
      </c>
      <c r="AI25" s="3">
        <v>103954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">
      <c r="A26" s="2" t="s">
        <v>24</v>
      </c>
      <c r="B26" s="3"/>
      <c r="C26" s="3"/>
      <c r="D26" s="3">
        <v>1284</v>
      </c>
      <c r="E26" s="3">
        <v>1376</v>
      </c>
      <c r="F26" s="3">
        <v>1545</v>
      </c>
      <c r="G26" s="3">
        <v>1798</v>
      </c>
      <c r="H26" s="3">
        <v>2364</v>
      </c>
      <c r="I26" s="3">
        <v>3056</v>
      </c>
      <c r="J26" s="3">
        <v>5150</v>
      </c>
      <c r="K26" s="3">
        <v>7190</v>
      </c>
      <c r="L26" s="3">
        <v>9231</v>
      </c>
      <c r="M26" s="3">
        <v>11285</v>
      </c>
      <c r="N26" s="3">
        <v>13317</v>
      </c>
      <c r="O26" s="3">
        <v>23268</v>
      </c>
      <c r="P26" s="3">
        <v>33408</v>
      </c>
      <c r="Q26" s="3">
        <v>43508</v>
      </c>
      <c r="R26" s="3">
        <v>53571</v>
      </c>
      <c r="S26" s="3">
        <v>63653</v>
      </c>
      <c r="T26" s="3">
        <v>73604</v>
      </c>
      <c r="U26" s="3">
        <v>83575</v>
      </c>
      <c r="V26" s="3">
        <v>93379</v>
      </c>
      <c r="W26" s="3">
        <v>102959</v>
      </c>
      <c r="X26" s="3">
        <v>112295</v>
      </c>
      <c r="Y26" s="3">
        <v>120586</v>
      </c>
      <c r="Z26" s="3">
        <v>129020</v>
      </c>
      <c r="AA26" s="3">
        <v>137547</v>
      </c>
      <c r="AB26" s="3">
        <v>146177</v>
      </c>
      <c r="AC26" s="3">
        <v>154760</v>
      </c>
      <c r="AD26" s="3">
        <v>155763</v>
      </c>
      <c r="AE26" s="3">
        <v>156637</v>
      </c>
      <c r="AF26" s="3">
        <v>157442</v>
      </c>
      <c r="AG26" s="3">
        <v>158217</v>
      </c>
      <c r="AH26" s="3">
        <v>158949</v>
      </c>
      <c r="AI26" s="3">
        <v>159683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">
      <c r="A27" s="2" t="s">
        <v>25</v>
      </c>
      <c r="B27" s="3"/>
      <c r="C27" s="3"/>
      <c r="D27" s="3">
        <v>71</v>
      </c>
      <c r="E27" s="3">
        <v>79</v>
      </c>
      <c r="F27" s="3">
        <v>91</v>
      </c>
      <c r="G27" s="3">
        <v>93</v>
      </c>
      <c r="H27" s="3">
        <v>109</v>
      </c>
      <c r="I27" s="3">
        <v>133</v>
      </c>
      <c r="J27" s="3">
        <v>193</v>
      </c>
      <c r="K27" s="3">
        <v>253</v>
      </c>
      <c r="L27" s="3">
        <v>315</v>
      </c>
      <c r="M27" s="3">
        <v>377</v>
      </c>
      <c r="N27" s="3">
        <v>439</v>
      </c>
      <c r="O27" s="3">
        <v>984</v>
      </c>
      <c r="P27" s="3">
        <v>1537</v>
      </c>
      <c r="Q27" s="3">
        <v>2089</v>
      </c>
      <c r="R27" s="3">
        <v>2638</v>
      </c>
      <c r="S27" s="3">
        <v>3192</v>
      </c>
      <c r="T27" s="3">
        <v>3745</v>
      </c>
      <c r="U27" s="3">
        <v>4296</v>
      </c>
      <c r="V27" s="3">
        <v>4844</v>
      </c>
      <c r="W27" s="3">
        <v>5385</v>
      </c>
      <c r="X27" s="3">
        <v>5922</v>
      </c>
      <c r="Y27" s="3">
        <v>6427</v>
      </c>
      <c r="Z27" s="3">
        <v>6937</v>
      </c>
      <c r="AA27" s="3">
        <v>7451</v>
      </c>
      <c r="AB27" s="3">
        <v>7968</v>
      </c>
      <c r="AC27" s="3">
        <v>8489</v>
      </c>
      <c r="AD27" s="3">
        <v>8539</v>
      </c>
      <c r="AE27" s="3">
        <v>8578</v>
      </c>
      <c r="AF27" s="3">
        <v>8615</v>
      </c>
      <c r="AG27" s="3">
        <v>8649</v>
      </c>
      <c r="AH27" s="3">
        <v>8682</v>
      </c>
      <c r="AI27" s="3">
        <v>8713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">
      <c r="A28" s="2" t="s">
        <v>26</v>
      </c>
      <c r="B28" s="3"/>
      <c r="C28" s="3"/>
      <c r="D28" s="3">
        <v>438</v>
      </c>
      <c r="E28" s="3">
        <v>470</v>
      </c>
      <c r="F28" s="3">
        <v>520</v>
      </c>
      <c r="G28" s="3">
        <v>639</v>
      </c>
      <c r="H28" s="3">
        <v>877</v>
      </c>
      <c r="I28" s="3">
        <v>1162</v>
      </c>
      <c r="J28" s="3">
        <v>1748</v>
      </c>
      <c r="K28" s="3">
        <v>2345</v>
      </c>
      <c r="L28" s="3">
        <v>2957</v>
      </c>
      <c r="M28" s="3">
        <v>3599</v>
      </c>
      <c r="N28" s="3">
        <v>4288</v>
      </c>
      <c r="O28" s="3">
        <v>8934</v>
      </c>
      <c r="P28" s="3">
        <v>13604</v>
      </c>
      <c r="Q28" s="3">
        <v>18221</v>
      </c>
      <c r="R28" s="3">
        <v>22814</v>
      </c>
      <c r="S28" s="3">
        <v>27399</v>
      </c>
      <c r="T28" s="3">
        <v>31925</v>
      </c>
      <c r="U28" s="3">
        <v>36466</v>
      </c>
      <c r="V28" s="3">
        <v>40937</v>
      </c>
      <c r="W28" s="3">
        <v>45306</v>
      </c>
      <c r="X28" s="3">
        <v>49566</v>
      </c>
      <c r="Y28" s="3">
        <v>53635</v>
      </c>
      <c r="Z28" s="3">
        <v>57755</v>
      </c>
      <c r="AA28" s="3">
        <v>61901</v>
      </c>
      <c r="AB28" s="3">
        <v>66064</v>
      </c>
      <c r="AC28" s="3">
        <v>70077</v>
      </c>
      <c r="AD28" s="3">
        <v>70411</v>
      </c>
      <c r="AE28" s="3">
        <v>70702</v>
      </c>
      <c r="AF28" s="3">
        <v>70991</v>
      </c>
      <c r="AG28" s="3">
        <v>71271</v>
      </c>
      <c r="AH28" s="3">
        <v>71544</v>
      </c>
      <c r="AI28" s="3">
        <v>71813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">
      <c r="A29" s="2" t="s">
        <v>27</v>
      </c>
      <c r="B29" s="3"/>
      <c r="C29" s="3"/>
      <c r="D29" s="3">
        <v>300</v>
      </c>
      <c r="E29" s="3">
        <v>326</v>
      </c>
      <c r="F29" s="3">
        <v>370</v>
      </c>
      <c r="G29" s="3">
        <v>394</v>
      </c>
      <c r="H29" s="3">
        <v>476</v>
      </c>
      <c r="I29" s="3">
        <v>585</v>
      </c>
      <c r="J29" s="3">
        <v>1074</v>
      </c>
      <c r="K29" s="3">
        <v>1542</v>
      </c>
      <c r="L29" s="3">
        <v>2004</v>
      </c>
      <c r="M29" s="3">
        <v>2456</v>
      </c>
      <c r="N29" s="3">
        <v>2871</v>
      </c>
      <c r="O29" s="3">
        <v>4434</v>
      </c>
      <c r="P29" s="3">
        <v>6054</v>
      </c>
      <c r="Q29" s="3">
        <v>7690</v>
      </c>
      <c r="R29" s="3">
        <v>9322</v>
      </c>
      <c r="S29" s="3">
        <v>10968</v>
      </c>
      <c r="T29" s="3">
        <v>12596</v>
      </c>
      <c r="U29" s="3">
        <v>14223</v>
      </c>
      <c r="V29" s="3">
        <v>15828</v>
      </c>
      <c r="W29" s="3">
        <v>17408</v>
      </c>
      <c r="X29" s="3">
        <v>18957</v>
      </c>
      <c r="Y29" s="3">
        <v>20205</v>
      </c>
      <c r="Z29" s="3">
        <v>21482</v>
      </c>
      <c r="AA29" s="3">
        <v>22781</v>
      </c>
      <c r="AB29" s="3">
        <v>24111</v>
      </c>
      <c r="AC29" s="3">
        <v>25495</v>
      </c>
      <c r="AD29" s="3">
        <v>25733</v>
      </c>
      <c r="AE29" s="3">
        <v>25938</v>
      </c>
      <c r="AF29" s="3">
        <v>26118</v>
      </c>
      <c r="AG29" s="3">
        <v>26287</v>
      </c>
      <c r="AH29" s="3">
        <v>26446</v>
      </c>
      <c r="AI29" s="3">
        <v>26605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">
      <c r="A30" s="2" t="s">
        <v>28</v>
      </c>
      <c r="B30" s="3"/>
      <c r="C30" s="3"/>
      <c r="D30" s="3">
        <v>968</v>
      </c>
      <c r="E30" s="3">
        <v>1033</v>
      </c>
      <c r="F30" s="3">
        <v>1145</v>
      </c>
      <c r="G30" s="3">
        <v>1416</v>
      </c>
      <c r="H30" s="3">
        <v>1966</v>
      </c>
      <c r="I30" s="3">
        <v>2616</v>
      </c>
      <c r="J30" s="3">
        <v>3886</v>
      </c>
      <c r="K30" s="3">
        <v>5188</v>
      </c>
      <c r="L30" s="3">
        <v>6531</v>
      </c>
      <c r="M30" s="3">
        <v>7931</v>
      </c>
      <c r="N30" s="3">
        <v>9452</v>
      </c>
      <c r="O30" s="3">
        <v>18266</v>
      </c>
      <c r="P30" s="3">
        <v>27167</v>
      </c>
      <c r="Q30" s="3">
        <v>35980</v>
      </c>
      <c r="R30" s="3">
        <v>44753</v>
      </c>
      <c r="S30" s="3">
        <v>53533</v>
      </c>
      <c r="T30" s="3">
        <v>62287</v>
      </c>
      <c r="U30" s="3">
        <v>71074</v>
      </c>
      <c r="V30" s="3">
        <v>79698</v>
      </c>
      <c r="W30" s="3">
        <v>88103</v>
      </c>
      <c r="X30" s="3">
        <v>96270</v>
      </c>
      <c r="Y30" s="3">
        <v>104024</v>
      </c>
      <c r="Z30" s="3">
        <v>111900</v>
      </c>
      <c r="AA30" s="3">
        <v>119840</v>
      </c>
      <c r="AB30" s="3">
        <v>127823</v>
      </c>
      <c r="AC30" s="3">
        <v>135527</v>
      </c>
      <c r="AD30" s="3">
        <v>136364</v>
      </c>
      <c r="AE30" s="3">
        <v>137120</v>
      </c>
      <c r="AF30" s="3">
        <v>137878</v>
      </c>
      <c r="AG30" s="3">
        <v>138626</v>
      </c>
      <c r="AH30" s="3">
        <v>139362</v>
      </c>
      <c r="AI30" s="3">
        <v>140100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">
      <c r="A31" s="2" t="s">
        <v>29</v>
      </c>
      <c r="B31" s="3"/>
      <c r="C31" s="3"/>
      <c r="D31" s="3">
        <v>357</v>
      </c>
      <c r="E31" s="3">
        <v>380</v>
      </c>
      <c r="F31" s="3">
        <v>424</v>
      </c>
      <c r="G31" s="3">
        <v>469</v>
      </c>
      <c r="H31" s="3">
        <v>580</v>
      </c>
      <c r="I31" s="3">
        <v>716</v>
      </c>
      <c r="J31" s="3">
        <v>1151</v>
      </c>
      <c r="K31" s="3">
        <v>1589</v>
      </c>
      <c r="L31" s="3">
        <v>2038</v>
      </c>
      <c r="M31" s="3">
        <v>2495</v>
      </c>
      <c r="N31" s="3">
        <v>2961</v>
      </c>
      <c r="O31" s="3">
        <v>4872</v>
      </c>
      <c r="P31" s="3">
        <v>6831</v>
      </c>
      <c r="Q31" s="3">
        <v>8777</v>
      </c>
      <c r="R31" s="3">
        <v>10714</v>
      </c>
      <c r="S31" s="3">
        <v>12660</v>
      </c>
      <c r="T31" s="3">
        <v>14577</v>
      </c>
      <c r="U31" s="3">
        <v>16501</v>
      </c>
      <c r="V31" s="3">
        <v>18391</v>
      </c>
      <c r="W31" s="3">
        <v>20249</v>
      </c>
      <c r="X31" s="3">
        <v>22056</v>
      </c>
      <c r="Y31" s="3">
        <v>23649</v>
      </c>
      <c r="Z31" s="3">
        <v>25271</v>
      </c>
      <c r="AA31" s="3">
        <v>26910</v>
      </c>
      <c r="AB31" s="3">
        <v>28571</v>
      </c>
      <c r="AC31" s="3">
        <v>30263</v>
      </c>
      <c r="AD31" s="3">
        <v>30523</v>
      </c>
      <c r="AE31" s="3">
        <v>30754</v>
      </c>
      <c r="AF31" s="3">
        <v>30971</v>
      </c>
      <c r="AG31" s="3">
        <v>31182</v>
      </c>
      <c r="AH31" s="3">
        <v>31386</v>
      </c>
      <c r="AI31" s="3">
        <v>31587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">
      <c r="A32" s="2" t="s">
        <v>30</v>
      </c>
      <c r="B32" s="3"/>
      <c r="C32" s="3"/>
      <c r="D32" s="3">
        <v>498</v>
      </c>
      <c r="E32" s="3">
        <v>536</v>
      </c>
      <c r="F32" s="3">
        <v>600</v>
      </c>
      <c r="G32" s="3">
        <v>682</v>
      </c>
      <c r="H32" s="3">
        <v>868</v>
      </c>
      <c r="I32" s="3">
        <v>1096</v>
      </c>
      <c r="J32" s="3">
        <v>1622</v>
      </c>
      <c r="K32" s="3">
        <v>2158</v>
      </c>
      <c r="L32" s="3">
        <v>2711</v>
      </c>
      <c r="M32" s="3">
        <v>3282</v>
      </c>
      <c r="N32" s="3">
        <v>3890</v>
      </c>
      <c r="O32" s="3">
        <v>8062</v>
      </c>
      <c r="P32" s="3">
        <v>12291</v>
      </c>
      <c r="Q32" s="3">
        <v>16470</v>
      </c>
      <c r="R32" s="3">
        <v>20632</v>
      </c>
      <c r="S32" s="3">
        <v>24797</v>
      </c>
      <c r="T32" s="3">
        <v>28919</v>
      </c>
      <c r="U32" s="3">
        <v>33039</v>
      </c>
      <c r="V32" s="3">
        <v>37106</v>
      </c>
      <c r="W32" s="3">
        <v>41101</v>
      </c>
      <c r="X32" s="3">
        <v>45013</v>
      </c>
      <c r="Y32" s="3">
        <v>48716</v>
      </c>
      <c r="Z32" s="3">
        <v>52458</v>
      </c>
      <c r="AA32" s="3">
        <v>56223</v>
      </c>
      <c r="AB32" s="3">
        <v>60005</v>
      </c>
      <c r="AC32" s="3">
        <v>63727</v>
      </c>
      <c r="AD32" s="3">
        <v>64051</v>
      </c>
      <c r="AE32" s="3">
        <v>64317</v>
      </c>
      <c r="AF32" s="3">
        <v>64576</v>
      </c>
      <c r="AG32" s="3">
        <v>64821</v>
      </c>
      <c r="AH32" s="3">
        <v>65060</v>
      </c>
      <c r="AI32" s="3">
        <v>65293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">
      <c r="A33" s="2" t="s">
        <v>31</v>
      </c>
      <c r="B33" s="3"/>
      <c r="C33" s="3"/>
      <c r="D33" s="3">
        <v>515</v>
      </c>
      <c r="E33" s="3">
        <v>547</v>
      </c>
      <c r="F33" s="3">
        <v>601</v>
      </c>
      <c r="G33" s="3">
        <v>686</v>
      </c>
      <c r="H33" s="3">
        <v>879</v>
      </c>
      <c r="I33" s="3">
        <v>1118</v>
      </c>
      <c r="J33" s="3">
        <v>1911</v>
      </c>
      <c r="K33" s="3">
        <v>2708</v>
      </c>
      <c r="L33" s="3">
        <v>3520</v>
      </c>
      <c r="M33" s="3">
        <v>4350</v>
      </c>
      <c r="N33" s="3">
        <v>5203</v>
      </c>
      <c r="O33" s="3">
        <v>8080</v>
      </c>
      <c r="P33" s="3">
        <v>11038</v>
      </c>
      <c r="Q33" s="3">
        <v>13977</v>
      </c>
      <c r="R33" s="3">
        <v>16908</v>
      </c>
      <c r="S33" s="3">
        <v>19855</v>
      </c>
      <c r="T33" s="3">
        <v>22789</v>
      </c>
      <c r="U33" s="3">
        <v>25733</v>
      </c>
      <c r="V33" s="3">
        <v>28619</v>
      </c>
      <c r="W33" s="3">
        <v>31444</v>
      </c>
      <c r="X33" s="3">
        <v>34179</v>
      </c>
      <c r="Y33" s="3">
        <v>36494</v>
      </c>
      <c r="Z33" s="3">
        <v>38859</v>
      </c>
      <c r="AA33" s="3">
        <v>41255</v>
      </c>
      <c r="AB33" s="3">
        <v>43689</v>
      </c>
      <c r="AC33" s="3">
        <v>46148</v>
      </c>
      <c r="AD33" s="3">
        <v>46600</v>
      </c>
      <c r="AE33" s="3">
        <v>47016</v>
      </c>
      <c r="AF33" s="3">
        <v>47422</v>
      </c>
      <c r="AG33" s="3">
        <v>47820</v>
      </c>
      <c r="AH33" s="3">
        <v>48206</v>
      </c>
      <c r="AI33" s="3">
        <v>48598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">
      <c r="A34" s="2" t="s">
        <v>32</v>
      </c>
      <c r="B34" s="3"/>
      <c r="C34" s="3"/>
      <c r="D34" s="3">
        <v>1483</v>
      </c>
      <c r="E34" s="3">
        <v>1530</v>
      </c>
      <c r="F34" s="3">
        <v>1635</v>
      </c>
      <c r="G34" s="3">
        <v>2260</v>
      </c>
      <c r="H34" s="3">
        <v>3290</v>
      </c>
      <c r="I34" s="3">
        <v>4449</v>
      </c>
      <c r="J34" s="3">
        <v>6500</v>
      </c>
      <c r="K34" s="3">
        <v>8582</v>
      </c>
      <c r="L34" s="3">
        <v>10724</v>
      </c>
      <c r="M34" s="3">
        <v>12964</v>
      </c>
      <c r="N34" s="3">
        <v>15405</v>
      </c>
      <c r="O34" s="3">
        <v>32619</v>
      </c>
      <c r="P34" s="3">
        <v>49781</v>
      </c>
      <c r="Q34" s="3">
        <v>66757</v>
      </c>
      <c r="R34" s="3">
        <v>83642</v>
      </c>
      <c r="S34" s="3">
        <v>100533</v>
      </c>
      <c r="T34" s="3">
        <v>117380</v>
      </c>
      <c r="U34" s="3">
        <v>134267</v>
      </c>
      <c r="V34" s="3">
        <v>150817</v>
      </c>
      <c r="W34" s="3">
        <v>166953</v>
      </c>
      <c r="X34" s="3">
        <v>182677</v>
      </c>
      <c r="Y34" s="3">
        <v>197810</v>
      </c>
      <c r="Z34" s="3">
        <v>213134</v>
      </c>
      <c r="AA34" s="3">
        <v>228562</v>
      </c>
      <c r="AB34" s="3">
        <v>244050</v>
      </c>
      <c r="AC34" s="3">
        <v>258730</v>
      </c>
      <c r="AD34" s="3">
        <v>259817</v>
      </c>
      <c r="AE34" s="3">
        <v>260871</v>
      </c>
      <c r="AF34" s="3">
        <v>261923</v>
      </c>
      <c r="AG34" s="3">
        <v>262971</v>
      </c>
      <c r="AH34" s="3">
        <v>264019</v>
      </c>
      <c r="AI34" s="3">
        <v>265056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">
      <c r="A35" s="2" t="s">
        <v>33</v>
      </c>
      <c r="B35" s="3"/>
      <c r="C35" s="3"/>
      <c r="D35" s="3">
        <v>394</v>
      </c>
      <c r="E35" s="3">
        <v>406</v>
      </c>
      <c r="F35" s="3">
        <v>430</v>
      </c>
      <c r="G35" s="3">
        <v>613</v>
      </c>
      <c r="H35" s="3">
        <v>921</v>
      </c>
      <c r="I35" s="3">
        <v>1270</v>
      </c>
      <c r="J35" s="3">
        <v>1816</v>
      </c>
      <c r="K35" s="3">
        <v>2373</v>
      </c>
      <c r="L35" s="3">
        <v>2941</v>
      </c>
      <c r="M35" s="3">
        <v>3541</v>
      </c>
      <c r="N35" s="3">
        <v>4202</v>
      </c>
      <c r="O35" s="3">
        <v>9471</v>
      </c>
      <c r="P35" s="3">
        <v>14708</v>
      </c>
      <c r="Q35" s="3">
        <v>19875</v>
      </c>
      <c r="R35" s="3">
        <v>25009</v>
      </c>
      <c r="S35" s="3">
        <v>30120</v>
      </c>
      <c r="T35" s="3">
        <v>35166</v>
      </c>
      <c r="U35" s="3">
        <v>40226</v>
      </c>
      <c r="V35" s="3">
        <v>45181</v>
      </c>
      <c r="W35" s="3">
        <v>50000</v>
      </c>
      <c r="X35" s="3">
        <v>54687</v>
      </c>
      <c r="Y35" s="3">
        <v>59256</v>
      </c>
      <c r="Z35" s="3">
        <v>63880</v>
      </c>
      <c r="AA35" s="3">
        <v>68530</v>
      </c>
      <c r="AB35" s="3">
        <v>73192</v>
      </c>
      <c r="AC35" s="3">
        <v>77597</v>
      </c>
      <c r="AD35" s="3">
        <v>77794</v>
      </c>
      <c r="AE35" s="3">
        <v>77985</v>
      </c>
      <c r="AF35" s="3">
        <v>78176</v>
      </c>
      <c r="AG35" s="3">
        <v>78369</v>
      </c>
      <c r="AH35" s="3">
        <v>78560</v>
      </c>
      <c r="AI35" s="3">
        <v>78749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">
      <c r="A36" s="2" t="s">
        <v>34</v>
      </c>
      <c r="B36" s="3"/>
      <c r="C36" s="3"/>
      <c r="D36" s="3">
        <v>572</v>
      </c>
      <c r="E36" s="3">
        <v>584</v>
      </c>
      <c r="F36" s="3">
        <v>615</v>
      </c>
      <c r="G36" s="3">
        <v>896</v>
      </c>
      <c r="H36" s="3">
        <v>1378</v>
      </c>
      <c r="I36" s="3">
        <v>1917</v>
      </c>
      <c r="J36" s="3">
        <v>2780</v>
      </c>
      <c r="K36" s="3">
        <v>3651</v>
      </c>
      <c r="L36" s="3">
        <v>4542</v>
      </c>
      <c r="M36" s="3">
        <v>5484</v>
      </c>
      <c r="N36" s="3">
        <v>6513</v>
      </c>
      <c r="O36" s="3">
        <v>12927</v>
      </c>
      <c r="P36" s="3">
        <v>19338</v>
      </c>
      <c r="Q36" s="3">
        <v>25656</v>
      </c>
      <c r="R36" s="3">
        <v>31936</v>
      </c>
      <c r="S36" s="3">
        <v>38189</v>
      </c>
      <c r="T36" s="3">
        <v>44351</v>
      </c>
      <c r="U36" s="3">
        <v>50542</v>
      </c>
      <c r="V36" s="3">
        <v>56584</v>
      </c>
      <c r="W36" s="3">
        <v>62409</v>
      </c>
      <c r="X36" s="3">
        <v>68043</v>
      </c>
      <c r="Y36" s="3">
        <v>73493</v>
      </c>
      <c r="Z36" s="3">
        <v>79037</v>
      </c>
      <c r="AA36" s="3">
        <v>84623</v>
      </c>
      <c r="AB36" s="3">
        <v>90235</v>
      </c>
      <c r="AC36" s="3">
        <v>95563</v>
      </c>
      <c r="AD36" s="3">
        <v>95946</v>
      </c>
      <c r="AE36" s="3">
        <v>96319</v>
      </c>
      <c r="AF36" s="3">
        <v>96690</v>
      </c>
      <c r="AG36" s="3">
        <v>97059</v>
      </c>
      <c r="AH36" s="3">
        <v>97426</v>
      </c>
      <c r="AI36" s="3">
        <v>97791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">
      <c r="A37" s="2" t="s">
        <v>35</v>
      </c>
      <c r="B37" s="3"/>
      <c r="C37" s="3"/>
      <c r="D37" s="3">
        <v>689</v>
      </c>
      <c r="E37" s="3">
        <v>717</v>
      </c>
      <c r="F37" s="3">
        <v>770</v>
      </c>
      <c r="G37" s="3">
        <v>1081</v>
      </c>
      <c r="H37" s="3">
        <v>1628</v>
      </c>
      <c r="I37" s="3">
        <v>2249</v>
      </c>
      <c r="J37" s="3">
        <v>3152</v>
      </c>
      <c r="K37" s="3">
        <v>4051</v>
      </c>
      <c r="L37" s="3">
        <v>4974</v>
      </c>
      <c r="M37" s="3">
        <v>5942</v>
      </c>
      <c r="N37" s="3">
        <v>7003</v>
      </c>
      <c r="O37" s="3">
        <v>16254</v>
      </c>
      <c r="P37" s="3">
        <v>25454</v>
      </c>
      <c r="Q37" s="3">
        <v>34528</v>
      </c>
      <c r="R37" s="3">
        <v>43552</v>
      </c>
      <c r="S37" s="3">
        <v>52543</v>
      </c>
      <c r="T37" s="3">
        <v>61429</v>
      </c>
      <c r="U37" s="3">
        <v>70331</v>
      </c>
      <c r="V37" s="3">
        <v>79051</v>
      </c>
      <c r="W37" s="3">
        <v>87516</v>
      </c>
      <c r="X37" s="3">
        <v>95766</v>
      </c>
      <c r="Y37" s="3">
        <v>103847</v>
      </c>
      <c r="Z37" s="3">
        <v>112033</v>
      </c>
      <c r="AA37" s="3">
        <v>120261</v>
      </c>
      <c r="AB37" s="3">
        <v>128511</v>
      </c>
      <c r="AC37" s="3">
        <v>136290</v>
      </c>
      <c r="AD37" s="3">
        <v>136607</v>
      </c>
      <c r="AE37" s="3">
        <v>136909</v>
      </c>
      <c r="AF37" s="3">
        <v>137211</v>
      </c>
      <c r="AG37" s="3">
        <v>137512</v>
      </c>
      <c r="AH37" s="3">
        <v>137809</v>
      </c>
      <c r="AI37" s="3">
        <v>138106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">
      <c r="A38" s="2" t="s">
        <v>36</v>
      </c>
      <c r="B38" s="3"/>
      <c r="C38" s="3"/>
      <c r="D38" s="3">
        <v>1214</v>
      </c>
      <c r="E38" s="3">
        <v>1282</v>
      </c>
      <c r="F38" s="3">
        <v>1413</v>
      </c>
      <c r="G38" s="3">
        <v>1837</v>
      </c>
      <c r="H38" s="3">
        <v>2614</v>
      </c>
      <c r="I38" s="3">
        <v>3520</v>
      </c>
      <c r="J38" s="3">
        <v>5427</v>
      </c>
      <c r="K38" s="3">
        <v>7389</v>
      </c>
      <c r="L38" s="3">
        <v>9422</v>
      </c>
      <c r="M38" s="3">
        <v>11561</v>
      </c>
      <c r="N38" s="3">
        <v>13890</v>
      </c>
      <c r="O38" s="3">
        <v>25597</v>
      </c>
      <c r="P38" s="3">
        <v>37427</v>
      </c>
      <c r="Q38" s="3">
        <v>49120</v>
      </c>
      <c r="R38" s="3">
        <v>60761</v>
      </c>
      <c r="S38" s="3">
        <v>72416</v>
      </c>
      <c r="T38" s="3">
        <v>84031</v>
      </c>
      <c r="U38" s="3">
        <v>95701</v>
      </c>
      <c r="V38" s="3">
        <v>107154</v>
      </c>
      <c r="W38" s="3">
        <v>118296</v>
      </c>
      <c r="X38" s="3">
        <v>129086</v>
      </c>
      <c r="Y38" s="3">
        <v>139234</v>
      </c>
      <c r="Z38" s="3">
        <v>149535</v>
      </c>
      <c r="AA38" s="3">
        <v>159911</v>
      </c>
      <c r="AB38" s="3">
        <v>170346</v>
      </c>
      <c r="AC38" s="3">
        <v>180380</v>
      </c>
      <c r="AD38" s="3">
        <v>181614</v>
      </c>
      <c r="AE38" s="3">
        <v>182756</v>
      </c>
      <c r="AF38" s="3">
        <v>183897</v>
      </c>
      <c r="AG38" s="3">
        <v>185028</v>
      </c>
      <c r="AH38" s="3">
        <v>186154</v>
      </c>
      <c r="AI38" s="3">
        <v>187275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">
      <c r="A39" s="2" t="s">
        <v>37</v>
      </c>
      <c r="B39" s="3"/>
      <c r="C39" s="3"/>
      <c r="D39" s="3">
        <v>308</v>
      </c>
      <c r="E39" s="3">
        <v>328</v>
      </c>
      <c r="F39" s="3">
        <v>366</v>
      </c>
      <c r="G39" s="3">
        <v>418</v>
      </c>
      <c r="H39" s="3">
        <v>532</v>
      </c>
      <c r="I39" s="3">
        <v>673</v>
      </c>
      <c r="J39" s="3">
        <v>1315</v>
      </c>
      <c r="K39" s="3">
        <v>1948</v>
      </c>
      <c r="L39" s="3">
        <v>2583</v>
      </c>
      <c r="M39" s="3">
        <v>3220</v>
      </c>
      <c r="N39" s="3">
        <v>3850</v>
      </c>
      <c r="O39" s="3">
        <v>5925</v>
      </c>
      <c r="P39" s="3">
        <v>8062</v>
      </c>
      <c r="Q39" s="3">
        <v>10199</v>
      </c>
      <c r="R39" s="3">
        <v>12338</v>
      </c>
      <c r="S39" s="3">
        <v>14493</v>
      </c>
      <c r="T39" s="3">
        <v>16643</v>
      </c>
      <c r="U39" s="3">
        <v>18799</v>
      </c>
      <c r="V39" s="3">
        <v>20926</v>
      </c>
      <c r="W39" s="3">
        <v>23021</v>
      </c>
      <c r="X39" s="3">
        <v>25065</v>
      </c>
      <c r="Y39" s="3">
        <v>26713</v>
      </c>
      <c r="Z39" s="3">
        <v>28393</v>
      </c>
      <c r="AA39" s="3">
        <v>30092</v>
      </c>
      <c r="AB39" s="3">
        <v>31831</v>
      </c>
      <c r="AC39" s="3">
        <v>33602</v>
      </c>
      <c r="AD39" s="3">
        <v>33939</v>
      </c>
      <c r="AE39" s="3">
        <v>34244</v>
      </c>
      <c r="AF39" s="3">
        <v>34533</v>
      </c>
      <c r="AG39" s="3">
        <v>34814</v>
      </c>
      <c r="AH39" s="3">
        <v>35081</v>
      </c>
      <c r="AI39" s="3">
        <v>35353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">
      <c r="A40" s="2" t="s">
        <v>38</v>
      </c>
      <c r="B40" s="3"/>
      <c r="C40" s="3"/>
      <c r="D40" s="3">
        <v>676</v>
      </c>
      <c r="E40" s="3">
        <v>687</v>
      </c>
      <c r="F40" s="3">
        <v>726</v>
      </c>
      <c r="G40" s="3">
        <v>996</v>
      </c>
      <c r="H40" s="3">
        <v>1443</v>
      </c>
      <c r="I40" s="3">
        <v>1944</v>
      </c>
      <c r="J40" s="3">
        <v>2870</v>
      </c>
      <c r="K40" s="3">
        <v>3813</v>
      </c>
      <c r="L40" s="3">
        <v>4784</v>
      </c>
      <c r="M40" s="3">
        <v>5805</v>
      </c>
      <c r="N40" s="3">
        <v>6917</v>
      </c>
      <c r="O40" s="3">
        <v>13502</v>
      </c>
      <c r="P40" s="3">
        <v>20090</v>
      </c>
      <c r="Q40" s="3">
        <v>26577</v>
      </c>
      <c r="R40" s="3">
        <v>33023</v>
      </c>
      <c r="S40" s="3">
        <v>39448</v>
      </c>
      <c r="T40" s="3">
        <v>45776</v>
      </c>
      <c r="U40" s="3">
        <v>52124</v>
      </c>
      <c r="V40" s="3">
        <v>58327</v>
      </c>
      <c r="W40" s="3">
        <v>64341</v>
      </c>
      <c r="X40" s="3">
        <v>70171</v>
      </c>
      <c r="Y40" s="3">
        <v>75729</v>
      </c>
      <c r="Z40" s="3">
        <v>81371</v>
      </c>
      <c r="AA40" s="3">
        <v>87051</v>
      </c>
      <c r="AB40" s="3">
        <v>92750</v>
      </c>
      <c r="AC40" s="3">
        <v>98199</v>
      </c>
      <c r="AD40" s="3">
        <v>98600</v>
      </c>
      <c r="AE40" s="3">
        <v>98985</v>
      </c>
      <c r="AF40" s="3">
        <v>99366</v>
      </c>
      <c r="AG40" s="3">
        <v>99743</v>
      </c>
      <c r="AH40" s="3">
        <v>100114</v>
      </c>
      <c r="AI40" s="3">
        <v>100486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70"/>
  <sheetViews>
    <sheetView workbookViewId="0"/>
  </sheetViews>
  <sheetFormatPr defaultRowHeight="14.4" x14ac:dyDescent="0.3"/>
  <cols>
    <col min="1" max="1" width="22.5546875" customWidth="1"/>
    <col min="2" max="13" width="10.88671875" customWidth="1"/>
    <col min="14" max="16" width="26.33203125" customWidth="1"/>
  </cols>
  <sheetData>
    <row r="1" spans="1:16" x14ac:dyDescent="0.3">
      <c r="A1" s="50" t="s">
        <v>91</v>
      </c>
      <c r="B1" s="61">
        <v>2020</v>
      </c>
      <c r="C1" s="61"/>
      <c r="D1" s="61"/>
      <c r="E1" s="61">
        <v>2030</v>
      </c>
      <c r="F1" s="61"/>
      <c r="G1" s="61"/>
      <c r="H1" s="61">
        <v>2040</v>
      </c>
      <c r="I1" s="61"/>
      <c r="J1" s="61"/>
      <c r="K1" s="61">
        <v>2050</v>
      </c>
      <c r="L1" s="61"/>
      <c r="M1" s="61"/>
    </row>
    <row r="2" spans="1:16" x14ac:dyDescent="0.3">
      <c r="A2" s="67" t="s">
        <v>39</v>
      </c>
      <c r="B2" s="4" t="s">
        <v>44</v>
      </c>
      <c r="C2" s="4" t="s">
        <v>46</v>
      </c>
      <c r="D2" s="4" t="s">
        <v>53</v>
      </c>
      <c r="E2" s="4" t="s">
        <v>44</v>
      </c>
      <c r="F2" s="4" t="s">
        <v>46</v>
      </c>
      <c r="G2" s="4" t="s">
        <v>53</v>
      </c>
      <c r="H2" s="4" t="s">
        <v>44</v>
      </c>
      <c r="I2" s="4" t="s">
        <v>46</v>
      </c>
      <c r="J2" s="4" t="s">
        <v>53</v>
      </c>
      <c r="K2" s="4" t="s">
        <v>47</v>
      </c>
      <c r="L2" s="4" t="s">
        <v>46</v>
      </c>
      <c r="M2" s="4" t="s">
        <v>53</v>
      </c>
      <c r="N2" s="1" t="s">
        <v>67</v>
      </c>
      <c r="O2" s="1" t="s">
        <v>68</v>
      </c>
      <c r="P2" s="1" t="s">
        <v>69</v>
      </c>
    </row>
    <row r="3" spans="1:16" x14ac:dyDescent="0.3">
      <c r="A3" s="2" t="s">
        <v>0</v>
      </c>
      <c r="B3" s="3">
        <f>MIN('DECADE VIEW BY YEAR'!B3:F3)</f>
        <v>1144</v>
      </c>
      <c r="C3" s="3">
        <f>MAX('DECADE VIEW BY YEAR'!B3:F3)</f>
        <v>1666</v>
      </c>
      <c r="D3" s="3">
        <f>C3-B3</f>
        <v>522</v>
      </c>
      <c r="E3" s="3">
        <f>MIN('DECADE VIEW BY YEAR'!G3:K3)</f>
        <v>2668</v>
      </c>
      <c r="F3" s="3">
        <f>MAX('DECADE VIEW BY YEAR'!G3:K3)</f>
        <v>33322</v>
      </c>
      <c r="G3" s="3">
        <f>F3-E3</f>
        <v>30654</v>
      </c>
      <c r="H3" s="3">
        <f>MIN('DECADE VIEW BY YEAR'!L3:P3)</f>
        <v>8443</v>
      </c>
      <c r="I3" s="3">
        <f>MAX('DECADE VIEW BY YEAR'!L3:P3)</f>
        <v>102502</v>
      </c>
      <c r="J3" s="3">
        <f>I3-H3</f>
        <v>94059</v>
      </c>
      <c r="K3" s="3">
        <f>MIN('DECADE VIEW BY YEAR'!Q3:U3)</f>
        <v>22071</v>
      </c>
      <c r="L3" s="3">
        <f>MAX('DECADE VIEW BY YEAR'!Q3:U3)</f>
        <v>138480</v>
      </c>
      <c r="M3" s="3">
        <f>L3-K3</f>
        <v>116409</v>
      </c>
      <c r="N3" s="2" t="str">
        <f>O3&amp;"; "&amp;P3</f>
        <v>Leeds City Region; Sheffield City Region</v>
      </c>
      <c r="O3" s="2" t="s">
        <v>54</v>
      </c>
      <c r="P3" s="2" t="s">
        <v>57</v>
      </c>
    </row>
    <row r="4" spans="1:16" ht="15" x14ac:dyDescent="0.25">
      <c r="A4" s="2" t="s">
        <v>1</v>
      </c>
      <c r="B4" s="3">
        <f>MIN('DECADE VIEW BY YEAR'!B4:F4)</f>
        <v>112</v>
      </c>
      <c r="C4" s="3">
        <f>MAX('DECADE VIEW BY YEAR'!B4:F4)</f>
        <v>183</v>
      </c>
      <c r="D4" s="3">
        <f t="shared" ref="D4:D41" si="0">C4-B4</f>
        <v>71</v>
      </c>
      <c r="E4" s="3">
        <f>MIN('DECADE VIEW BY YEAR'!G4:K4)</f>
        <v>293</v>
      </c>
      <c r="F4" s="3">
        <f>MAX('DECADE VIEW BY YEAR'!G4:K4)</f>
        <v>2209</v>
      </c>
      <c r="G4" s="3">
        <f t="shared" ref="G4:G41" si="1">F4-E4</f>
        <v>1916</v>
      </c>
      <c r="H4" s="3">
        <f>MIN('DECADE VIEW BY YEAR'!L4:P4)</f>
        <v>644</v>
      </c>
      <c r="I4" s="3">
        <f>MAX('DECADE VIEW BY YEAR'!L4:P4)</f>
        <v>7052</v>
      </c>
      <c r="J4" s="3">
        <f t="shared" ref="J4:J41" si="2">I4-H4</f>
        <v>6408</v>
      </c>
      <c r="K4" s="3">
        <f>MIN('DECADE VIEW BY YEAR'!Q4:U4)</f>
        <v>1492</v>
      </c>
      <c r="L4" s="3">
        <f>MAX('DECADE VIEW BY YEAR'!Q4:U4)</f>
        <v>9573</v>
      </c>
      <c r="M4" s="3">
        <f t="shared" ref="M4:M41" si="3">L4-K4</f>
        <v>8081</v>
      </c>
      <c r="N4" s="2" t="str">
        <f t="shared" ref="N4:N41" si="4">O4&amp;"; "&amp;P4</f>
        <v>Derby, Derbyshire, Nottingham and Nottinghamshire; Sheffield City Region</v>
      </c>
      <c r="O4" s="2" t="s">
        <v>66</v>
      </c>
      <c r="P4" s="2" t="s">
        <v>57</v>
      </c>
    </row>
    <row r="5" spans="1:16" ht="15" x14ac:dyDescent="0.25">
      <c r="A5" s="2" t="s">
        <v>2</v>
      </c>
      <c r="B5" s="3">
        <f>MIN('DECADE VIEW BY YEAR'!B5:F5)</f>
        <v>1262</v>
      </c>
      <c r="C5" s="3">
        <f>MAX('DECADE VIEW BY YEAR'!B5:F5)</f>
        <v>1607</v>
      </c>
      <c r="D5" s="3">
        <f t="shared" si="0"/>
        <v>345</v>
      </c>
      <c r="E5" s="3">
        <f>MIN('DECADE VIEW BY YEAR'!G5:K5)</f>
        <v>3343</v>
      </c>
      <c r="F5" s="3">
        <f>MAX('DECADE VIEW BY YEAR'!G5:K5)</f>
        <v>56808</v>
      </c>
      <c r="G5" s="3">
        <f t="shared" si="1"/>
        <v>53465</v>
      </c>
      <c r="H5" s="3">
        <f>MIN('DECADE VIEW BY YEAR'!L5:P5)</f>
        <v>12879</v>
      </c>
      <c r="I5" s="3">
        <f>MAX('DECADE VIEW BY YEAR'!L5:P5)</f>
        <v>186622</v>
      </c>
      <c r="J5" s="3">
        <f t="shared" si="2"/>
        <v>173743</v>
      </c>
      <c r="K5" s="3">
        <f>MIN('DECADE VIEW BY YEAR'!Q5:U5)</f>
        <v>34018</v>
      </c>
      <c r="L5" s="3">
        <f>MAX('DECADE VIEW BY YEAR'!Q5:U5)</f>
        <v>250191</v>
      </c>
      <c r="M5" s="3">
        <f t="shared" si="3"/>
        <v>216173</v>
      </c>
      <c r="N5" s="2" t="str">
        <f t="shared" si="4"/>
        <v xml:space="preserve">Leeds City Region; </v>
      </c>
      <c r="O5" s="2" t="s">
        <v>54</v>
      </c>
      <c r="P5" s="2"/>
    </row>
    <row r="6" spans="1:16" ht="15" x14ac:dyDescent="0.25">
      <c r="A6" s="2" t="s">
        <v>3</v>
      </c>
      <c r="B6" s="3">
        <f>MIN('DECADE VIEW BY YEAR'!B6:F6)</f>
        <v>526</v>
      </c>
      <c r="C6" s="3">
        <f>MAX('DECADE VIEW BY YEAR'!B6:F6)</f>
        <v>666</v>
      </c>
      <c r="D6" s="3">
        <f t="shared" si="0"/>
        <v>140</v>
      </c>
      <c r="E6" s="3">
        <f>MIN('DECADE VIEW BY YEAR'!G6:K6)</f>
        <v>1451</v>
      </c>
      <c r="F6" s="3">
        <f>MAX('DECADE VIEW BY YEAR'!G6:K6)</f>
        <v>22619</v>
      </c>
      <c r="G6" s="3">
        <f t="shared" si="1"/>
        <v>21168</v>
      </c>
      <c r="H6" s="3">
        <f>MIN('DECADE VIEW BY YEAR'!L6:P6)</f>
        <v>5072</v>
      </c>
      <c r="I6" s="3">
        <f>MAX('DECADE VIEW BY YEAR'!L6:P6)</f>
        <v>77333</v>
      </c>
      <c r="J6" s="3">
        <f t="shared" si="2"/>
        <v>72261</v>
      </c>
      <c r="K6" s="3">
        <f>MIN('DECADE VIEW BY YEAR'!Q6:U6)</f>
        <v>13077</v>
      </c>
      <c r="L6" s="3">
        <f>MAX('DECADE VIEW BY YEAR'!Q6:U6)</f>
        <v>103832</v>
      </c>
      <c r="M6" s="3">
        <f t="shared" si="3"/>
        <v>90755</v>
      </c>
      <c r="N6" s="2" t="str">
        <f t="shared" si="4"/>
        <v xml:space="preserve">Leeds City Region; </v>
      </c>
      <c r="O6" s="2" t="s">
        <v>54</v>
      </c>
      <c r="P6" s="2"/>
    </row>
    <row r="7" spans="1:16" ht="15" x14ac:dyDescent="0.25">
      <c r="A7" s="2" t="s">
        <v>4</v>
      </c>
      <c r="B7" s="3">
        <f>MIN('DECADE VIEW BY YEAR'!B7:F7)</f>
        <v>2256</v>
      </c>
      <c r="C7" s="3">
        <f>MAX('DECADE VIEW BY YEAR'!B7:F7)</f>
        <v>3199</v>
      </c>
      <c r="D7" s="3">
        <f t="shared" si="0"/>
        <v>943</v>
      </c>
      <c r="E7" s="3">
        <f>MIN('DECADE VIEW BY YEAR'!G7:K7)</f>
        <v>5352</v>
      </c>
      <c r="F7" s="3">
        <f>MAX('DECADE VIEW BY YEAR'!G7:K7)</f>
        <v>71877</v>
      </c>
      <c r="G7" s="3">
        <f t="shared" si="1"/>
        <v>66525</v>
      </c>
      <c r="H7" s="3">
        <f>MIN('DECADE VIEW BY YEAR'!L7:P7)</f>
        <v>17542</v>
      </c>
      <c r="I7" s="3">
        <f>MAX('DECADE VIEW BY YEAR'!L7:P7)</f>
        <v>204529</v>
      </c>
      <c r="J7" s="3">
        <f t="shared" si="2"/>
        <v>186987</v>
      </c>
      <c r="K7" s="3">
        <f>MIN('DECADE VIEW BY YEAR'!Q7:U7)</f>
        <v>44581</v>
      </c>
      <c r="L7" s="3">
        <f>MAX('DECADE VIEW BY YEAR'!Q7:U7)</f>
        <v>273375</v>
      </c>
      <c r="M7" s="3">
        <f t="shared" si="3"/>
        <v>228794</v>
      </c>
      <c r="N7" s="2" t="str">
        <f t="shared" si="4"/>
        <v xml:space="preserve">North Eastern; </v>
      </c>
      <c r="O7" s="2" t="s">
        <v>55</v>
      </c>
      <c r="P7" s="2"/>
    </row>
    <row r="8" spans="1:16" ht="15" x14ac:dyDescent="0.25">
      <c r="A8" s="2" t="s">
        <v>5</v>
      </c>
      <c r="B8" s="3">
        <f>MIN('DECADE VIEW BY YEAR'!B8:F8)</f>
        <v>194</v>
      </c>
      <c r="C8" s="3">
        <f>MAX('DECADE VIEW BY YEAR'!B8:F8)</f>
        <v>247</v>
      </c>
      <c r="D8" s="3">
        <f t="shared" si="0"/>
        <v>53</v>
      </c>
      <c r="E8" s="3">
        <f>MIN('DECADE VIEW BY YEAR'!G8:K8)</f>
        <v>541</v>
      </c>
      <c r="F8" s="3">
        <f>MAX('DECADE VIEW BY YEAR'!G8:K8)</f>
        <v>5718</v>
      </c>
      <c r="G8" s="3">
        <f t="shared" si="1"/>
        <v>5177</v>
      </c>
      <c r="H8" s="3">
        <f>MIN('DECADE VIEW BY YEAR'!L8:P8)</f>
        <v>1540</v>
      </c>
      <c r="I8" s="3">
        <f>MAX('DECADE VIEW BY YEAR'!L8:P8)</f>
        <v>17760</v>
      </c>
      <c r="J8" s="3">
        <f t="shared" si="2"/>
        <v>16220</v>
      </c>
      <c r="K8" s="3">
        <f>MIN('DECADE VIEW BY YEAR'!Q8:U8)</f>
        <v>3891</v>
      </c>
      <c r="L8" s="3">
        <f>MAX('DECADE VIEW BY YEAR'!Q8:U8)</f>
        <v>23758</v>
      </c>
      <c r="M8" s="3">
        <f t="shared" si="3"/>
        <v>19867</v>
      </c>
      <c r="N8" s="2" t="str">
        <f t="shared" si="4"/>
        <v>Leeds City Region; York and North Yorkshire</v>
      </c>
      <c r="O8" s="2" t="s">
        <v>54</v>
      </c>
      <c r="P8" s="2" t="s">
        <v>60</v>
      </c>
    </row>
    <row r="9" spans="1:16" ht="15" x14ac:dyDescent="0.25">
      <c r="A9" s="2" t="s">
        <v>6</v>
      </c>
      <c r="B9" s="3">
        <f>MIN('DECADE VIEW BY YEAR'!B9:F9)</f>
        <v>281</v>
      </c>
      <c r="C9" s="3">
        <f>MAX('DECADE VIEW BY YEAR'!B9:F9)</f>
        <v>449</v>
      </c>
      <c r="D9" s="3">
        <f t="shared" si="0"/>
        <v>168</v>
      </c>
      <c r="E9" s="3">
        <f>MIN('DECADE VIEW BY YEAR'!G9:K9)</f>
        <v>952</v>
      </c>
      <c r="F9" s="3">
        <f>MAX('DECADE VIEW BY YEAR'!G9:K9)</f>
        <v>14423</v>
      </c>
      <c r="G9" s="3">
        <f t="shared" si="1"/>
        <v>13471</v>
      </c>
      <c r="H9" s="3">
        <f>MIN('DECADE VIEW BY YEAR'!L9:P9)</f>
        <v>3244</v>
      </c>
      <c r="I9" s="3">
        <f>MAX('DECADE VIEW BY YEAR'!L9:P9)</f>
        <v>41741</v>
      </c>
      <c r="J9" s="3">
        <f t="shared" si="2"/>
        <v>38497</v>
      </c>
      <c r="K9" s="3">
        <f>MIN('DECADE VIEW BY YEAR'!Q9:U9)</f>
        <v>8449</v>
      </c>
      <c r="L9" s="3">
        <f>MAX('DECADE VIEW BY YEAR'!Q9:U9)</f>
        <v>55449</v>
      </c>
      <c r="M9" s="3">
        <f t="shared" si="3"/>
        <v>47000</v>
      </c>
      <c r="N9" s="2" t="str">
        <f t="shared" si="4"/>
        <v xml:space="preserve">Tees Valley; </v>
      </c>
      <c r="O9" s="2" t="s">
        <v>56</v>
      </c>
      <c r="P9" s="2"/>
    </row>
    <row r="10" spans="1:16" ht="15" x14ac:dyDescent="0.25">
      <c r="A10" s="2" t="s">
        <v>7</v>
      </c>
      <c r="B10" s="3">
        <f>MIN('DECADE VIEW BY YEAR'!B10:F10)</f>
        <v>1318</v>
      </c>
      <c r="C10" s="3">
        <f>MAX('DECADE VIEW BY YEAR'!B10:F10)</f>
        <v>1965</v>
      </c>
      <c r="D10" s="3">
        <f t="shared" si="0"/>
        <v>647</v>
      </c>
      <c r="E10" s="3">
        <f>MIN('DECADE VIEW BY YEAR'!G10:K10)</f>
        <v>3279</v>
      </c>
      <c r="F10" s="3">
        <f>MAX('DECADE VIEW BY YEAR'!G10:K10)</f>
        <v>36184</v>
      </c>
      <c r="G10" s="3">
        <f t="shared" si="1"/>
        <v>32905</v>
      </c>
      <c r="H10" s="3">
        <f>MIN('DECADE VIEW BY YEAR'!L10:P10)</f>
        <v>9245</v>
      </c>
      <c r="I10" s="3">
        <f>MAX('DECADE VIEW BY YEAR'!L10:P10)</f>
        <v>117695</v>
      </c>
      <c r="J10" s="3">
        <f t="shared" si="2"/>
        <v>108450</v>
      </c>
      <c r="K10" s="3">
        <f>MIN('DECADE VIEW BY YEAR'!Q10:U10)</f>
        <v>22611</v>
      </c>
      <c r="L10" s="3">
        <f>MAX('DECADE VIEW BY YEAR'!Q10:U10)</f>
        <v>159004</v>
      </c>
      <c r="M10" s="3">
        <f t="shared" si="3"/>
        <v>136393</v>
      </c>
      <c r="N10" s="2" t="str">
        <f t="shared" si="4"/>
        <v xml:space="preserve">Sheffield City Region; </v>
      </c>
      <c r="O10" s="2" t="s">
        <v>57</v>
      </c>
      <c r="P10" s="2"/>
    </row>
    <row r="11" spans="1:16" x14ac:dyDescent="0.3">
      <c r="A11" s="2" t="s">
        <v>8</v>
      </c>
      <c r="B11" s="3">
        <f>MIN('DECADE VIEW BY YEAR'!B11:F11)</f>
        <v>235</v>
      </c>
      <c r="C11" s="3">
        <f>MAX('DECADE VIEW BY YEAR'!B11:F11)</f>
        <v>328</v>
      </c>
      <c r="D11" s="3">
        <f t="shared" si="0"/>
        <v>93</v>
      </c>
      <c r="E11" s="3">
        <f>MIN('DECADE VIEW BY YEAR'!G11:K11)</f>
        <v>1044</v>
      </c>
      <c r="F11" s="3">
        <f>MAX('DECADE VIEW BY YEAR'!G11:K11)</f>
        <v>5978</v>
      </c>
      <c r="G11" s="3">
        <f t="shared" si="1"/>
        <v>4934</v>
      </c>
      <c r="H11" s="3">
        <f>MIN('DECADE VIEW BY YEAR'!L11:P11)</f>
        <v>1973</v>
      </c>
      <c r="I11" s="3">
        <f>MAX('DECADE VIEW BY YEAR'!L11:P11)</f>
        <v>17852</v>
      </c>
      <c r="J11" s="3">
        <f t="shared" si="2"/>
        <v>15879</v>
      </c>
      <c r="K11" s="3">
        <f>MIN('DECADE VIEW BY YEAR'!Q11:U11)</f>
        <v>4391</v>
      </c>
      <c r="L11" s="3">
        <f>MAX('DECADE VIEW BY YEAR'!Q11:U11)</f>
        <v>23515</v>
      </c>
      <c r="M11" s="3">
        <f t="shared" si="3"/>
        <v>19124</v>
      </c>
      <c r="N11" s="2" t="str">
        <f t="shared" si="4"/>
        <v xml:space="preserve">Greater Lincolnshire; </v>
      </c>
      <c r="O11" s="2" t="s">
        <v>58</v>
      </c>
      <c r="P11" s="2"/>
    </row>
    <row r="12" spans="1:16" x14ac:dyDescent="0.3">
      <c r="A12" s="2" t="s">
        <v>9</v>
      </c>
      <c r="B12" s="3">
        <f>MIN('DECADE VIEW BY YEAR'!B12:F12)</f>
        <v>1637</v>
      </c>
      <c r="C12" s="3">
        <f>MAX('DECADE VIEW BY YEAR'!B12:F12)</f>
        <v>2245</v>
      </c>
      <c r="D12" s="3">
        <f t="shared" si="0"/>
        <v>608</v>
      </c>
      <c r="E12" s="3">
        <f>MIN('DECADE VIEW BY YEAR'!G12:K12)</f>
        <v>4886</v>
      </c>
      <c r="F12" s="3">
        <f>MAX('DECADE VIEW BY YEAR'!G12:K12)</f>
        <v>41751</v>
      </c>
      <c r="G12" s="3">
        <f t="shared" si="1"/>
        <v>36865</v>
      </c>
      <c r="H12" s="3">
        <f>MIN('DECADE VIEW BY YEAR'!L12:P12)</f>
        <v>11799</v>
      </c>
      <c r="I12" s="3">
        <f>MAX('DECADE VIEW BY YEAR'!L12:P12)</f>
        <v>133430</v>
      </c>
      <c r="J12" s="3">
        <f t="shared" si="2"/>
        <v>121631</v>
      </c>
      <c r="K12" s="3">
        <f>MIN('DECADE VIEW BY YEAR'!Q12:U12)</f>
        <v>27287</v>
      </c>
      <c r="L12" s="3">
        <f>MAX('DECADE VIEW BY YEAR'!Q12:U12)</f>
        <v>178925</v>
      </c>
      <c r="M12" s="3">
        <f t="shared" si="3"/>
        <v>151638</v>
      </c>
      <c r="N12" s="2" t="str">
        <f t="shared" si="4"/>
        <v>Humber; York and North Yorkshire</v>
      </c>
      <c r="O12" s="2" t="s">
        <v>59</v>
      </c>
      <c r="P12" s="2" t="s">
        <v>60</v>
      </c>
    </row>
    <row r="13" spans="1:16" x14ac:dyDescent="0.3">
      <c r="A13" s="2" t="s">
        <v>10</v>
      </c>
      <c r="B13" s="3">
        <f>MIN('DECADE VIEW BY YEAR'!B13:F13)</f>
        <v>564</v>
      </c>
      <c r="C13" s="3">
        <f>MAX('DECADE VIEW BY YEAR'!B13:F13)</f>
        <v>854</v>
      </c>
      <c r="D13" s="3">
        <f t="shared" si="0"/>
        <v>290</v>
      </c>
      <c r="E13" s="3">
        <f>MIN('DECADE VIEW BY YEAR'!G13:K13)</f>
        <v>1557</v>
      </c>
      <c r="F13" s="3">
        <f>MAX('DECADE VIEW BY YEAR'!G13:K13)</f>
        <v>26169</v>
      </c>
      <c r="G13" s="3">
        <f t="shared" si="1"/>
        <v>24612</v>
      </c>
      <c r="H13" s="3">
        <f>MIN('DECADE VIEW BY YEAR'!L13:P13)</f>
        <v>5948</v>
      </c>
      <c r="I13" s="3">
        <f>MAX('DECADE VIEW BY YEAR'!L13:P13)</f>
        <v>76061</v>
      </c>
      <c r="J13" s="3">
        <f t="shared" si="2"/>
        <v>70113</v>
      </c>
      <c r="K13" s="3">
        <f>MIN('DECADE VIEW BY YEAR'!Q13:U13)</f>
        <v>15482</v>
      </c>
      <c r="L13" s="3">
        <f>MAX('DECADE VIEW BY YEAR'!Q13:U13)</f>
        <v>101271</v>
      </c>
      <c r="M13" s="3">
        <f t="shared" si="3"/>
        <v>85789</v>
      </c>
      <c r="N13" s="2" t="str">
        <f t="shared" si="4"/>
        <v xml:space="preserve">North Eastern; </v>
      </c>
      <c r="O13" s="2" t="s">
        <v>55</v>
      </c>
      <c r="P13" s="2"/>
    </row>
    <row r="14" spans="1:16" x14ac:dyDescent="0.3">
      <c r="A14" s="2" t="s">
        <v>11</v>
      </c>
      <c r="B14" s="3">
        <f>MIN('DECADE VIEW BY YEAR'!B14:F14)</f>
        <v>535</v>
      </c>
      <c r="C14" s="3">
        <f>MAX('DECADE VIEW BY YEAR'!B14:F14)</f>
        <v>724</v>
      </c>
      <c r="D14" s="3">
        <f t="shared" si="0"/>
        <v>189</v>
      </c>
      <c r="E14" s="3">
        <f>MIN('DECADE VIEW BY YEAR'!G14:K14)</f>
        <v>1720</v>
      </c>
      <c r="F14" s="3">
        <f>MAX('DECADE VIEW BY YEAR'!G14:K14)</f>
        <v>13283</v>
      </c>
      <c r="G14" s="3">
        <f t="shared" si="1"/>
        <v>11563</v>
      </c>
      <c r="H14" s="3">
        <f>MIN('DECADE VIEW BY YEAR'!L14:P14)</f>
        <v>3979</v>
      </c>
      <c r="I14" s="3">
        <f>MAX('DECADE VIEW BY YEAR'!L14:P14)</f>
        <v>36075</v>
      </c>
      <c r="J14" s="3">
        <f t="shared" si="2"/>
        <v>32096</v>
      </c>
      <c r="K14" s="3">
        <f>MIN('DECADE VIEW BY YEAR'!Q14:U14)</f>
        <v>9294</v>
      </c>
      <c r="L14" s="3">
        <f>MAX('DECADE VIEW BY YEAR'!Q14:U14)</f>
        <v>47784</v>
      </c>
      <c r="M14" s="3">
        <f t="shared" si="3"/>
        <v>38490</v>
      </c>
      <c r="N14" s="2" t="str">
        <f t="shared" si="4"/>
        <v xml:space="preserve">York and North Yorkshire; </v>
      </c>
      <c r="O14" s="2" t="s">
        <v>60</v>
      </c>
      <c r="P14" s="2"/>
    </row>
    <row r="15" spans="1:16" x14ac:dyDescent="0.3">
      <c r="A15" s="2" t="s">
        <v>12</v>
      </c>
      <c r="B15" s="3">
        <f>MIN('DECADE VIEW BY YEAR'!B15:F15)</f>
        <v>585</v>
      </c>
      <c r="C15" s="3">
        <f>MAX('DECADE VIEW BY YEAR'!B15:F15)</f>
        <v>781</v>
      </c>
      <c r="D15" s="3">
        <f t="shared" si="0"/>
        <v>196</v>
      </c>
      <c r="E15" s="3">
        <f>MIN('DECADE VIEW BY YEAR'!G15:K15)</f>
        <v>1683</v>
      </c>
      <c r="F15" s="3">
        <f>MAX('DECADE VIEW BY YEAR'!G15:K15)</f>
        <v>19025</v>
      </c>
      <c r="G15" s="3">
        <f t="shared" si="1"/>
        <v>17342</v>
      </c>
      <c r="H15" s="3">
        <f>MIN('DECADE VIEW BY YEAR'!L15:P15)</f>
        <v>4638</v>
      </c>
      <c r="I15" s="3">
        <f>MAX('DECADE VIEW BY YEAR'!L15:P15)</f>
        <v>58849</v>
      </c>
      <c r="J15" s="3">
        <f t="shared" si="2"/>
        <v>54211</v>
      </c>
      <c r="K15" s="3">
        <f>MIN('DECADE VIEW BY YEAR'!Q15:U15)</f>
        <v>11213</v>
      </c>
      <c r="L15" s="3">
        <f>MAX('DECADE VIEW BY YEAR'!Q15:U15)</f>
        <v>78848</v>
      </c>
      <c r="M15" s="3">
        <f t="shared" si="3"/>
        <v>67635</v>
      </c>
      <c r="N15" s="2" t="str">
        <f t="shared" si="4"/>
        <v>Leeds City Region; York and North Yorkshire</v>
      </c>
      <c r="O15" s="2" t="s">
        <v>54</v>
      </c>
      <c r="P15" s="2" t="s">
        <v>60</v>
      </c>
    </row>
    <row r="16" spans="1:16" x14ac:dyDescent="0.3">
      <c r="A16" s="2" t="s">
        <v>13</v>
      </c>
      <c r="B16" s="3">
        <f>MIN('DECADE VIEW BY YEAR'!B16:F16)</f>
        <v>345</v>
      </c>
      <c r="C16" s="3">
        <f>MAX('DECADE VIEW BY YEAR'!B16:F16)</f>
        <v>505</v>
      </c>
      <c r="D16" s="3">
        <f t="shared" si="0"/>
        <v>160</v>
      </c>
      <c r="E16" s="3">
        <f>MIN('DECADE VIEW BY YEAR'!G16:K16)</f>
        <v>948</v>
      </c>
      <c r="F16" s="3">
        <f>MAX('DECADE VIEW BY YEAR'!G16:K16)</f>
        <v>13735</v>
      </c>
      <c r="G16" s="3">
        <f t="shared" si="1"/>
        <v>12787</v>
      </c>
      <c r="H16" s="3">
        <f>MIN('DECADE VIEW BY YEAR'!L16:P16)</f>
        <v>3264</v>
      </c>
      <c r="I16" s="3">
        <f>MAX('DECADE VIEW BY YEAR'!L16:P16)</f>
        <v>38068</v>
      </c>
      <c r="J16" s="3">
        <f t="shared" si="2"/>
        <v>34804</v>
      </c>
      <c r="K16" s="3">
        <f>MIN('DECADE VIEW BY YEAR'!Q16:U16)</f>
        <v>8530</v>
      </c>
      <c r="L16" s="3">
        <f>MAX('DECADE VIEW BY YEAR'!Q16:U16)</f>
        <v>50499</v>
      </c>
      <c r="M16" s="3">
        <f t="shared" si="3"/>
        <v>41969</v>
      </c>
      <c r="N16" s="2" t="str">
        <f t="shared" si="4"/>
        <v xml:space="preserve">Tees Valley; </v>
      </c>
      <c r="O16" s="2" t="s">
        <v>56</v>
      </c>
      <c r="P16" s="2"/>
    </row>
    <row r="17" spans="1:16" x14ac:dyDescent="0.3">
      <c r="A17" s="2" t="s">
        <v>14</v>
      </c>
      <c r="B17" s="3">
        <f>MIN('DECADE VIEW BY YEAR'!B17:F17)</f>
        <v>14</v>
      </c>
      <c r="C17" s="3">
        <f>MAX('DECADE VIEW BY YEAR'!B17:F17)</f>
        <v>17</v>
      </c>
      <c r="D17" s="3">
        <f t="shared" si="0"/>
        <v>3</v>
      </c>
      <c r="E17" s="3">
        <f>MIN('DECADE VIEW BY YEAR'!G17:K17)</f>
        <v>101</v>
      </c>
      <c r="F17" s="3">
        <f>MAX('DECADE VIEW BY YEAR'!G17:K17)</f>
        <v>495</v>
      </c>
      <c r="G17" s="3">
        <f t="shared" si="1"/>
        <v>394</v>
      </c>
      <c r="H17" s="3">
        <f>MIN('DECADE VIEW BY YEAR'!L17:P17)</f>
        <v>170</v>
      </c>
      <c r="I17" s="3">
        <f>MAX('DECADE VIEW BY YEAR'!L17:P17)</f>
        <v>1523</v>
      </c>
      <c r="J17" s="3">
        <f t="shared" si="2"/>
        <v>1353</v>
      </c>
      <c r="K17" s="3">
        <f>MIN('DECADE VIEW BY YEAR'!Q17:U17)</f>
        <v>374</v>
      </c>
      <c r="L17" s="3">
        <f>MAX('DECADE VIEW BY YEAR'!Q17:U17)</f>
        <v>1950</v>
      </c>
      <c r="M17" s="3">
        <f t="shared" si="3"/>
        <v>1576</v>
      </c>
      <c r="N17" s="2" t="str">
        <f t="shared" si="4"/>
        <v xml:space="preserve">Derby, Derbyshire, Nottingham and Nottinghamshire,; </v>
      </c>
      <c r="O17" s="2" t="s">
        <v>61</v>
      </c>
      <c r="P17" s="2"/>
    </row>
    <row r="18" spans="1:16" x14ac:dyDescent="0.3">
      <c r="A18" s="2" t="s">
        <v>48</v>
      </c>
      <c r="B18" s="3">
        <f>MIN('DECADE VIEW BY YEAR'!B18:F18)</f>
        <v>810</v>
      </c>
      <c r="C18" s="3">
        <f>MAX('DECADE VIEW BY YEAR'!B18:F18)</f>
        <v>1038</v>
      </c>
      <c r="D18" s="3">
        <f t="shared" si="0"/>
        <v>228</v>
      </c>
      <c r="E18" s="3">
        <f>MIN('DECADE VIEW BY YEAR'!G18:K18)</f>
        <v>2292</v>
      </c>
      <c r="F18" s="3">
        <f>MAX('DECADE VIEW BY YEAR'!G18:K18)</f>
        <v>33069</v>
      </c>
      <c r="G18" s="3">
        <f t="shared" si="1"/>
        <v>30777</v>
      </c>
      <c r="H18" s="3">
        <f>MIN('DECADE VIEW BY YEAR'!L18:P18)</f>
        <v>7942</v>
      </c>
      <c r="I18" s="3">
        <f>MAX('DECADE VIEW BY YEAR'!L18:P18)</f>
        <v>105453</v>
      </c>
      <c r="J18" s="3">
        <f t="shared" si="2"/>
        <v>97511</v>
      </c>
      <c r="K18" s="3">
        <f>MIN('DECADE VIEW BY YEAR'!Q18:U18)</f>
        <v>20231</v>
      </c>
      <c r="L18" s="3">
        <f>MAX('DECADE VIEW BY YEAR'!Q18:U18)</f>
        <v>141176</v>
      </c>
      <c r="M18" s="3">
        <f t="shared" si="3"/>
        <v>120945</v>
      </c>
      <c r="N18" s="2" t="str">
        <f t="shared" si="4"/>
        <v xml:space="preserve">Humber; </v>
      </c>
      <c r="O18" s="2" t="s">
        <v>59</v>
      </c>
      <c r="P18" s="2"/>
    </row>
    <row r="19" spans="1:16" x14ac:dyDescent="0.3">
      <c r="A19" s="2" t="s">
        <v>16</v>
      </c>
      <c r="B19" s="3">
        <f>MIN('DECADE VIEW BY YEAR'!B19:F19)</f>
        <v>1170</v>
      </c>
      <c r="C19" s="3">
        <f>MAX('DECADE VIEW BY YEAR'!B19:F19)</f>
        <v>1507</v>
      </c>
      <c r="D19" s="3">
        <f t="shared" si="0"/>
        <v>337</v>
      </c>
      <c r="E19" s="3">
        <f>MIN('DECADE VIEW BY YEAR'!G19:K19)</f>
        <v>3147</v>
      </c>
      <c r="F19" s="3">
        <f>MAX('DECADE VIEW BY YEAR'!G19:K19)</f>
        <v>48158</v>
      </c>
      <c r="G19" s="3">
        <f t="shared" si="1"/>
        <v>45011</v>
      </c>
      <c r="H19" s="3">
        <f>MIN('DECADE VIEW BY YEAR'!L19:P19)</f>
        <v>11116</v>
      </c>
      <c r="I19" s="3">
        <f>MAX('DECADE VIEW BY YEAR'!L19:P19)</f>
        <v>159111</v>
      </c>
      <c r="J19" s="3">
        <f t="shared" si="2"/>
        <v>147995</v>
      </c>
      <c r="K19" s="3">
        <f>MIN('DECADE VIEW BY YEAR'!Q19:U19)</f>
        <v>28557</v>
      </c>
      <c r="L19" s="3">
        <f>MAX('DECADE VIEW BY YEAR'!Q19:U19)</f>
        <v>213359</v>
      </c>
      <c r="M19" s="3">
        <f t="shared" si="3"/>
        <v>184802</v>
      </c>
      <c r="N19" s="2" t="str">
        <f t="shared" si="4"/>
        <v xml:space="preserve">Leeds City Region; </v>
      </c>
      <c r="O19" s="2" t="s">
        <v>54</v>
      </c>
      <c r="P19" s="2"/>
    </row>
    <row r="20" spans="1:16" x14ac:dyDescent="0.3">
      <c r="A20" s="2" t="s">
        <v>17</v>
      </c>
      <c r="B20" s="3">
        <f>MIN('DECADE VIEW BY YEAR'!B20:F20)</f>
        <v>2129</v>
      </c>
      <c r="C20" s="3">
        <f>MAX('DECADE VIEW BY YEAR'!B20:F20)</f>
        <v>2738</v>
      </c>
      <c r="D20" s="3">
        <f t="shared" si="0"/>
        <v>609</v>
      </c>
      <c r="E20" s="3">
        <f>MIN('DECADE VIEW BY YEAR'!G20:K20)</f>
        <v>5603</v>
      </c>
      <c r="F20" s="3">
        <f>MAX('DECADE VIEW BY YEAR'!G20:K20)</f>
        <v>88684</v>
      </c>
      <c r="G20" s="3">
        <f t="shared" si="1"/>
        <v>83081</v>
      </c>
      <c r="H20" s="3">
        <f>MIN('DECADE VIEW BY YEAR'!L20:P20)</f>
        <v>20505</v>
      </c>
      <c r="I20" s="3">
        <f>MAX('DECADE VIEW BY YEAR'!L20:P20)</f>
        <v>287001</v>
      </c>
      <c r="J20" s="3">
        <f t="shared" si="2"/>
        <v>266496</v>
      </c>
      <c r="K20" s="3">
        <f>MIN('DECADE VIEW BY YEAR'!Q20:U20)</f>
        <v>53299</v>
      </c>
      <c r="L20" s="3">
        <f>MAX('DECADE VIEW BY YEAR'!Q20:U20)</f>
        <v>384159</v>
      </c>
      <c r="M20" s="3">
        <f t="shared" si="3"/>
        <v>330860</v>
      </c>
      <c r="N20" s="2" t="str">
        <f t="shared" si="4"/>
        <v xml:space="preserve">Leeds City Region; </v>
      </c>
      <c r="O20" s="2" t="s">
        <v>54</v>
      </c>
      <c r="P20" s="2"/>
    </row>
    <row r="21" spans="1:16" x14ac:dyDescent="0.3">
      <c r="A21" s="2" t="s">
        <v>18</v>
      </c>
      <c r="B21" s="3">
        <f>MIN('DECADE VIEW BY YEAR'!B21:F21)</f>
        <v>446</v>
      </c>
      <c r="C21" s="3">
        <f>MAX('DECADE VIEW BY YEAR'!B21:F21)</f>
        <v>671</v>
      </c>
      <c r="D21" s="3">
        <f t="shared" si="0"/>
        <v>225</v>
      </c>
      <c r="E21" s="3">
        <f>MIN('DECADE VIEW BY YEAR'!G21:K21)</f>
        <v>1252</v>
      </c>
      <c r="F21" s="3">
        <f>MAX('DECADE VIEW BY YEAR'!G21:K21)</f>
        <v>19102</v>
      </c>
      <c r="G21" s="3">
        <f t="shared" si="1"/>
        <v>17850</v>
      </c>
      <c r="H21" s="3">
        <f>MIN('DECADE VIEW BY YEAR'!L21:P21)</f>
        <v>4337</v>
      </c>
      <c r="I21" s="3">
        <f>MAX('DECADE VIEW BY YEAR'!L21:P21)</f>
        <v>53942</v>
      </c>
      <c r="J21" s="3">
        <f t="shared" si="2"/>
        <v>49605</v>
      </c>
      <c r="K21" s="3">
        <f>MIN('DECADE VIEW BY YEAR'!Q21:U21)</f>
        <v>11437</v>
      </c>
      <c r="L21" s="3">
        <f>MAX('DECADE VIEW BY YEAR'!Q21:U21)</f>
        <v>71521</v>
      </c>
      <c r="M21" s="3">
        <f t="shared" si="3"/>
        <v>60084</v>
      </c>
      <c r="N21" s="2" t="str">
        <f t="shared" si="4"/>
        <v xml:space="preserve">Tees Valley; </v>
      </c>
      <c r="O21" s="2" t="s">
        <v>56</v>
      </c>
      <c r="P21" s="2"/>
    </row>
    <row r="22" spans="1:16" x14ac:dyDescent="0.3">
      <c r="A22" s="2" t="s">
        <v>19</v>
      </c>
      <c r="B22" s="3">
        <f>MIN('DECADE VIEW BY YEAR'!B22:F22)</f>
        <v>815</v>
      </c>
      <c r="C22" s="3">
        <f>MAX('DECADE VIEW BY YEAR'!B22:F22)</f>
        <v>1307</v>
      </c>
      <c r="D22" s="3">
        <f t="shared" si="0"/>
        <v>492</v>
      </c>
      <c r="E22" s="3">
        <f>MIN('DECADE VIEW BY YEAR'!G22:K22)</f>
        <v>2096</v>
      </c>
      <c r="F22" s="3">
        <f>MAX('DECADE VIEW BY YEAR'!G22:K22)</f>
        <v>36844</v>
      </c>
      <c r="G22" s="3">
        <f t="shared" si="1"/>
        <v>34748</v>
      </c>
      <c r="H22" s="3">
        <f>MIN('DECADE VIEW BY YEAR'!L22:P22)</f>
        <v>8451</v>
      </c>
      <c r="I22" s="3">
        <f>MAX('DECADE VIEW BY YEAR'!L22:P22)</f>
        <v>103477</v>
      </c>
      <c r="J22" s="3">
        <f t="shared" si="2"/>
        <v>95026</v>
      </c>
      <c r="K22" s="3">
        <f>MIN('DECADE VIEW BY YEAR'!Q22:U22)</f>
        <v>22638</v>
      </c>
      <c r="L22" s="3">
        <f>MAX('DECADE VIEW BY YEAR'!Q22:U22)</f>
        <v>137465</v>
      </c>
      <c r="M22" s="3">
        <f t="shared" si="3"/>
        <v>114827</v>
      </c>
      <c r="N22" s="2" t="str">
        <f t="shared" si="4"/>
        <v xml:space="preserve">North Eastern; </v>
      </c>
      <c r="O22" s="2" t="s">
        <v>55</v>
      </c>
      <c r="P22" s="2"/>
    </row>
    <row r="23" spans="1:16" x14ac:dyDescent="0.3">
      <c r="A23" s="2" t="s">
        <v>20</v>
      </c>
      <c r="B23" s="3">
        <f>MIN('DECADE VIEW BY YEAR'!B23:F23)</f>
        <v>46</v>
      </c>
      <c r="C23" s="3">
        <f>MAX('DECADE VIEW BY YEAR'!B23:F23)</f>
        <v>59</v>
      </c>
      <c r="D23" s="3">
        <f t="shared" si="0"/>
        <v>13</v>
      </c>
      <c r="E23" s="3">
        <f>MIN('DECADE VIEW BY YEAR'!G23:K23)</f>
        <v>168</v>
      </c>
      <c r="F23" s="3">
        <f>MAX('DECADE VIEW BY YEAR'!G23:K23)</f>
        <v>2172</v>
      </c>
      <c r="G23" s="3">
        <f t="shared" si="1"/>
        <v>2004</v>
      </c>
      <c r="H23" s="3">
        <f>MIN('DECADE VIEW BY YEAR'!L23:P23)</f>
        <v>491</v>
      </c>
      <c r="I23" s="3">
        <f>MAX('DECADE VIEW BY YEAR'!L23:P23)</f>
        <v>7520</v>
      </c>
      <c r="J23" s="3">
        <f t="shared" si="2"/>
        <v>7029</v>
      </c>
      <c r="K23" s="3">
        <f>MIN('DECADE VIEW BY YEAR'!Q23:U23)</f>
        <v>1198</v>
      </c>
      <c r="L23" s="3">
        <f>MAX('DECADE VIEW BY YEAR'!Q23:U23)</f>
        <v>10050</v>
      </c>
      <c r="M23" s="3">
        <f t="shared" si="3"/>
        <v>8852</v>
      </c>
      <c r="N23" s="2" t="str">
        <f t="shared" si="4"/>
        <v>Derby, Derbyshire, Nottingham and Nottinghamshire; Sheffield City Region</v>
      </c>
      <c r="O23" s="2" t="s">
        <v>66</v>
      </c>
      <c r="P23" s="2" t="s">
        <v>57</v>
      </c>
    </row>
    <row r="24" spans="1:16" x14ac:dyDescent="0.3">
      <c r="A24" s="2" t="s">
        <v>21</v>
      </c>
      <c r="B24" s="3">
        <f>MIN('DECADE VIEW BY YEAR'!B24:F24)</f>
        <v>503</v>
      </c>
      <c r="C24" s="3">
        <f>MAX('DECADE VIEW BY YEAR'!B24:F24)</f>
        <v>663</v>
      </c>
      <c r="D24" s="3">
        <f t="shared" si="0"/>
        <v>160</v>
      </c>
      <c r="E24" s="3">
        <f>MIN('DECADE VIEW BY YEAR'!G24:K24)</f>
        <v>1376</v>
      </c>
      <c r="F24" s="3">
        <f>MAX('DECADE VIEW BY YEAR'!G24:K24)</f>
        <v>18645</v>
      </c>
      <c r="G24" s="3">
        <f t="shared" si="1"/>
        <v>17269</v>
      </c>
      <c r="H24" s="3">
        <f>MIN('DECADE VIEW BY YEAR'!L24:P24)</f>
        <v>4385</v>
      </c>
      <c r="I24" s="3">
        <f>MAX('DECADE VIEW BY YEAR'!L24:P24)</f>
        <v>62880</v>
      </c>
      <c r="J24" s="3">
        <f t="shared" si="2"/>
        <v>58495</v>
      </c>
      <c r="K24" s="3">
        <f>MIN('DECADE VIEW BY YEAR'!Q24:U24)</f>
        <v>10802</v>
      </c>
      <c r="L24" s="3">
        <f>MAX('DECADE VIEW BY YEAR'!Q24:U24)</f>
        <v>84331</v>
      </c>
      <c r="M24" s="3">
        <f t="shared" si="3"/>
        <v>73529</v>
      </c>
      <c r="N24" s="2" t="str">
        <f t="shared" si="4"/>
        <v>Greater Lincolnshire; Humber</v>
      </c>
      <c r="O24" s="2" t="s">
        <v>58</v>
      </c>
      <c r="P24" s="2" t="s">
        <v>59</v>
      </c>
    </row>
    <row r="25" spans="1:16" x14ac:dyDescent="0.3">
      <c r="A25" s="2" t="s">
        <v>22</v>
      </c>
      <c r="B25" s="3">
        <f>MIN('DECADE VIEW BY YEAR'!B25:F25)</f>
        <v>765</v>
      </c>
      <c r="C25" s="3">
        <f>MAX('DECADE VIEW BY YEAR'!B25:F25)</f>
        <v>1070</v>
      </c>
      <c r="D25" s="3">
        <f t="shared" si="0"/>
        <v>305</v>
      </c>
      <c r="E25" s="3">
        <f>MIN('DECADE VIEW BY YEAR'!G25:K25)</f>
        <v>2337</v>
      </c>
      <c r="F25" s="3">
        <f>MAX('DECADE VIEW BY YEAR'!G25:K25)</f>
        <v>21033</v>
      </c>
      <c r="G25" s="3">
        <f t="shared" si="1"/>
        <v>18696</v>
      </c>
      <c r="H25" s="3">
        <f>MIN('DECADE VIEW BY YEAR'!L25:P25)</f>
        <v>5780</v>
      </c>
      <c r="I25" s="3">
        <f>MAX('DECADE VIEW BY YEAR'!L25:P25)</f>
        <v>67242</v>
      </c>
      <c r="J25" s="3">
        <f t="shared" si="2"/>
        <v>61462</v>
      </c>
      <c r="K25" s="3">
        <f>MIN('DECADE VIEW BY YEAR'!Q25:U25)</f>
        <v>13554</v>
      </c>
      <c r="L25" s="3">
        <f>MAX('DECADE VIEW BY YEAR'!Q25:U25)</f>
        <v>90161</v>
      </c>
      <c r="M25" s="3">
        <f t="shared" si="3"/>
        <v>76607</v>
      </c>
      <c r="N25" s="2" t="str">
        <f t="shared" si="4"/>
        <v>Greater Lincolnshire; Humber</v>
      </c>
      <c r="O25" s="2" t="s">
        <v>58</v>
      </c>
      <c r="P25" s="2" t="s">
        <v>59</v>
      </c>
    </row>
    <row r="26" spans="1:16" x14ac:dyDescent="0.3">
      <c r="A26" s="2" t="s">
        <v>23</v>
      </c>
      <c r="B26" s="3">
        <f>MIN('DECADE VIEW BY YEAR'!B26:F26)</f>
        <v>541</v>
      </c>
      <c r="C26" s="3">
        <f>MAX('DECADE VIEW BY YEAR'!B26:F26)</f>
        <v>878</v>
      </c>
      <c r="D26" s="3">
        <f t="shared" si="0"/>
        <v>337</v>
      </c>
      <c r="E26" s="3">
        <f>MIN('DECADE VIEW BY YEAR'!G26:K26)</f>
        <v>1831</v>
      </c>
      <c r="F26" s="3">
        <f>MAX('DECADE VIEW BY YEAR'!G26:K26)</f>
        <v>26596</v>
      </c>
      <c r="G26" s="3">
        <f t="shared" si="1"/>
        <v>24765</v>
      </c>
      <c r="H26" s="3">
        <f>MIN('DECADE VIEW BY YEAR'!L26:P26)</f>
        <v>6071</v>
      </c>
      <c r="I26" s="3">
        <f>MAX('DECADE VIEW BY YEAR'!L26:P26)</f>
        <v>78071</v>
      </c>
      <c r="J26" s="3">
        <f t="shared" si="2"/>
        <v>72000</v>
      </c>
      <c r="K26" s="3">
        <f>MIN('DECADE VIEW BY YEAR'!Q26:U26)</f>
        <v>15372</v>
      </c>
      <c r="L26" s="3">
        <f>MAX('DECADE VIEW BY YEAR'!Q26:U26)</f>
        <v>103954</v>
      </c>
      <c r="M26" s="3">
        <f t="shared" si="3"/>
        <v>88582</v>
      </c>
      <c r="N26" s="2" t="str">
        <f t="shared" si="4"/>
        <v xml:space="preserve">North Eastern; </v>
      </c>
      <c r="O26" s="2" t="s">
        <v>55</v>
      </c>
      <c r="P26" s="2"/>
    </row>
    <row r="27" spans="1:16" x14ac:dyDescent="0.3">
      <c r="A27" s="2" t="s">
        <v>24</v>
      </c>
      <c r="B27" s="3">
        <f>MIN('DECADE VIEW BY YEAR'!B27:F27)</f>
        <v>1376</v>
      </c>
      <c r="C27" s="3">
        <f>MAX('DECADE VIEW BY YEAR'!B27:F27)</f>
        <v>1913</v>
      </c>
      <c r="D27" s="3">
        <f t="shared" si="0"/>
        <v>537</v>
      </c>
      <c r="E27" s="3">
        <f>MIN('DECADE VIEW BY YEAR'!G27:K27)</f>
        <v>5138</v>
      </c>
      <c r="F27" s="3">
        <f>MAX('DECADE VIEW BY YEAR'!G27:K27)</f>
        <v>44387</v>
      </c>
      <c r="G27" s="3">
        <f t="shared" si="1"/>
        <v>39249</v>
      </c>
      <c r="H27" s="3">
        <f>MIN('DECADE VIEW BY YEAR'!L27:P27)</f>
        <v>12734</v>
      </c>
      <c r="I27" s="3">
        <f>MAX('DECADE VIEW BY YEAR'!L27:P27)</f>
        <v>120586</v>
      </c>
      <c r="J27" s="3">
        <f t="shared" si="2"/>
        <v>107852</v>
      </c>
      <c r="K27" s="3">
        <f>MIN('DECADE VIEW BY YEAR'!Q27:U27)</f>
        <v>30262</v>
      </c>
      <c r="L27" s="3">
        <f>MAX('DECADE VIEW BY YEAR'!Q27:U27)</f>
        <v>159683</v>
      </c>
      <c r="M27" s="3">
        <f t="shared" si="3"/>
        <v>129421</v>
      </c>
      <c r="N27" s="2" t="str">
        <f t="shared" si="4"/>
        <v xml:space="preserve">North Eastern; </v>
      </c>
      <c r="O27" s="2" t="s">
        <v>55</v>
      </c>
      <c r="P27" s="2"/>
    </row>
    <row r="28" spans="1:16" x14ac:dyDescent="0.3">
      <c r="A28" s="2" t="s">
        <v>25</v>
      </c>
      <c r="B28" s="3">
        <f>MIN('DECADE VIEW BY YEAR'!B28:F28)</f>
        <v>71</v>
      </c>
      <c r="C28" s="3">
        <f>MAX('DECADE VIEW BY YEAR'!B28:F28)</f>
        <v>104</v>
      </c>
      <c r="D28" s="3">
        <f t="shared" si="0"/>
        <v>33</v>
      </c>
      <c r="E28" s="3">
        <f>MIN('DECADE VIEW BY YEAR'!G28:K28)</f>
        <v>207</v>
      </c>
      <c r="F28" s="3">
        <f>MAX('DECADE VIEW BY YEAR'!G28:K28)</f>
        <v>1745</v>
      </c>
      <c r="G28" s="3">
        <f t="shared" si="1"/>
        <v>1538</v>
      </c>
      <c r="H28" s="3">
        <f>MIN('DECADE VIEW BY YEAR'!L28:P28)</f>
        <v>441</v>
      </c>
      <c r="I28" s="3">
        <f>MAX('DECADE VIEW BY YEAR'!L28:P28)</f>
        <v>6427</v>
      </c>
      <c r="J28" s="3">
        <f t="shared" si="2"/>
        <v>5986</v>
      </c>
      <c r="K28" s="3">
        <f>MIN('DECADE VIEW BY YEAR'!Q28:U28)</f>
        <v>961</v>
      </c>
      <c r="L28" s="3">
        <f>MAX('DECADE VIEW BY YEAR'!Q28:U28)</f>
        <v>8713</v>
      </c>
      <c r="M28" s="3">
        <f t="shared" si="3"/>
        <v>7752</v>
      </c>
      <c r="N28" s="2" t="str">
        <f t="shared" si="4"/>
        <v xml:space="preserve">Lancashire; </v>
      </c>
      <c r="O28" s="2" t="s">
        <v>62</v>
      </c>
      <c r="P28" s="2"/>
    </row>
    <row r="29" spans="1:16" x14ac:dyDescent="0.3">
      <c r="A29" s="2" t="s">
        <v>26</v>
      </c>
      <c r="B29" s="3">
        <f>MIN('DECADE VIEW BY YEAR'!B29:F29)</f>
        <v>470</v>
      </c>
      <c r="C29" s="3">
        <f>MAX('DECADE VIEW BY YEAR'!B29:F29)</f>
        <v>652</v>
      </c>
      <c r="D29" s="3">
        <f t="shared" si="0"/>
        <v>182</v>
      </c>
      <c r="E29" s="3">
        <f>MIN('DECADE VIEW BY YEAR'!G29:K29)</f>
        <v>1300</v>
      </c>
      <c r="F29" s="3">
        <f>MAX('DECADE VIEW BY YEAR'!G29:K29)</f>
        <v>18437</v>
      </c>
      <c r="G29" s="3">
        <f t="shared" si="1"/>
        <v>17137</v>
      </c>
      <c r="H29" s="3">
        <f>MIN('DECADE VIEW BY YEAR'!L29:P29)</f>
        <v>4390</v>
      </c>
      <c r="I29" s="3">
        <f>MAX('DECADE VIEW BY YEAR'!L29:P29)</f>
        <v>53635</v>
      </c>
      <c r="J29" s="3">
        <f t="shared" si="2"/>
        <v>49245</v>
      </c>
      <c r="K29" s="3">
        <f>MIN('DECADE VIEW BY YEAR'!Q29:U29)</f>
        <v>11175</v>
      </c>
      <c r="L29" s="3">
        <f>MAX('DECADE VIEW BY YEAR'!Q29:U29)</f>
        <v>71813</v>
      </c>
      <c r="M29" s="3">
        <f t="shared" si="3"/>
        <v>60638</v>
      </c>
      <c r="N29" s="2" t="str">
        <f t="shared" si="4"/>
        <v xml:space="preserve">Tees Valley; </v>
      </c>
      <c r="O29" s="2" t="s">
        <v>56</v>
      </c>
      <c r="P29" s="2"/>
    </row>
    <row r="30" spans="1:16" x14ac:dyDescent="0.3">
      <c r="A30" s="2" t="s">
        <v>27</v>
      </c>
      <c r="B30" s="3">
        <f>MIN('DECADE VIEW BY YEAR'!B30:F30)</f>
        <v>326</v>
      </c>
      <c r="C30" s="3">
        <f>MAX('DECADE VIEW BY YEAR'!B30:F30)</f>
        <v>452</v>
      </c>
      <c r="D30" s="3">
        <f t="shared" si="0"/>
        <v>126</v>
      </c>
      <c r="E30" s="3">
        <f>MIN('DECADE VIEW BY YEAR'!G30:K30)</f>
        <v>1134</v>
      </c>
      <c r="F30" s="3">
        <f>MAX('DECADE VIEW BY YEAR'!G30:K30)</f>
        <v>7674</v>
      </c>
      <c r="G30" s="3">
        <f t="shared" si="1"/>
        <v>6540</v>
      </c>
      <c r="H30" s="3">
        <f>MIN('DECADE VIEW BY YEAR'!L30:P30)</f>
        <v>2512</v>
      </c>
      <c r="I30" s="3">
        <f>MAX('DECADE VIEW BY YEAR'!L30:P30)</f>
        <v>20205</v>
      </c>
      <c r="J30" s="3">
        <f t="shared" si="2"/>
        <v>17693</v>
      </c>
      <c r="K30" s="3">
        <f>MIN('DECADE VIEW BY YEAR'!Q30:U30)</f>
        <v>5747</v>
      </c>
      <c r="L30" s="3">
        <f>MAX('DECADE VIEW BY YEAR'!Q30:U30)</f>
        <v>26605</v>
      </c>
      <c r="M30" s="3">
        <f t="shared" si="3"/>
        <v>20858</v>
      </c>
      <c r="N30" s="2" t="str">
        <f t="shared" si="4"/>
        <v xml:space="preserve">York and North Yorkshire; </v>
      </c>
      <c r="O30" s="2" t="s">
        <v>60</v>
      </c>
      <c r="P30" s="2"/>
    </row>
    <row r="31" spans="1:16" x14ac:dyDescent="0.3">
      <c r="A31" s="2" t="s">
        <v>28</v>
      </c>
      <c r="B31" s="3">
        <f>MIN('DECADE VIEW BY YEAR'!B31:F31)</f>
        <v>1005</v>
      </c>
      <c r="C31" s="3">
        <f>MAX('DECADE VIEW BY YEAR'!B31:F31)</f>
        <v>1382</v>
      </c>
      <c r="D31" s="3">
        <f t="shared" si="0"/>
        <v>377</v>
      </c>
      <c r="E31" s="3">
        <f>MIN('DECADE VIEW BY YEAR'!G31:K31)</f>
        <v>2556</v>
      </c>
      <c r="F31" s="3">
        <f>MAX('DECADE VIEW BY YEAR'!G31:K31)</f>
        <v>32976</v>
      </c>
      <c r="G31" s="3">
        <f t="shared" si="1"/>
        <v>30420</v>
      </c>
      <c r="H31" s="3">
        <f>MIN('DECADE VIEW BY YEAR'!L31:P31)</f>
        <v>8271</v>
      </c>
      <c r="I31" s="3">
        <f>MAX('DECADE VIEW BY YEAR'!L31:P31)</f>
        <v>104024</v>
      </c>
      <c r="J31" s="3">
        <f t="shared" si="2"/>
        <v>95753</v>
      </c>
      <c r="K31" s="3">
        <f>MIN('DECADE VIEW BY YEAR'!Q31:U31)</f>
        <v>20921</v>
      </c>
      <c r="L31" s="3">
        <f>MAX('DECADE VIEW BY YEAR'!Q31:U31)</f>
        <v>140100</v>
      </c>
      <c r="M31" s="3">
        <f t="shared" si="3"/>
        <v>119179</v>
      </c>
      <c r="N31" s="2" t="str">
        <f t="shared" si="4"/>
        <v xml:space="preserve">Sheffield City Region; </v>
      </c>
      <c r="O31" s="2" t="s">
        <v>57</v>
      </c>
      <c r="P31" s="2"/>
    </row>
    <row r="32" spans="1:16" x14ac:dyDescent="0.3">
      <c r="A32" s="2" t="s">
        <v>29</v>
      </c>
      <c r="B32" s="3">
        <f>MIN('DECADE VIEW BY YEAR'!B32:F32)</f>
        <v>380</v>
      </c>
      <c r="C32" s="3">
        <f>MAX('DECADE VIEW BY YEAR'!B32:F32)</f>
        <v>518</v>
      </c>
      <c r="D32" s="3">
        <f t="shared" si="0"/>
        <v>138</v>
      </c>
      <c r="E32" s="3">
        <f>MIN('DECADE VIEW BY YEAR'!G32:K32)</f>
        <v>956</v>
      </c>
      <c r="F32" s="3">
        <f>MAX('DECADE VIEW BY YEAR'!G32:K32)</f>
        <v>8557</v>
      </c>
      <c r="G32" s="3">
        <f t="shared" si="1"/>
        <v>7601</v>
      </c>
      <c r="H32" s="3">
        <f>MIN('DECADE VIEW BY YEAR'!L32:P32)</f>
        <v>2472</v>
      </c>
      <c r="I32" s="3">
        <f>MAX('DECADE VIEW BY YEAR'!L32:P32)</f>
        <v>23649</v>
      </c>
      <c r="J32" s="3">
        <f t="shared" si="2"/>
        <v>21177</v>
      </c>
      <c r="K32" s="3">
        <f>MIN('DECADE VIEW BY YEAR'!Q32:U32)</f>
        <v>5976</v>
      </c>
      <c r="L32" s="3">
        <f>MAX('DECADE VIEW BY YEAR'!Q32:U32)</f>
        <v>31587</v>
      </c>
      <c r="M32" s="3">
        <f t="shared" si="3"/>
        <v>25611</v>
      </c>
      <c r="N32" s="2" t="str">
        <f t="shared" si="4"/>
        <v xml:space="preserve">York and North Yorkshire; </v>
      </c>
      <c r="O32" s="2" t="s">
        <v>60</v>
      </c>
      <c r="P32" s="2"/>
    </row>
    <row r="33" spans="1:16" x14ac:dyDescent="0.3">
      <c r="A33" s="2" t="s">
        <v>30</v>
      </c>
      <c r="B33" s="3">
        <f>MIN('DECADE VIEW BY YEAR'!B33:F33)</f>
        <v>536</v>
      </c>
      <c r="C33" s="3">
        <f>MAX('DECADE VIEW BY YEAR'!B33:F33)</f>
        <v>733</v>
      </c>
      <c r="D33" s="3">
        <f t="shared" si="0"/>
        <v>197</v>
      </c>
      <c r="E33" s="3">
        <f>MIN('DECADE VIEW BY YEAR'!G33:K33)</f>
        <v>1283</v>
      </c>
      <c r="F33" s="3">
        <f>MAX('DECADE VIEW BY YEAR'!G33:K33)</f>
        <v>16591</v>
      </c>
      <c r="G33" s="3">
        <f t="shared" si="1"/>
        <v>15308</v>
      </c>
      <c r="H33" s="3">
        <f>MIN('DECADE VIEW BY YEAR'!L33:P33)</f>
        <v>4151</v>
      </c>
      <c r="I33" s="3">
        <f>MAX('DECADE VIEW BY YEAR'!L33:P33)</f>
        <v>48716</v>
      </c>
      <c r="J33" s="3">
        <f t="shared" si="2"/>
        <v>44565</v>
      </c>
      <c r="K33" s="3">
        <f>MIN('DECADE VIEW BY YEAR'!Q33:U33)</f>
        <v>10473</v>
      </c>
      <c r="L33" s="3">
        <f>MAX('DECADE VIEW BY YEAR'!Q33:U33)</f>
        <v>65293</v>
      </c>
      <c r="M33" s="3">
        <f t="shared" si="3"/>
        <v>54820</v>
      </c>
      <c r="N33" s="2" t="str">
        <f t="shared" si="4"/>
        <v xml:space="preserve">York and North Yorkshire; </v>
      </c>
      <c r="O33" s="2" t="s">
        <v>60</v>
      </c>
      <c r="P33" s="2"/>
    </row>
    <row r="34" spans="1:16" x14ac:dyDescent="0.3">
      <c r="A34" s="2" t="s">
        <v>31</v>
      </c>
      <c r="B34" s="3">
        <f>MIN('DECADE VIEW BY YEAR'!B34:F34)</f>
        <v>529</v>
      </c>
      <c r="C34" s="3">
        <f>MAX('DECADE VIEW BY YEAR'!B34:F34)</f>
        <v>726</v>
      </c>
      <c r="D34" s="3">
        <f t="shared" si="0"/>
        <v>197</v>
      </c>
      <c r="E34" s="3">
        <f>MIN('DECADE VIEW BY YEAR'!G34:K34)</f>
        <v>1711</v>
      </c>
      <c r="F34" s="3">
        <f>MAX('DECADE VIEW BY YEAR'!G34:K34)</f>
        <v>12625</v>
      </c>
      <c r="G34" s="3">
        <f t="shared" si="1"/>
        <v>10914</v>
      </c>
      <c r="H34" s="3">
        <f>MIN('DECADE VIEW BY YEAR'!L34:P34)</f>
        <v>3877</v>
      </c>
      <c r="I34" s="3">
        <f>MAX('DECADE VIEW BY YEAR'!L34:P34)</f>
        <v>36494</v>
      </c>
      <c r="J34" s="3">
        <f t="shared" si="2"/>
        <v>32617</v>
      </c>
      <c r="K34" s="3">
        <f>MIN('DECADE VIEW BY YEAR'!Q34:U34)</f>
        <v>9214</v>
      </c>
      <c r="L34" s="3">
        <f>MAX('DECADE VIEW BY YEAR'!Q34:U34)</f>
        <v>48598</v>
      </c>
      <c r="M34" s="3">
        <f t="shared" si="3"/>
        <v>39384</v>
      </c>
      <c r="N34" s="2" t="str">
        <f t="shared" si="4"/>
        <v>Leeds City Region; York and North Yorkshire</v>
      </c>
      <c r="O34" s="2" t="s">
        <v>54</v>
      </c>
      <c r="P34" s="2" t="s">
        <v>60</v>
      </c>
    </row>
    <row r="35" spans="1:16" x14ac:dyDescent="0.3">
      <c r="A35" s="2" t="s">
        <v>32</v>
      </c>
      <c r="B35" s="3">
        <f>MIN('DECADE VIEW BY YEAR'!B35:F35)</f>
        <v>1530</v>
      </c>
      <c r="C35" s="3">
        <f>MAX('DECADE VIEW BY YEAR'!B35:F35)</f>
        <v>1974</v>
      </c>
      <c r="D35" s="3">
        <f t="shared" si="0"/>
        <v>444</v>
      </c>
      <c r="E35" s="3">
        <f>MIN('DECADE VIEW BY YEAR'!G35:K35)</f>
        <v>3684</v>
      </c>
      <c r="F35" s="3">
        <f>MAX('DECADE VIEW BY YEAR'!G35:K35)</f>
        <v>60958</v>
      </c>
      <c r="G35" s="3">
        <f t="shared" si="1"/>
        <v>57274</v>
      </c>
      <c r="H35" s="3">
        <f>MIN('DECADE VIEW BY YEAR'!L35:P35)</f>
        <v>13931</v>
      </c>
      <c r="I35" s="3">
        <f>MAX('DECADE VIEW BY YEAR'!L35:P35)</f>
        <v>197810</v>
      </c>
      <c r="J35" s="3">
        <f t="shared" si="2"/>
        <v>183879</v>
      </c>
      <c r="K35" s="3">
        <f>MIN('DECADE VIEW BY YEAR'!Q35:U35)</f>
        <v>36199</v>
      </c>
      <c r="L35" s="3">
        <f>MAX('DECADE VIEW BY YEAR'!Q35:U35)</f>
        <v>265056</v>
      </c>
      <c r="M35" s="3">
        <f t="shared" si="3"/>
        <v>228857</v>
      </c>
      <c r="N35" s="2" t="str">
        <f t="shared" si="4"/>
        <v xml:space="preserve">Sheffield City Region; </v>
      </c>
      <c r="O35" s="2" t="s">
        <v>57</v>
      </c>
      <c r="P35" s="2"/>
    </row>
    <row r="36" spans="1:16" x14ac:dyDescent="0.3">
      <c r="A36" s="2" t="s">
        <v>33</v>
      </c>
      <c r="B36" s="3">
        <f>MIN('DECADE VIEW BY YEAR'!B36:F36)</f>
        <v>406</v>
      </c>
      <c r="C36" s="3">
        <f>MAX('DECADE VIEW BY YEAR'!B36:F36)</f>
        <v>632</v>
      </c>
      <c r="D36" s="3">
        <f t="shared" si="0"/>
        <v>226</v>
      </c>
      <c r="E36" s="3">
        <f>MIN('DECADE VIEW BY YEAR'!G36:K36)</f>
        <v>1194</v>
      </c>
      <c r="F36" s="3">
        <f>MAX('DECADE VIEW BY YEAR'!G36:K36)</f>
        <v>20467</v>
      </c>
      <c r="G36" s="3">
        <f t="shared" si="1"/>
        <v>19273</v>
      </c>
      <c r="H36" s="3">
        <f>MIN('DECADE VIEW BY YEAR'!L36:P36)</f>
        <v>4605</v>
      </c>
      <c r="I36" s="3">
        <f>MAX('DECADE VIEW BY YEAR'!L36:P36)</f>
        <v>59256</v>
      </c>
      <c r="J36" s="3">
        <f t="shared" si="2"/>
        <v>54651</v>
      </c>
      <c r="K36" s="3">
        <f>MIN('DECADE VIEW BY YEAR'!Q36:U36)</f>
        <v>12052</v>
      </c>
      <c r="L36" s="3">
        <f>MAX('DECADE VIEW BY YEAR'!Q36:U36)</f>
        <v>78749</v>
      </c>
      <c r="M36" s="3">
        <f t="shared" si="3"/>
        <v>66697</v>
      </c>
      <c r="N36" s="2" t="str">
        <f t="shared" si="4"/>
        <v xml:space="preserve">North Eastern; </v>
      </c>
      <c r="O36" s="2" t="s">
        <v>55</v>
      </c>
      <c r="P36" s="2"/>
    </row>
    <row r="37" spans="1:16" x14ac:dyDescent="0.3">
      <c r="A37" s="2" t="s">
        <v>34</v>
      </c>
      <c r="B37" s="3">
        <f>MIN('DECADE VIEW BY YEAR'!B37:F37)</f>
        <v>584</v>
      </c>
      <c r="C37" s="3">
        <f>MAX('DECADE VIEW BY YEAR'!B37:F37)</f>
        <v>925</v>
      </c>
      <c r="D37" s="3">
        <f t="shared" si="0"/>
        <v>341</v>
      </c>
      <c r="E37" s="3">
        <f>MIN('DECADE VIEW BY YEAR'!G37:K37)</f>
        <v>1961</v>
      </c>
      <c r="F37" s="3">
        <f>MAX('DECADE VIEW BY YEAR'!G37:K37)</f>
        <v>26214</v>
      </c>
      <c r="G37" s="3">
        <f t="shared" si="1"/>
        <v>24253</v>
      </c>
      <c r="H37" s="3">
        <f>MIN('DECADE VIEW BY YEAR'!L37:P37)</f>
        <v>6383</v>
      </c>
      <c r="I37" s="3">
        <f>MAX('DECADE VIEW BY YEAR'!L37:P37)</f>
        <v>73493</v>
      </c>
      <c r="J37" s="3">
        <f t="shared" si="2"/>
        <v>67110</v>
      </c>
      <c r="K37" s="3">
        <f>MIN('DECADE VIEW BY YEAR'!Q37:U37)</f>
        <v>16226</v>
      </c>
      <c r="L37" s="3">
        <f>MAX('DECADE VIEW BY YEAR'!Q37:U37)</f>
        <v>97791</v>
      </c>
      <c r="M37" s="3">
        <f t="shared" si="3"/>
        <v>81565</v>
      </c>
      <c r="N37" s="2" t="str">
        <f t="shared" si="4"/>
        <v xml:space="preserve">Tees Valley; </v>
      </c>
      <c r="O37" s="2" t="s">
        <v>56</v>
      </c>
      <c r="P37" s="2"/>
    </row>
    <row r="38" spans="1:16" x14ac:dyDescent="0.3">
      <c r="A38" s="2" t="s">
        <v>35</v>
      </c>
      <c r="B38" s="3">
        <f>MIN('DECADE VIEW BY YEAR'!B38:F38)</f>
        <v>717</v>
      </c>
      <c r="C38" s="3">
        <f>MAX('DECADE VIEW BY YEAR'!B38:F38)</f>
        <v>1104</v>
      </c>
      <c r="D38" s="3">
        <f t="shared" si="0"/>
        <v>387</v>
      </c>
      <c r="E38" s="3">
        <f>MIN('DECADE VIEW BY YEAR'!G38:K38)</f>
        <v>2235</v>
      </c>
      <c r="F38" s="3">
        <f>MAX('DECADE VIEW BY YEAR'!G38:K38)</f>
        <v>35593</v>
      </c>
      <c r="G38" s="3">
        <f t="shared" si="1"/>
        <v>33358</v>
      </c>
      <c r="H38" s="3">
        <f>MIN('DECADE VIEW BY YEAR'!L38:P38)</f>
        <v>7955</v>
      </c>
      <c r="I38" s="3">
        <f>MAX('DECADE VIEW BY YEAR'!L38:P38)</f>
        <v>103847</v>
      </c>
      <c r="J38" s="3">
        <f t="shared" si="2"/>
        <v>95892</v>
      </c>
      <c r="K38" s="3">
        <f>MIN('DECADE VIEW BY YEAR'!Q38:U38)</f>
        <v>20753</v>
      </c>
      <c r="L38" s="3">
        <f>MAX('DECADE VIEW BY YEAR'!Q38:U38)</f>
        <v>138106</v>
      </c>
      <c r="M38" s="3">
        <f t="shared" si="3"/>
        <v>117353</v>
      </c>
      <c r="N38" s="2" t="str">
        <f t="shared" si="4"/>
        <v xml:space="preserve">North Eastern; </v>
      </c>
      <c r="O38" s="2" t="s">
        <v>55</v>
      </c>
      <c r="P38" s="2"/>
    </row>
    <row r="39" spans="1:16" x14ac:dyDescent="0.3">
      <c r="A39" s="2" t="s">
        <v>36</v>
      </c>
      <c r="B39" s="3">
        <f>MIN('DECADE VIEW BY YEAR'!B39:F39)</f>
        <v>1282</v>
      </c>
      <c r="C39" s="3">
        <f>MAX('DECADE VIEW BY YEAR'!B39:F39)</f>
        <v>1724</v>
      </c>
      <c r="D39" s="3">
        <f t="shared" si="0"/>
        <v>442</v>
      </c>
      <c r="E39" s="3">
        <f>MIN('DECADE VIEW BY YEAR'!G39:K39)</f>
        <v>3318</v>
      </c>
      <c r="F39" s="3">
        <f>MAX('DECADE VIEW BY YEAR'!G39:K39)</f>
        <v>45372</v>
      </c>
      <c r="G39" s="3">
        <f t="shared" si="1"/>
        <v>42054</v>
      </c>
      <c r="H39" s="3">
        <f>MIN('DECADE VIEW BY YEAR'!L39:P39)</f>
        <v>11332</v>
      </c>
      <c r="I39" s="3">
        <f>MAX('DECADE VIEW BY YEAR'!L39:P39)</f>
        <v>139234</v>
      </c>
      <c r="J39" s="3">
        <f t="shared" si="2"/>
        <v>127902</v>
      </c>
      <c r="K39" s="3">
        <f>MIN('DECADE VIEW BY YEAR'!Q39:U39)</f>
        <v>29691</v>
      </c>
      <c r="L39" s="3">
        <f>MAX('DECADE VIEW BY YEAR'!Q39:U39)</f>
        <v>187275</v>
      </c>
      <c r="M39" s="3">
        <f t="shared" si="3"/>
        <v>157584</v>
      </c>
      <c r="N39" s="2" t="str">
        <f t="shared" si="4"/>
        <v xml:space="preserve">Leeds City Region; </v>
      </c>
      <c r="O39" s="2" t="s">
        <v>54</v>
      </c>
      <c r="P39" s="2"/>
    </row>
    <row r="40" spans="1:16" x14ac:dyDescent="0.3">
      <c r="A40" s="2" t="s">
        <v>37</v>
      </c>
      <c r="B40" s="3">
        <f>MIN('DECADE VIEW BY YEAR'!B40:F40)</f>
        <v>321</v>
      </c>
      <c r="C40" s="3">
        <f>MAX('DECADE VIEW BY YEAR'!B40:F40)</f>
        <v>441</v>
      </c>
      <c r="D40" s="3">
        <f t="shared" si="0"/>
        <v>120</v>
      </c>
      <c r="E40" s="3">
        <f>MIN('DECADE VIEW BY YEAR'!G40:K40)</f>
        <v>1361</v>
      </c>
      <c r="F40" s="3">
        <f>MAX('DECADE VIEW BY YEAR'!G40:K40)</f>
        <v>9075</v>
      </c>
      <c r="G40" s="3">
        <f t="shared" si="1"/>
        <v>7714</v>
      </c>
      <c r="H40" s="3">
        <f>MIN('DECADE VIEW BY YEAR'!L40:P40)</f>
        <v>2839</v>
      </c>
      <c r="I40" s="3">
        <f>MAX('DECADE VIEW BY YEAR'!L40:P40)</f>
        <v>26713</v>
      </c>
      <c r="J40" s="3">
        <f t="shared" si="2"/>
        <v>23874</v>
      </c>
      <c r="K40" s="3">
        <f>MIN('DECADE VIEW BY YEAR'!Q40:U40)</f>
        <v>6707</v>
      </c>
      <c r="L40" s="3">
        <f>MAX('DECADE VIEW BY YEAR'!Q40:U40)</f>
        <v>35353</v>
      </c>
      <c r="M40" s="3">
        <f t="shared" si="3"/>
        <v>28646</v>
      </c>
      <c r="N40" s="2" t="str">
        <f t="shared" si="4"/>
        <v xml:space="preserve">Greater Lincolnshire; </v>
      </c>
      <c r="O40" s="2" t="s">
        <v>58</v>
      </c>
      <c r="P40" s="2"/>
    </row>
    <row r="41" spans="1:16" x14ac:dyDescent="0.3">
      <c r="A41" s="2" t="s">
        <v>38</v>
      </c>
      <c r="B41" s="3">
        <f>MIN('DECADE VIEW BY YEAR'!B41:F41)</f>
        <v>687</v>
      </c>
      <c r="C41" s="3">
        <f>MAX('DECADE VIEW BY YEAR'!B41:F41)</f>
        <v>1023</v>
      </c>
      <c r="D41" s="3">
        <f t="shared" si="0"/>
        <v>336</v>
      </c>
      <c r="E41" s="3">
        <f>MIN('DECADE VIEW BY YEAR'!G41:K41)</f>
        <v>1967</v>
      </c>
      <c r="F41" s="3">
        <f>MAX('DECADE VIEW BY YEAR'!G41:K41)</f>
        <v>27127</v>
      </c>
      <c r="G41" s="3">
        <f t="shared" si="1"/>
        <v>25160</v>
      </c>
      <c r="H41" s="3">
        <f>MIN('DECADE VIEW BY YEAR'!L41:P41)</f>
        <v>6534</v>
      </c>
      <c r="I41" s="3">
        <f>MAX('DECADE VIEW BY YEAR'!L41:P41)</f>
        <v>75729</v>
      </c>
      <c r="J41" s="3">
        <f t="shared" si="2"/>
        <v>69195</v>
      </c>
      <c r="K41" s="3">
        <f>MIN('DECADE VIEW BY YEAR'!Q41:U41)</f>
        <v>16911</v>
      </c>
      <c r="L41" s="3">
        <f>MAX('DECADE VIEW BY YEAR'!Q41:U41)</f>
        <v>100486</v>
      </c>
      <c r="M41" s="3">
        <f t="shared" si="3"/>
        <v>83575</v>
      </c>
      <c r="N41" s="2" t="str">
        <f t="shared" si="4"/>
        <v>Leeds City Region; York and North Yorkshire</v>
      </c>
      <c r="O41" s="2" t="s">
        <v>54</v>
      </c>
      <c r="P41" s="2" t="s">
        <v>60</v>
      </c>
    </row>
    <row r="42" spans="1:16" x14ac:dyDescent="0.3">
      <c r="A42" s="62" t="s">
        <v>49</v>
      </c>
      <c r="B42" s="61">
        <v>2020</v>
      </c>
      <c r="C42" s="61"/>
      <c r="D42" s="61"/>
      <c r="E42" s="61">
        <v>2030</v>
      </c>
      <c r="F42" s="61"/>
      <c r="G42" s="61"/>
      <c r="H42" s="61">
        <v>2040</v>
      </c>
      <c r="I42" s="61"/>
      <c r="J42" s="61"/>
      <c r="K42" s="61">
        <v>2050</v>
      </c>
      <c r="L42" s="61"/>
      <c r="M42" s="61"/>
    </row>
    <row r="43" spans="1:16" x14ac:dyDescent="0.3">
      <c r="A43" s="63"/>
      <c r="B43" s="4" t="s">
        <v>44</v>
      </c>
      <c r="C43" s="4" t="s">
        <v>46</v>
      </c>
      <c r="D43" s="4" t="s">
        <v>53</v>
      </c>
      <c r="E43" s="4" t="s">
        <v>44</v>
      </c>
      <c r="F43" s="4" t="s">
        <v>46</v>
      </c>
      <c r="G43" s="4" t="s">
        <v>53</v>
      </c>
      <c r="H43" s="4" t="s">
        <v>44</v>
      </c>
      <c r="I43" s="4" t="s">
        <v>46</v>
      </c>
      <c r="J43" s="4" t="s">
        <v>53</v>
      </c>
      <c r="K43" s="4" t="s">
        <v>47</v>
      </c>
      <c r="L43" s="4" t="s">
        <v>46</v>
      </c>
      <c r="M43" s="4" t="s">
        <v>53</v>
      </c>
    </row>
    <row r="44" spans="1:16" x14ac:dyDescent="0.3">
      <c r="A44" s="64"/>
      <c r="B44" s="6">
        <f>SUM(B3:B41)</f>
        <v>28453</v>
      </c>
      <c r="C44" s="6">
        <f t="shared" ref="C44:M44" si="5">SUM(C3:C41)</f>
        <v>39670</v>
      </c>
      <c r="D44" s="6">
        <f t="shared" si="5"/>
        <v>11217</v>
      </c>
      <c r="E44" s="6">
        <f t="shared" si="5"/>
        <v>79925</v>
      </c>
      <c r="F44" s="6">
        <f t="shared" si="5"/>
        <v>1025697</v>
      </c>
      <c r="G44" s="6">
        <f t="shared" si="5"/>
        <v>945772</v>
      </c>
      <c r="H44" s="6">
        <f t="shared" si="5"/>
        <v>251885</v>
      </c>
      <c r="I44" s="6">
        <f t="shared" si="5"/>
        <v>3131607</v>
      </c>
      <c r="J44" s="6">
        <f t="shared" si="5"/>
        <v>2879722</v>
      </c>
      <c r="K44" s="6">
        <f t="shared" si="5"/>
        <v>637117</v>
      </c>
      <c r="L44" s="6">
        <f t="shared" si="5"/>
        <v>4187838</v>
      </c>
      <c r="M44" s="6">
        <f t="shared" si="5"/>
        <v>3550721</v>
      </c>
    </row>
    <row r="46" spans="1:16" x14ac:dyDescent="0.3">
      <c r="A46" s="2"/>
      <c r="B46" s="2">
        <v>2020</v>
      </c>
      <c r="C46" s="2">
        <v>2030</v>
      </c>
      <c r="D46" s="2">
        <v>2040</v>
      </c>
      <c r="E46" s="2">
        <v>2050</v>
      </c>
    </row>
    <row r="47" spans="1:16" x14ac:dyDescent="0.3">
      <c r="A47" s="2" t="s">
        <v>50</v>
      </c>
      <c r="B47" s="5">
        <f>'LA MIN MAX Chart data'!$B$44</f>
        <v>28453</v>
      </c>
      <c r="C47" s="5">
        <f>'LA MIN MAX Chart data'!$E$44</f>
        <v>79925</v>
      </c>
      <c r="D47" s="5">
        <f>'LA MIN MAX Chart data'!$H$44</f>
        <v>251885</v>
      </c>
      <c r="E47" s="5">
        <f>'LA MIN MAX Chart data'!$K$44</f>
        <v>637117</v>
      </c>
    </row>
    <row r="48" spans="1:16" x14ac:dyDescent="0.3">
      <c r="A48" s="2" t="s">
        <v>52</v>
      </c>
      <c r="B48" s="5">
        <f>B49-B47</f>
        <v>11217</v>
      </c>
      <c r="C48" s="5">
        <f t="shared" ref="C48:E48" si="6">C49-C47</f>
        <v>945772</v>
      </c>
      <c r="D48" s="5">
        <f t="shared" si="6"/>
        <v>2879722</v>
      </c>
      <c r="E48" s="5">
        <f t="shared" si="6"/>
        <v>3550721</v>
      </c>
    </row>
    <row r="49" spans="1:5" x14ac:dyDescent="0.3">
      <c r="A49" s="2" t="s">
        <v>51</v>
      </c>
      <c r="B49" s="5">
        <f>'LA MIN MAX Chart data'!$C$44</f>
        <v>39670</v>
      </c>
      <c r="C49" s="5">
        <f>'LA MIN MAX Chart data'!$F$44</f>
        <v>1025697</v>
      </c>
      <c r="D49" s="5">
        <f>'LA MIN MAX Chart data'!$I$44</f>
        <v>3131607</v>
      </c>
      <c r="E49" s="5">
        <f>'LA MIN MAX Chart data'!$L$44</f>
        <v>4187838</v>
      </c>
    </row>
    <row r="66" spans="1:5" x14ac:dyDescent="0.3">
      <c r="A66" s="9" t="s">
        <v>63</v>
      </c>
      <c r="B66" s="10">
        <v>2020</v>
      </c>
      <c r="C66" s="10">
        <v>2030</v>
      </c>
      <c r="D66" s="10">
        <v>2040</v>
      </c>
      <c r="E66" s="10">
        <v>2050</v>
      </c>
    </row>
    <row r="67" spans="1:5" x14ac:dyDescent="0.3">
      <c r="A67" s="11" t="s">
        <v>40</v>
      </c>
      <c r="B67" s="12">
        <v>56135</v>
      </c>
      <c r="C67" s="12">
        <v>1393292</v>
      </c>
      <c r="D67" s="12">
        <v>4452122</v>
      </c>
      <c r="E67" s="12">
        <v>4588641</v>
      </c>
    </row>
    <row r="68" spans="1:5" x14ac:dyDescent="0.3">
      <c r="A68" s="11" t="s">
        <v>43</v>
      </c>
      <c r="B68" s="12">
        <v>55599</v>
      </c>
      <c r="C68" s="12">
        <v>1381697</v>
      </c>
      <c r="D68" s="12">
        <v>4367503</v>
      </c>
      <c r="E68" s="12">
        <v>4571662</v>
      </c>
    </row>
    <row r="69" spans="1:5" x14ac:dyDescent="0.3">
      <c r="A69" s="11" t="s">
        <v>42</v>
      </c>
      <c r="B69" s="12">
        <v>31748</v>
      </c>
      <c r="C69" s="12">
        <v>278425</v>
      </c>
      <c r="D69" s="12">
        <v>2162869</v>
      </c>
      <c r="E69" s="12">
        <v>4361224</v>
      </c>
    </row>
    <row r="70" spans="1:5" x14ac:dyDescent="0.3">
      <c r="A70" s="11" t="s">
        <v>41</v>
      </c>
      <c r="B70" s="12">
        <v>31641</v>
      </c>
      <c r="C70" s="12">
        <v>272232</v>
      </c>
      <c r="D70" s="12">
        <v>2121728</v>
      </c>
      <c r="E70" s="12">
        <v>4336572</v>
      </c>
    </row>
  </sheetData>
  <autoFilter ref="A2:P41"/>
  <mergeCells count="9">
    <mergeCell ref="E1:G1"/>
    <mergeCell ref="H1:J1"/>
    <mergeCell ref="K1:M1"/>
    <mergeCell ref="B1:D1"/>
    <mergeCell ref="B42:D42"/>
    <mergeCell ref="E42:G42"/>
    <mergeCell ref="H42:J42"/>
    <mergeCell ref="K42:M42"/>
    <mergeCell ref="A42:A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/>
  </sheetPr>
  <dimension ref="A1"/>
  <sheetViews>
    <sheetView zoomScale="70" zoomScaleNormal="70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zoomScale="60" zoomScaleNormal="60" workbookViewId="0">
      <selection activeCell="G1" sqref="G1"/>
    </sheetView>
  </sheetViews>
  <sheetFormatPr defaultRowHeight="14.4" x14ac:dyDescent="0.3"/>
  <sheetData>
    <row r="1" spans="2:14" ht="18" x14ac:dyDescent="0.35">
      <c r="B1" s="49" t="s">
        <v>86</v>
      </c>
      <c r="N1" s="49" t="s">
        <v>87</v>
      </c>
    </row>
    <row r="34" spans="15:15" ht="18" x14ac:dyDescent="0.35">
      <c r="O34" s="49" t="s">
        <v>90</v>
      </c>
    </row>
    <row r="35" spans="15:15" ht="18" x14ac:dyDescent="0.35">
      <c r="O35" s="65"/>
    </row>
    <row r="36" spans="15:15" ht="18" x14ac:dyDescent="0.35">
      <c r="O36" s="66" t="s">
        <v>88</v>
      </c>
    </row>
    <row r="37" spans="15:15" ht="18" x14ac:dyDescent="0.35">
      <c r="O37" s="65"/>
    </row>
    <row r="38" spans="15:15" ht="18" x14ac:dyDescent="0.35">
      <c r="O38" s="65"/>
    </row>
  </sheetData>
  <hyperlinks>
    <hyperlink ref="O36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1"/>
  <sheetViews>
    <sheetView workbookViewId="0">
      <selection activeCell="G18" sqref="G18"/>
    </sheetView>
  </sheetViews>
  <sheetFormatPr defaultRowHeight="14.4" x14ac:dyDescent="0.3"/>
  <cols>
    <col min="1" max="1" width="21.88671875" customWidth="1"/>
    <col min="2" max="5" width="10.44140625" customWidth="1"/>
    <col min="22" max="22" width="74" customWidth="1"/>
    <col min="23" max="24" width="26.44140625" customWidth="1"/>
  </cols>
  <sheetData>
    <row r="1" spans="1:25" x14ac:dyDescent="0.3">
      <c r="A1" s="25"/>
      <c r="B1" s="51" t="s">
        <v>78</v>
      </c>
      <c r="C1" s="51"/>
      <c r="D1" s="51"/>
      <c r="E1" s="51"/>
      <c r="F1" s="52" t="s">
        <v>79</v>
      </c>
      <c r="G1" s="52"/>
      <c r="H1" s="52"/>
      <c r="I1" s="52"/>
      <c r="J1" s="53" t="s">
        <v>80</v>
      </c>
      <c r="K1" s="53"/>
      <c r="L1" s="53"/>
      <c r="M1" s="53"/>
      <c r="N1" s="55" t="s">
        <v>81</v>
      </c>
      <c r="O1" s="56"/>
      <c r="P1" s="56"/>
      <c r="Q1" s="57"/>
      <c r="R1" s="54" t="s">
        <v>42</v>
      </c>
      <c r="S1" s="54"/>
      <c r="T1" s="54"/>
      <c r="U1" s="54"/>
    </row>
    <row r="2" spans="1:25" s="22" customFormat="1" x14ac:dyDescent="0.3">
      <c r="A2" s="26" t="s">
        <v>39</v>
      </c>
      <c r="B2" s="20">
        <v>2020</v>
      </c>
      <c r="C2" s="20">
        <v>2030</v>
      </c>
      <c r="D2" s="20">
        <v>2040</v>
      </c>
      <c r="E2" s="20">
        <v>2050</v>
      </c>
      <c r="F2" s="20">
        <v>2020</v>
      </c>
      <c r="G2" s="20">
        <v>2030</v>
      </c>
      <c r="H2" s="20">
        <v>2040</v>
      </c>
      <c r="I2" s="20">
        <v>2050</v>
      </c>
      <c r="J2" s="20">
        <v>2020</v>
      </c>
      <c r="K2" s="20">
        <v>2030</v>
      </c>
      <c r="L2" s="20">
        <v>2040</v>
      </c>
      <c r="M2" s="20">
        <v>2050</v>
      </c>
      <c r="N2" s="20">
        <v>2020</v>
      </c>
      <c r="O2" s="20">
        <v>2030</v>
      </c>
      <c r="P2" s="20">
        <v>2040</v>
      </c>
      <c r="Q2" s="20">
        <v>2050</v>
      </c>
      <c r="R2" s="20">
        <v>2020</v>
      </c>
      <c r="S2" s="20">
        <v>2030</v>
      </c>
      <c r="T2" s="20">
        <v>2040</v>
      </c>
      <c r="U2" s="20">
        <v>2050</v>
      </c>
      <c r="V2" s="36" t="s">
        <v>71</v>
      </c>
      <c r="W2" s="21" t="s">
        <v>68</v>
      </c>
      <c r="X2" s="21" t="s">
        <v>69</v>
      </c>
      <c r="Y2"/>
    </row>
    <row r="3" spans="1:25" x14ac:dyDescent="0.3">
      <c r="A3" s="2" t="s">
        <v>0</v>
      </c>
      <c r="B3" s="3">
        <f>VLOOKUP($A3,'NZE Annual LA Forecasts'!$A$2:$AI$42,5,0)</f>
        <v>1205</v>
      </c>
      <c r="C3" s="3">
        <f>VLOOKUP($A3,'NZE Annual LA Forecasts'!$A$2:$AI$42,15,0)</f>
        <v>19010</v>
      </c>
      <c r="D3" s="3">
        <f>VLOOKUP($A3,'NZE Annual LA Forecasts'!$A$2:$AI$42,25,0)</f>
        <v>102502</v>
      </c>
      <c r="E3" s="3">
        <f>VLOOKUP($A3,'NZE Annual LA Forecasts'!$A$2:$AI$42,35,0)</f>
        <v>138480</v>
      </c>
      <c r="F3" s="3">
        <f>VLOOKUP($A3,'CT Annual LA Forecasts'!$A$2:$AI$42,5,0)</f>
        <v>1584</v>
      </c>
      <c r="G3" s="3">
        <f>VLOOKUP($A3,'CT Annual LA Forecasts'!$A$2:$AI$42,15,0)</f>
        <v>26771</v>
      </c>
      <c r="H3" s="3">
        <f>VLOOKUP($A3,'CT Annual LA Forecasts'!$A$2:$AI$42,25,0)</f>
        <v>64715</v>
      </c>
      <c r="I3" s="3">
        <f>VLOOKUP($A3,'CT Annual LA Forecasts'!$A$2:$AI$42,35,0)</f>
        <v>99345</v>
      </c>
      <c r="J3" s="3">
        <f>VLOOKUP($A3,'LTW Annual LA Forecasts'!$A$2:$AI$42,5,0)</f>
        <v>1666</v>
      </c>
      <c r="K3" s="3">
        <f>VLOOKUP($A3,'LTW Annual LA Forecasts'!$A$2:$AI$42,15,0)</f>
        <v>33322</v>
      </c>
      <c r="L3" s="3">
        <f>VLOOKUP($A3,'LTW Annual LA Forecasts'!$A$2:$AI$42,25,0)</f>
        <v>73814</v>
      </c>
      <c r="M3" s="3">
        <f>VLOOKUP($A3,'LTW Annual LA Forecasts'!$A$2:$AI$42,35,0)</f>
        <v>102209</v>
      </c>
      <c r="N3" s="3">
        <f>VLOOKUP($A3,'ST Annual LA Forecasts'!$A$2:$AI$42,5,0)</f>
        <v>1465</v>
      </c>
      <c r="O3" s="3">
        <f>VLOOKUP($A3,'ST Annual LA Forecasts'!$A$2:$AI$42,15,0)</f>
        <v>8176</v>
      </c>
      <c r="P3" s="3">
        <f>VLOOKUP($A3,'ST Annual LA Forecasts'!$A$2:$AI$42,25,0)</f>
        <v>20978</v>
      </c>
      <c r="Q3" s="3">
        <f>VLOOKUP($A3,'ST Annual LA Forecasts'!$A$2:$AI$42,35,0)</f>
        <v>39436</v>
      </c>
      <c r="R3" s="3">
        <f>VLOOKUP($A3,'SP Annual LA Forecasts'!$A$2:$AI$42,5,0)</f>
        <v>1144</v>
      </c>
      <c r="S3" s="3">
        <f>VLOOKUP($A3,'SP Annual LA Forecasts'!$A$2:$AI$42,15,0)</f>
        <v>2668</v>
      </c>
      <c r="T3" s="3">
        <f>VLOOKUP($A3,'SP Annual LA Forecasts'!$A$2:$AI$42,25,0)</f>
        <v>8443</v>
      </c>
      <c r="U3" s="3">
        <f>VLOOKUP($A3,'SP Annual LA Forecasts'!$A$2:$AI$42,35,0)</f>
        <v>22071</v>
      </c>
      <c r="V3" s="37" t="s">
        <v>72</v>
      </c>
      <c r="W3" s="2" t="s">
        <v>54</v>
      </c>
      <c r="X3" s="2" t="s">
        <v>57</v>
      </c>
    </row>
    <row r="4" spans="1:25" x14ac:dyDescent="0.3">
      <c r="A4" s="2" t="s">
        <v>1</v>
      </c>
      <c r="B4" s="3">
        <f>VLOOKUP(A4,'NZE Annual LA Forecasts'!$A$2:$AI$42,5,0)</f>
        <v>129</v>
      </c>
      <c r="C4" s="3">
        <f>VLOOKUP($A4,'NZE Annual LA Forecasts'!$A$2:$AI$42,15,0)</f>
        <v>1281</v>
      </c>
      <c r="D4" s="3">
        <f>VLOOKUP($A4,'NZE Annual LA Forecasts'!$A$2:$AI$42,25,0)</f>
        <v>7052</v>
      </c>
      <c r="E4" s="3">
        <f>VLOOKUP($A4,'NZE Annual LA Forecasts'!$A$2:$AI$42,35,0)</f>
        <v>9573</v>
      </c>
      <c r="F4" s="3">
        <f>VLOOKUP($A4,'CT Annual LA Forecasts'!$A$2:$AI$42,5,0)</f>
        <v>173</v>
      </c>
      <c r="G4" s="3">
        <f>VLOOKUP($A4,'CT Annual LA Forecasts'!$A$2:$AI$42,15,0)</f>
        <v>1743</v>
      </c>
      <c r="H4" s="3">
        <f>VLOOKUP($A4,'CT Annual LA Forecasts'!$A$2:$AI$42,25,0)</f>
        <v>4346</v>
      </c>
      <c r="I4" s="3">
        <f>VLOOKUP($A4,'CT Annual LA Forecasts'!$A$2:$AI$42,35,0)</f>
        <v>6752</v>
      </c>
      <c r="J4" s="3">
        <f>VLOOKUP($A4,'LTW Annual LA Forecasts'!$A$2:$AI$42,5,0)</f>
        <v>183</v>
      </c>
      <c r="K4" s="3">
        <f>VLOOKUP($A4,'LTW Annual LA Forecasts'!$A$2:$AI$42,15,0)</f>
        <v>2209</v>
      </c>
      <c r="L4" s="3">
        <f>VLOOKUP($A4,'LTW Annual LA Forecasts'!$A$2:$AI$42,25,0)</f>
        <v>5108</v>
      </c>
      <c r="M4" s="3">
        <f>VLOOKUP($A4,'LTW Annual LA Forecasts'!$A$2:$AI$42,35,0)</f>
        <v>7115</v>
      </c>
      <c r="N4" s="3">
        <f>VLOOKUP($A4,'ST Annual LA Forecasts'!$A$2:$AI$42,5,0)</f>
        <v>161</v>
      </c>
      <c r="O4" s="3">
        <f>VLOOKUP($A4,'ST Annual LA Forecasts'!$A$2:$AI$42,15,0)</f>
        <v>612</v>
      </c>
      <c r="P4" s="3">
        <f>VLOOKUP($A4,'ST Annual LA Forecasts'!$A$2:$AI$42,25,0)</f>
        <v>1446</v>
      </c>
      <c r="Q4" s="3">
        <f>VLOOKUP($A4,'ST Annual LA Forecasts'!$A$2:$AI$42,35,0)</f>
        <v>2714</v>
      </c>
      <c r="R4" s="3">
        <f>VLOOKUP($A4,'SP Annual LA Forecasts'!$A$2:$AI$42,5,0)</f>
        <v>112</v>
      </c>
      <c r="S4" s="3">
        <f>VLOOKUP($A4,'SP Annual LA Forecasts'!$A$2:$AI$42,15,0)</f>
        <v>293</v>
      </c>
      <c r="T4" s="3">
        <f>VLOOKUP($A4,'SP Annual LA Forecasts'!$A$2:$AI$42,25,0)</f>
        <v>644</v>
      </c>
      <c r="U4" s="3">
        <f>VLOOKUP($A4,'SP Annual LA Forecasts'!$A$2:$AI$42,35,0)</f>
        <v>1492</v>
      </c>
      <c r="V4" s="37" t="s">
        <v>73</v>
      </c>
      <c r="W4" s="2" t="s">
        <v>66</v>
      </c>
      <c r="X4" s="2" t="s">
        <v>57</v>
      </c>
    </row>
    <row r="5" spans="1:25" x14ac:dyDescent="0.3">
      <c r="A5" s="2" t="s">
        <v>2</v>
      </c>
      <c r="B5" s="3">
        <f>VLOOKUP(A5,'NZE Annual LA Forecasts'!$A$2:$AI$42,5,0)</f>
        <v>1262</v>
      </c>
      <c r="C5" s="3">
        <f>VLOOKUP($A5,'NZE Annual LA Forecasts'!$A$2:$AI$42,15,0)</f>
        <v>30758</v>
      </c>
      <c r="D5" s="3">
        <f>VLOOKUP($A5,'NZE Annual LA Forecasts'!$A$2:$AI$42,25,0)</f>
        <v>186622</v>
      </c>
      <c r="E5" s="3">
        <f>VLOOKUP($A5,'NZE Annual LA Forecasts'!$A$2:$AI$42,35,0)</f>
        <v>250191</v>
      </c>
      <c r="F5" s="3">
        <f>VLOOKUP($A5,'CT Annual LA Forecasts'!$A$2:$AI$42,5,0)</f>
        <v>1562</v>
      </c>
      <c r="G5" s="3">
        <f>VLOOKUP($A5,'CT Annual LA Forecasts'!$A$2:$AI$42,15,0)</f>
        <v>44109</v>
      </c>
      <c r="H5" s="3">
        <f>VLOOKUP($A5,'CT Annual LA Forecasts'!$A$2:$AI$42,25,0)</f>
        <v>115237</v>
      </c>
      <c r="I5" s="3">
        <f>VLOOKUP($A5,'CT Annual LA Forecasts'!$A$2:$AI$42,35,0)</f>
        <v>179759</v>
      </c>
      <c r="J5" s="3">
        <f>VLOOKUP($A5,'LTW Annual LA Forecasts'!$A$2:$AI$42,5,0)</f>
        <v>1607</v>
      </c>
      <c r="K5" s="3">
        <f>VLOOKUP($A5,'LTW Annual LA Forecasts'!$A$2:$AI$42,15,0)</f>
        <v>56808</v>
      </c>
      <c r="L5" s="3">
        <f>VLOOKUP($A5,'LTW Annual LA Forecasts'!$A$2:$AI$42,25,0)</f>
        <v>127483</v>
      </c>
      <c r="M5" s="3">
        <f>VLOOKUP($A5,'LTW Annual LA Forecasts'!$A$2:$AI$42,35,0)</f>
        <v>177562</v>
      </c>
      <c r="N5" s="3">
        <f>VLOOKUP($A5,'ST Annual LA Forecasts'!$A$2:$AI$42,5,0)</f>
        <v>1431</v>
      </c>
      <c r="O5" s="3">
        <f>VLOOKUP($A5,'ST Annual LA Forecasts'!$A$2:$AI$42,15,0)</f>
        <v>12850</v>
      </c>
      <c r="P5" s="3">
        <f>VLOOKUP($A5,'ST Annual LA Forecasts'!$A$2:$AI$42,25,0)</f>
        <v>33339</v>
      </c>
      <c r="Q5" s="3">
        <f>VLOOKUP($A5,'ST Annual LA Forecasts'!$A$2:$AI$42,35,0)</f>
        <v>66340</v>
      </c>
      <c r="R5" s="3">
        <f>VLOOKUP($A5,'SP Annual LA Forecasts'!$A$2:$AI$42,5,0)</f>
        <v>1323</v>
      </c>
      <c r="S5" s="3">
        <f>VLOOKUP($A5,'SP Annual LA Forecasts'!$A$2:$AI$42,15,0)</f>
        <v>3343</v>
      </c>
      <c r="T5" s="3">
        <f>VLOOKUP($A5,'SP Annual LA Forecasts'!$A$2:$AI$42,25,0)</f>
        <v>12879</v>
      </c>
      <c r="U5" s="3">
        <f>VLOOKUP($A5,'SP Annual LA Forecasts'!$A$2:$AI$42,35,0)</f>
        <v>34018</v>
      </c>
      <c r="V5" s="37" t="s">
        <v>54</v>
      </c>
      <c r="W5" s="2" t="s">
        <v>54</v>
      </c>
      <c r="X5" s="2"/>
    </row>
    <row r="6" spans="1:25" x14ac:dyDescent="0.3">
      <c r="A6" s="2" t="s">
        <v>3</v>
      </c>
      <c r="B6" s="3">
        <f>VLOOKUP(A6,'NZE Annual LA Forecasts'!$A$2:$AI$42,5,0)</f>
        <v>526</v>
      </c>
      <c r="C6" s="3">
        <f>VLOOKUP($A6,'NZE Annual LA Forecasts'!$A$2:$AI$42,15,0)</f>
        <v>12129</v>
      </c>
      <c r="D6" s="3">
        <f>VLOOKUP($A6,'NZE Annual LA Forecasts'!$A$2:$AI$42,25,0)</f>
        <v>77333</v>
      </c>
      <c r="E6" s="3">
        <f>VLOOKUP($A6,'NZE Annual LA Forecasts'!$A$2:$AI$42,35,0)</f>
        <v>103832</v>
      </c>
      <c r="F6" s="3">
        <f>VLOOKUP($A6,'CT Annual LA Forecasts'!$A$2:$AI$42,5,0)</f>
        <v>647</v>
      </c>
      <c r="G6" s="3">
        <f>VLOOKUP($A6,'CT Annual LA Forecasts'!$A$2:$AI$42,15,0)</f>
        <v>17380</v>
      </c>
      <c r="H6" s="3">
        <f>VLOOKUP($A6,'CT Annual LA Forecasts'!$A$2:$AI$42,25,0)</f>
        <v>47128</v>
      </c>
      <c r="I6" s="3">
        <f>VLOOKUP($A6,'CT Annual LA Forecasts'!$A$2:$AI$42,35,0)</f>
        <v>74287</v>
      </c>
      <c r="J6" s="3">
        <f>VLOOKUP($A6,'LTW Annual LA Forecasts'!$A$2:$AI$42,5,0)</f>
        <v>666</v>
      </c>
      <c r="K6" s="3">
        <f>VLOOKUP($A6,'LTW Annual LA Forecasts'!$A$2:$AI$42,15,0)</f>
        <v>22619</v>
      </c>
      <c r="L6" s="3">
        <f>VLOOKUP($A6,'LTW Annual LA Forecasts'!$A$2:$AI$42,25,0)</f>
        <v>52054</v>
      </c>
      <c r="M6" s="3">
        <f>VLOOKUP($A6,'LTW Annual LA Forecasts'!$A$2:$AI$42,35,0)</f>
        <v>73035</v>
      </c>
      <c r="N6" s="3">
        <f>VLOOKUP($A6,'ST Annual LA Forecasts'!$A$2:$AI$42,5,0)</f>
        <v>594</v>
      </c>
      <c r="O6" s="3">
        <f>VLOOKUP($A6,'ST Annual LA Forecasts'!$A$2:$AI$42,15,0)</f>
        <v>5072</v>
      </c>
      <c r="P6" s="3">
        <f>VLOOKUP($A6,'ST Annual LA Forecasts'!$A$2:$AI$42,25,0)</f>
        <v>12983</v>
      </c>
      <c r="Q6" s="3">
        <f>VLOOKUP($A6,'ST Annual LA Forecasts'!$A$2:$AI$42,35,0)</f>
        <v>26457</v>
      </c>
      <c r="R6" s="3">
        <f>VLOOKUP($A6,'SP Annual LA Forecasts'!$A$2:$AI$42,5,0)</f>
        <v>531</v>
      </c>
      <c r="S6" s="3">
        <f>VLOOKUP($A6,'SP Annual LA Forecasts'!$A$2:$AI$42,15,0)</f>
        <v>1451</v>
      </c>
      <c r="T6" s="3">
        <f>VLOOKUP($A6,'SP Annual LA Forecasts'!$A$2:$AI$42,25,0)</f>
        <v>5072</v>
      </c>
      <c r="U6" s="3">
        <f>VLOOKUP($A6,'SP Annual LA Forecasts'!$A$2:$AI$42,35,0)</f>
        <v>13077</v>
      </c>
      <c r="V6" s="37" t="s">
        <v>54</v>
      </c>
      <c r="W6" s="2" t="s">
        <v>54</v>
      </c>
      <c r="X6" s="2"/>
    </row>
    <row r="7" spans="1:25" x14ac:dyDescent="0.3">
      <c r="A7" s="2" t="s">
        <v>4</v>
      </c>
      <c r="B7" s="3">
        <f>VLOOKUP(A7,'NZE Annual LA Forecasts'!$A$2:$AI$42,5,0)</f>
        <v>2256</v>
      </c>
      <c r="C7" s="3">
        <f>VLOOKUP($A7,'NZE Annual LA Forecasts'!$A$2:$AI$42,15,0)</f>
        <v>35285</v>
      </c>
      <c r="D7" s="3">
        <f>VLOOKUP($A7,'NZE Annual LA Forecasts'!$A$2:$AI$42,25,0)</f>
        <v>204529</v>
      </c>
      <c r="E7" s="3">
        <f>VLOOKUP($A7,'NZE Annual LA Forecasts'!$A$2:$AI$42,35,0)</f>
        <v>273375</v>
      </c>
      <c r="F7" s="3">
        <f>VLOOKUP($A7,'CT Annual LA Forecasts'!$A$2:$AI$42,5,0)</f>
        <v>3199</v>
      </c>
      <c r="G7" s="3">
        <f>VLOOKUP($A7,'CT Annual LA Forecasts'!$A$2:$AI$42,15,0)</f>
        <v>57039</v>
      </c>
      <c r="H7" s="3">
        <f>VLOOKUP($A7,'CT Annual LA Forecasts'!$A$2:$AI$42,25,0)</f>
        <v>148794</v>
      </c>
      <c r="I7" s="3">
        <f>VLOOKUP($A7,'CT Annual LA Forecasts'!$A$2:$AI$42,35,0)</f>
        <v>231064</v>
      </c>
      <c r="J7" s="3">
        <f>VLOOKUP($A7,'LTW Annual LA Forecasts'!$A$2:$AI$42,5,0)</f>
        <v>2981</v>
      </c>
      <c r="K7" s="3">
        <f>VLOOKUP($A7,'LTW Annual LA Forecasts'!$A$2:$AI$42,15,0)</f>
        <v>71877</v>
      </c>
      <c r="L7" s="3">
        <f>VLOOKUP($A7,'LTW Annual LA Forecasts'!$A$2:$AI$42,25,0)</f>
        <v>166366</v>
      </c>
      <c r="M7" s="3">
        <f>VLOOKUP($A7,'LTW Annual LA Forecasts'!$A$2:$AI$42,35,0)</f>
        <v>227106</v>
      </c>
      <c r="N7" s="3">
        <f>VLOOKUP($A7,'ST Annual LA Forecasts'!$A$2:$AI$42,5,0)</f>
        <v>2947</v>
      </c>
      <c r="O7" s="3">
        <f>VLOOKUP($A7,'ST Annual LA Forecasts'!$A$2:$AI$42,15,0)</f>
        <v>17195</v>
      </c>
      <c r="P7" s="3">
        <f>VLOOKUP($A7,'ST Annual LA Forecasts'!$A$2:$AI$42,25,0)</f>
        <v>43311</v>
      </c>
      <c r="Q7" s="3">
        <f>VLOOKUP($A7,'ST Annual LA Forecasts'!$A$2:$AI$42,35,0)</f>
        <v>84183</v>
      </c>
      <c r="R7" s="3">
        <f>VLOOKUP($A7,'SP Annual LA Forecasts'!$A$2:$AI$42,5,0)</f>
        <v>2356</v>
      </c>
      <c r="S7" s="3">
        <f>VLOOKUP($A7,'SP Annual LA Forecasts'!$A$2:$AI$42,15,0)</f>
        <v>5352</v>
      </c>
      <c r="T7" s="3">
        <f>VLOOKUP($A7,'SP Annual LA Forecasts'!$A$2:$AI$42,25,0)</f>
        <v>17542</v>
      </c>
      <c r="U7" s="3">
        <f>VLOOKUP($A7,'SP Annual LA Forecasts'!$A$2:$AI$42,35,0)</f>
        <v>44581</v>
      </c>
      <c r="V7" s="37" t="s">
        <v>55</v>
      </c>
      <c r="W7" s="2" t="s">
        <v>55</v>
      </c>
      <c r="X7" s="2"/>
    </row>
    <row r="8" spans="1:25" x14ac:dyDescent="0.3">
      <c r="A8" s="2" t="s">
        <v>5</v>
      </c>
      <c r="B8" s="3">
        <f>VLOOKUP(A8,'NZE Annual LA Forecasts'!$A$2:$AI$42,5,0)</f>
        <v>194</v>
      </c>
      <c r="C8" s="3">
        <f>VLOOKUP($A8,'NZE Annual LA Forecasts'!$A$2:$AI$42,15,0)</f>
        <v>3454</v>
      </c>
      <c r="D8" s="3">
        <f>VLOOKUP($A8,'NZE Annual LA Forecasts'!$A$2:$AI$42,25,0)</f>
        <v>17760</v>
      </c>
      <c r="E8" s="3">
        <f>VLOOKUP($A8,'NZE Annual LA Forecasts'!$A$2:$AI$42,35,0)</f>
        <v>23758</v>
      </c>
      <c r="F8" s="3">
        <f>VLOOKUP($A8,'CT Annual LA Forecasts'!$A$2:$AI$42,5,0)</f>
        <v>240</v>
      </c>
      <c r="G8" s="3">
        <f>VLOOKUP($A8,'CT Annual LA Forecasts'!$A$2:$AI$42,15,0)</f>
        <v>4635</v>
      </c>
      <c r="H8" s="3">
        <f>VLOOKUP($A8,'CT Annual LA Forecasts'!$A$2:$AI$42,25,0)</f>
        <v>11151</v>
      </c>
      <c r="I8" s="3">
        <f>VLOOKUP($A8,'CT Annual LA Forecasts'!$A$2:$AI$42,35,0)</f>
        <v>17080</v>
      </c>
      <c r="J8" s="3">
        <f>VLOOKUP($A8,'LTW Annual LA Forecasts'!$A$2:$AI$42,5,0)</f>
        <v>247</v>
      </c>
      <c r="K8" s="3">
        <f>VLOOKUP($A8,'LTW Annual LA Forecasts'!$A$2:$AI$42,15,0)</f>
        <v>5718</v>
      </c>
      <c r="L8" s="3">
        <f>VLOOKUP($A8,'LTW Annual LA Forecasts'!$A$2:$AI$42,25,0)</f>
        <v>12519</v>
      </c>
      <c r="M8" s="3">
        <f>VLOOKUP($A8,'LTW Annual LA Forecasts'!$A$2:$AI$42,35,0)</f>
        <v>17349</v>
      </c>
      <c r="N8" s="3">
        <f>VLOOKUP($A8,'ST Annual LA Forecasts'!$A$2:$AI$42,5,0)</f>
        <v>220</v>
      </c>
      <c r="O8" s="3">
        <f>VLOOKUP($A8,'ST Annual LA Forecasts'!$A$2:$AI$42,15,0)</f>
        <v>1471</v>
      </c>
      <c r="P8" s="3">
        <f>VLOOKUP($A8,'ST Annual LA Forecasts'!$A$2:$AI$42,25,0)</f>
        <v>3722</v>
      </c>
      <c r="Q8" s="3">
        <f>VLOOKUP($A8,'ST Annual LA Forecasts'!$A$2:$AI$42,35,0)</f>
        <v>6899</v>
      </c>
      <c r="R8" s="3">
        <f>VLOOKUP($A8,'SP Annual LA Forecasts'!$A$2:$AI$42,5,0)</f>
        <v>194</v>
      </c>
      <c r="S8" s="3">
        <f>VLOOKUP($A8,'SP Annual LA Forecasts'!$A$2:$AI$42,15,0)</f>
        <v>541</v>
      </c>
      <c r="T8" s="3">
        <f>VLOOKUP($A8,'SP Annual LA Forecasts'!$A$2:$AI$42,25,0)</f>
        <v>1540</v>
      </c>
      <c r="U8" s="3">
        <f>VLOOKUP($A8,'SP Annual LA Forecasts'!$A$2:$AI$42,35,0)</f>
        <v>3891</v>
      </c>
      <c r="V8" s="37" t="s">
        <v>74</v>
      </c>
      <c r="W8" s="2" t="s">
        <v>54</v>
      </c>
      <c r="X8" s="2" t="s">
        <v>60</v>
      </c>
    </row>
    <row r="9" spans="1:25" x14ac:dyDescent="0.3">
      <c r="A9" s="2" t="s">
        <v>6</v>
      </c>
      <c r="B9" s="3">
        <f>VLOOKUP(A9,'NZE Annual LA Forecasts'!$A$2:$AI$42,5,0)</f>
        <v>281</v>
      </c>
      <c r="C9" s="3">
        <f>VLOOKUP($A9,'NZE Annual LA Forecasts'!$A$2:$AI$42,15,0)</f>
        <v>6817</v>
      </c>
      <c r="D9" s="3">
        <f>VLOOKUP($A9,'NZE Annual LA Forecasts'!$A$2:$AI$42,25,0)</f>
        <v>41741</v>
      </c>
      <c r="E9" s="3">
        <f>VLOOKUP($A9,'NZE Annual LA Forecasts'!$A$2:$AI$42,35,0)</f>
        <v>55449</v>
      </c>
      <c r="F9" s="3">
        <f>VLOOKUP($A9,'CT Annual LA Forecasts'!$A$2:$AI$42,5,0)</f>
        <v>371</v>
      </c>
      <c r="G9" s="3">
        <f>VLOOKUP($A9,'CT Annual LA Forecasts'!$A$2:$AI$42,15,0)</f>
        <v>11132</v>
      </c>
      <c r="H9" s="3">
        <f>VLOOKUP($A9,'CT Annual LA Forecasts'!$A$2:$AI$42,25,0)</f>
        <v>30145</v>
      </c>
      <c r="I9" s="3">
        <f>VLOOKUP($A9,'CT Annual LA Forecasts'!$A$2:$AI$42,35,0)</f>
        <v>47272</v>
      </c>
      <c r="J9" s="3">
        <f>VLOOKUP($A9,'LTW Annual LA Forecasts'!$A$2:$AI$42,5,0)</f>
        <v>449</v>
      </c>
      <c r="K9" s="3">
        <f>VLOOKUP($A9,'LTW Annual LA Forecasts'!$A$2:$AI$42,15,0)</f>
        <v>14423</v>
      </c>
      <c r="L9" s="3">
        <f>VLOOKUP($A9,'LTW Annual LA Forecasts'!$A$2:$AI$42,25,0)</f>
        <v>33420</v>
      </c>
      <c r="M9" s="3">
        <f>VLOOKUP($A9,'LTW Annual LA Forecasts'!$A$2:$AI$42,35,0)</f>
        <v>45716</v>
      </c>
      <c r="N9" s="3">
        <f>VLOOKUP($A9,'ST Annual LA Forecasts'!$A$2:$AI$42,5,0)</f>
        <v>337</v>
      </c>
      <c r="O9" s="3">
        <f>VLOOKUP($A9,'ST Annual LA Forecasts'!$A$2:$AI$42,15,0)</f>
        <v>3219</v>
      </c>
      <c r="P9" s="3">
        <f>VLOOKUP($A9,'ST Annual LA Forecasts'!$A$2:$AI$42,25,0)</f>
        <v>8387</v>
      </c>
      <c r="Q9" s="3">
        <f>VLOOKUP($A9,'ST Annual LA Forecasts'!$A$2:$AI$42,35,0)</f>
        <v>16872</v>
      </c>
      <c r="R9" s="3">
        <f>VLOOKUP($A9,'SP Annual LA Forecasts'!$A$2:$AI$42,5,0)</f>
        <v>299</v>
      </c>
      <c r="S9" s="3">
        <f>VLOOKUP($A9,'SP Annual LA Forecasts'!$A$2:$AI$42,15,0)</f>
        <v>952</v>
      </c>
      <c r="T9" s="3">
        <f>VLOOKUP($A9,'SP Annual LA Forecasts'!$A$2:$AI$42,25,0)</f>
        <v>3244</v>
      </c>
      <c r="U9" s="3">
        <f>VLOOKUP($A9,'SP Annual LA Forecasts'!$A$2:$AI$42,35,0)</f>
        <v>8449</v>
      </c>
      <c r="V9" s="37" t="s">
        <v>56</v>
      </c>
      <c r="W9" s="2" t="s">
        <v>56</v>
      </c>
      <c r="X9" s="2"/>
    </row>
    <row r="10" spans="1:25" x14ac:dyDescent="0.3">
      <c r="A10" s="2" t="s">
        <v>7</v>
      </c>
      <c r="B10" s="3">
        <f>VLOOKUP(A10,'NZE Annual LA Forecasts'!$A$2:$AI$42,5,0)</f>
        <v>1434</v>
      </c>
      <c r="C10" s="3">
        <f>VLOOKUP($A10,'NZE Annual LA Forecasts'!$A$2:$AI$42,15,0)</f>
        <v>19941</v>
      </c>
      <c r="D10" s="3">
        <f>VLOOKUP($A10,'NZE Annual LA Forecasts'!$A$2:$AI$42,25,0)</f>
        <v>117695</v>
      </c>
      <c r="E10" s="3">
        <f>VLOOKUP($A10,'NZE Annual LA Forecasts'!$A$2:$AI$42,35,0)</f>
        <v>159004</v>
      </c>
      <c r="F10" s="3">
        <f>VLOOKUP($A10,'CT Annual LA Forecasts'!$A$2:$AI$42,5,0)</f>
        <v>1870</v>
      </c>
      <c r="G10" s="3">
        <f>VLOOKUP($A10,'CT Annual LA Forecasts'!$A$2:$AI$42,15,0)</f>
        <v>28265</v>
      </c>
      <c r="H10" s="3">
        <f>VLOOKUP($A10,'CT Annual LA Forecasts'!$A$2:$AI$42,25,0)</f>
        <v>73139</v>
      </c>
      <c r="I10" s="3">
        <f>VLOOKUP($A10,'CT Annual LA Forecasts'!$A$2:$AI$42,35,0)</f>
        <v>114213</v>
      </c>
      <c r="J10" s="3">
        <f>VLOOKUP($A10,'LTW Annual LA Forecasts'!$A$2:$AI$42,5,0)</f>
        <v>1965</v>
      </c>
      <c r="K10" s="3">
        <f>VLOOKUP($A10,'LTW Annual LA Forecasts'!$A$2:$AI$42,15,0)</f>
        <v>36184</v>
      </c>
      <c r="L10" s="3">
        <f>VLOOKUP($A10,'LTW Annual LA Forecasts'!$A$2:$AI$42,25,0)</f>
        <v>84063</v>
      </c>
      <c r="M10" s="3">
        <f>VLOOKUP($A10,'LTW Annual LA Forecasts'!$A$2:$AI$42,35,0)</f>
        <v>117235</v>
      </c>
      <c r="N10" s="3">
        <f>VLOOKUP($A10,'ST Annual LA Forecasts'!$A$2:$AI$42,5,0)</f>
        <v>1726</v>
      </c>
      <c r="O10" s="3">
        <f>VLOOKUP($A10,'ST Annual LA Forecasts'!$A$2:$AI$42,15,0)</f>
        <v>9026</v>
      </c>
      <c r="P10" s="3">
        <f>VLOOKUP($A10,'ST Annual LA Forecasts'!$A$2:$AI$42,25,0)</f>
        <v>22070</v>
      </c>
      <c r="Q10" s="3">
        <f>VLOOKUP($A10,'ST Annual LA Forecasts'!$A$2:$AI$42,35,0)</f>
        <v>43403</v>
      </c>
      <c r="R10" s="3">
        <f>VLOOKUP($A10,'SP Annual LA Forecasts'!$A$2:$AI$42,5,0)</f>
        <v>1318</v>
      </c>
      <c r="S10" s="3">
        <f>VLOOKUP($A10,'SP Annual LA Forecasts'!$A$2:$AI$42,15,0)</f>
        <v>3279</v>
      </c>
      <c r="T10" s="3">
        <f>VLOOKUP($A10,'SP Annual LA Forecasts'!$A$2:$AI$42,25,0)</f>
        <v>9245</v>
      </c>
      <c r="U10" s="3">
        <f>VLOOKUP($A10,'SP Annual LA Forecasts'!$A$2:$AI$42,35,0)</f>
        <v>22611</v>
      </c>
      <c r="V10" s="37" t="s">
        <v>57</v>
      </c>
      <c r="W10" s="2" t="s">
        <v>57</v>
      </c>
      <c r="X10" s="2"/>
    </row>
    <row r="11" spans="1:25" x14ac:dyDescent="0.3">
      <c r="A11" s="2" t="s">
        <v>8</v>
      </c>
      <c r="B11" s="3">
        <f>VLOOKUP(A11,'NZE Annual LA Forecasts'!$A$2:$AI$42,5,0)</f>
        <v>247</v>
      </c>
      <c r="C11" s="3">
        <f>VLOOKUP($A11,'NZE Annual LA Forecasts'!$A$2:$AI$42,15,0)</f>
        <v>3979</v>
      </c>
      <c r="D11" s="3">
        <f>VLOOKUP($A11,'NZE Annual LA Forecasts'!$A$2:$AI$42,25,0)</f>
        <v>17852</v>
      </c>
      <c r="E11" s="3">
        <f>VLOOKUP($A11,'NZE Annual LA Forecasts'!$A$2:$AI$42,35,0)</f>
        <v>23515</v>
      </c>
      <c r="F11" s="3">
        <f>VLOOKUP($A11,'CT Annual LA Forecasts'!$A$2:$AI$42,5,0)</f>
        <v>313</v>
      </c>
      <c r="G11" s="3">
        <f>VLOOKUP($A11,'CT Annual LA Forecasts'!$A$2:$AI$42,15,0)</f>
        <v>4936</v>
      </c>
      <c r="H11" s="3">
        <f>VLOOKUP($A11,'CT Annual LA Forecasts'!$A$2:$AI$42,25,0)</f>
        <v>11165</v>
      </c>
      <c r="I11" s="3">
        <f>VLOOKUP($A11,'CT Annual LA Forecasts'!$A$2:$AI$42,35,0)</f>
        <v>16681</v>
      </c>
      <c r="J11" s="3">
        <f>VLOOKUP($A11,'LTW Annual LA Forecasts'!$A$2:$AI$42,5,0)</f>
        <v>328</v>
      </c>
      <c r="K11" s="3">
        <f>VLOOKUP($A11,'LTW Annual LA Forecasts'!$A$2:$AI$42,15,0)</f>
        <v>5978</v>
      </c>
      <c r="L11" s="3">
        <f>VLOOKUP($A11,'LTW Annual LA Forecasts'!$A$2:$AI$42,25,0)</f>
        <v>12981</v>
      </c>
      <c r="M11" s="3">
        <f>VLOOKUP($A11,'LTW Annual LA Forecasts'!$A$2:$AI$42,35,0)</f>
        <v>17814</v>
      </c>
      <c r="N11" s="3">
        <f>VLOOKUP($A11,'ST Annual LA Forecasts'!$A$2:$AI$42,5,0)</f>
        <v>289</v>
      </c>
      <c r="O11" s="3">
        <f>VLOOKUP($A11,'ST Annual LA Forecasts'!$A$2:$AI$42,15,0)</f>
        <v>1782</v>
      </c>
      <c r="P11" s="3">
        <f>VLOOKUP($A11,'ST Annual LA Forecasts'!$A$2:$AI$42,25,0)</f>
        <v>4175</v>
      </c>
      <c r="Q11" s="3">
        <f>VLOOKUP($A11,'ST Annual LA Forecasts'!$A$2:$AI$42,35,0)</f>
        <v>7397</v>
      </c>
      <c r="R11" s="3">
        <f>VLOOKUP($A11,'SP Annual LA Forecasts'!$A$2:$AI$42,5,0)</f>
        <v>235</v>
      </c>
      <c r="S11" s="3">
        <f>VLOOKUP($A11,'SP Annual LA Forecasts'!$A$2:$AI$42,15,0)</f>
        <v>1044</v>
      </c>
      <c r="T11" s="3">
        <f>VLOOKUP($A11,'SP Annual LA Forecasts'!$A$2:$AI$42,25,0)</f>
        <v>1973</v>
      </c>
      <c r="U11" s="3">
        <f>VLOOKUP($A11,'SP Annual LA Forecasts'!$A$2:$AI$42,35,0)</f>
        <v>4391</v>
      </c>
      <c r="V11" s="37" t="s">
        <v>58</v>
      </c>
      <c r="W11" s="2" t="s">
        <v>58</v>
      </c>
      <c r="X11" s="2"/>
    </row>
    <row r="12" spans="1:25" x14ac:dyDescent="0.3">
      <c r="A12" s="2" t="s">
        <v>9</v>
      </c>
      <c r="B12" s="3">
        <f>VLOOKUP(A12,'NZE Annual LA Forecasts'!$A$2:$AI$42,5,0)</f>
        <v>1725</v>
      </c>
      <c r="C12" s="3">
        <f>VLOOKUP($A12,'NZE Annual LA Forecasts'!$A$2:$AI$42,15,0)</f>
        <v>24558</v>
      </c>
      <c r="D12" s="3">
        <f>VLOOKUP($A12,'NZE Annual LA Forecasts'!$A$2:$AI$42,25,0)</f>
        <v>133430</v>
      </c>
      <c r="E12" s="3">
        <f>VLOOKUP($A12,'NZE Annual LA Forecasts'!$A$2:$AI$42,35,0)</f>
        <v>178925</v>
      </c>
      <c r="F12" s="3">
        <f>VLOOKUP($A12,'CT Annual LA Forecasts'!$A$2:$AI$42,5,0)</f>
        <v>2153</v>
      </c>
      <c r="G12" s="3">
        <f>VLOOKUP($A12,'CT Annual LA Forecasts'!$A$2:$AI$42,15,0)</f>
        <v>33207</v>
      </c>
      <c r="H12" s="3">
        <f>VLOOKUP($A12,'CT Annual LA Forecasts'!$A$2:$AI$42,25,0)</f>
        <v>83311</v>
      </c>
      <c r="I12" s="3">
        <f>VLOOKUP($A12,'CT Annual LA Forecasts'!$A$2:$AI$42,35,0)</f>
        <v>128636</v>
      </c>
      <c r="J12" s="3">
        <f>VLOOKUP($A12,'LTW Annual LA Forecasts'!$A$2:$AI$42,5,0)</f>
        <v>2245</v>
      </c>
      <c r="K12" s="3">
        <f>VLOOKUP($A12,'LTW Annual LA Forecasts'!$A$2:$AI$42,15,0)</f>
        <v>41751</v>
      </c>
      <c r="L12" s="3">
        <f>VLOOKUP($A12,'LTW Annual LA Forecasts'!$A$2:$AI$42,25,0)</f>
        <v>95636</v>
      </c>
      <c r="M12" s="3">
        <f>VLOOKUP($A12,'LTW Annual LA Forecasts'!$A$2:$AI$42,35,0)</f>
        <v>132883</v>
      </c>
      <c r="N12" s="3">
        <f>VLOOKUP($A12,'ST Annual LA Forecasts'!$A$2:$AI$42,5,0)</f>
        <v>1984</v>
      </c>
      <c r="O12" s="3">
        <f>VLOOKUP($A12,'ST Annual LA Forecasts'!$A$2:$AI$42,15,0)</f>
        <v>11201</v>
      </c>
      <c r="P12" s="3">
        <f>VLOOKUP($A12,'ST Annual LA Forecasts'!$A$2:$AI$42,25,0)</f>
        <v>26468</v>
      </c>
      <c r="Q12" s="3">
        <f>VLOOKUP($A12,'ST Annual LA Forecasts'!$A$2:$AI$42,35,0)</f>
        <v>50762</v>
      </c>
      <c r="R12" s="3">
        <f>VLOOKUP($A12,'SP Annual LA Forecasts'!$A$2:$AI$42,5,0)</f>
        <v>1637</v>
      </c>
      <c r="S12" s="3">
        <f>VLOOKUP($A12,'SP Annual LA Forecasts'!$A$2:$AI$42,15,0)</f>
        <v>4886</v>
      </c>
      <c r="T12" s="3">
        <f>VLOOKUP($A12,'SP Annual LA Forecasts'!$A$2:$AI$42,25,0)</f>
        <v>11799</v>
      </c>
      <c r="U12" s="3">
        <f>VLOOKUP($A12,'SP Annual LA Forecasts'!$A$2:$AI$42,35,0)</f>
        <v>27287</v>
      </c>
      <c r="V12" s="37" t="s">
        <v>75</v>
      </c>
      <c r="W12" s="2" t="s">
        <v>59</v>
      </c>
      <c r="X12" s="2" t="s">
        <v>60</v>
      </c>
    </row>
    <row r="13" spans="1:25" x14ac:dyDescent="0.3">
      <c r="A13" s="2" t="s">
        <v>10</v>
      </c>
      <c r="B13" s="3">
        <f>VLOOKUP(A13,'NZE Annual LA Forecasts'!$A$2:$AI$42,5,0)</f>
        <v>564</v>
      </c>
      <c r="C13" s="3">
        <f>VLOOKUP($A13,'NZE Annual LA Forecasts'!$A$2:$AI$42,15,0)</f>
        <v>12270</v>
      </c>
      <c r="D13" s="3">
        <f>VLOOKUP($A13,'NZE Annual LA Forecasts'!$A$2:$AI$42,25,0)</f>
        <v>76061</v>
      </c>
      <c r="E13" s="3">
        <f>VLOOKUP($A13,'NZE Annual LA Forecasts'!$A$2:$AI$42,35,0)</f>
        <v>101271</v>
      </c>
      <c r="F13" s="3">
        <f>VLOOKUP($A13,'CT Annual LA Forecasts'!$A$2:$AI$42,5,0)</f>
        <v>759</v>
      </c>
      <c r="G13" s="3">
        <f>VLOOKUP($A13,'CT Annual LA Forecasts'!$A$2:$AI$42,15,0)</f>
        <v>20037</v>
      </c>
      <c r="H13" s="3">
        <f>VLOOKUP($A13,'CT Annual LA Forecasts'!$A$2:$AI$42,25,0)</f>
        <v>54477</v>
      </c>
      <c r="I13" s="3">
        <f>VLOOKUP($A13,'CT Annual LA Forecasts'!$A$2:$AI$42,35,0)</f>
        <v>85473</v>
      </c>
      <c r="J13" s="3">
        <f>VLOOKUP($A13,'LTW Annual LA Forecasts'!$A$2:$AI$42,5,0)</f>
        <v>854</v>
      </c>
      <c r="K13" s="3">
        <f>VLOOKUP($A13,'LTW Annual LA Forecasts'!$A$2:$AI$42,15,0)</f>
        <v>26169</v>
      </c>
      <c r="L13" s="3">
        <f>VLOOKUP($A13,'LTW Annual LA Forecasts'!$A$2:$AI$42,25,0)</f>
        <v>62014</v>
      </c>
      <c r="M13" s="3">
        <f>VLOOKUP($A13,'LTW Annual LA Forecasts'!$A$2:$AI$42,35,0)</f>
        <v>85051</v>
      </c>
      <c r="N13" s="3">
        <f>VLOOKUP($A13,'ST Annual LA Forecasts'!$A$2:$AI$42,5,0)</f>
        <v>697</v>
      </c>
      <c r="O13" s="3">
        <f>VLOOKUP($A13,'ST Annual LA Forecasts'!$A$2:$AI$42,15,0)</f>
        <v>5913</v>
      </c>
      <c r="P13" s="3">
        <f>VLOOKUP($A13,'ST Annual LA Forecasts'!$A$2:$AI$42,25,0)</f>
        <v>15404</v>
      </c>
      <c r="Q13" s="3">
        <f>VLOOKUP($A13,'ST Annual LA Forecasts'!$A$2:$AI$42,35,0)</f>
        <v>31134</v>
      </c>
      <c r="R13" s="3">
        <f>VLOOKUP($A13,'SP Annual LA Forecasts'!$A$2:$AI$42,5,0)</f>
        <v>600</v>
      </c>
      <c r="S13" s="3">
        <f>VLOOKUP($A13,'SP Annual LA Forecasts'!$A$2:$AI$42,15,0)</f>
        <v>1557</v>
      </c>
      <c r="T13" s="3">
        <f>VLOOKUP($A13,'SP Annual LA Forecasts'!$A$2:$AI$42,25,0)</f>
        <v>5948</v>
      </c>
      <c r="U13" s="3">
        <f>VLOOKUP($A13,'SP Annual LA Forecasts'!$A$2:$AI$42,35,0)</f>
        <v>15482</v>
      </c>
      <c r="V13" s="37" t="s">
        <v>55</v>
      </c>
      <c r="W13" s="2" t="s">
        <v>55</v>
      </c>
      <c r="X13" s="2"/>
    </row>
    <row r="14" spans="1:25" x14ac:dyDescent="0.3">
      <c r="A14" s="2" t="s">
        <v>11</v>
      </c>
      <c r="B14" s="3">
        <f>VLOOKUP(A14,'NZE Annual LA Forecasts'!$A$2:$AI$42,5,0)</f>
        <v>535</v>
      </c>
      <c r="C14" s="3">
        <f>VLOOKUP($A14,'NZE Annual LA Forecasts'!$A$2:$AI$42,15,0)</f>
        <v>7366</v>
      </c>
      <c r="D14" s="3">
        <f>VLOOKUP($A14,'NZE Annual LA Forecasts'!$A$2:$AI$42,25,0)</f>
        <v>36075</v>
      </c>
      <c r="E14" s="3">
        <f>VLOOKUP($A14,'NZE Annual LA Forecasts'!$A$2:$AI$42,35,0)</f>
        <v>47784</v>
      </c>
      <c r="F14" s="3">
        <f>VLOOKUP($A14,'CT Annual LA Forecasts'!$A$2:$AI$42,5,0)</f>
        <v>724</v>
      </c>
      <c r="G14" s="3">
        <f>VLOOKUP($A14,'CT Annual LA Forecasts'!$A$2:$AI$42,15,0)</f>
        <v>11012</v>
      </c>
      <c r="H14" s="3">
        <f>VLOOKUP($A14,'CT Annual LA Forecasts'!$A$2:$AI$42,25,0)</f>
        <v>26520</v>
      </c>
      <c r="I14" s="3">
        <f>VLOOKUP($A14,'CT Annual LA Forecasts'!$A$2:$AI$42,35,0)</f>
        <v>40484</v>
      </c>
      <c r="J14" s="3">
        <f>VLOOKUP($A14,'LTW Annual LA Forecasts'!$A$2:$AI$42,5,0)</f>
        <v>675</v>
      </c>
      <c r="K14" s="3">
        <f>VLOOKUP($A14,'LTW Annual LA Forecasts'!$A$2:$AI$42,15,0)</f>
        <v>13283</v>
      </c>
      <c r="L14" s="3">
        <f>VLOOKUP($A14,'LTW Annual LA Forecasts'!$A$2:$AI$42,25,0)</f>
        <v>29312</v>
      </c>
      <c r="M14" s="3">
        <f>VLOOKUP($A14,'LTW Annual LA Forecasts'!$A$2:$AI$42,35,0)</f>
        <v>39762</v>
      </c>
      <c r="N14" s="3">
        <f>VLOOKUP($A14,'ST Annual LA Forecasts'!$A$2:$AI$42,5,0)</f>
        <v>663</v>
      </c>
      <c r="O14" s="3">
        <f>VLOOKUP($A14,'ST Annual LA Forecasts'!$A$2:$AI$42,15,0)</f>
        <v>3861</v>
      </c>
      <c r="P14" s="3">
        <f>VLOOKUP($A14,'ST Annual LA Forecasts'!$A$2:$AI$42,25,0)</f>
        <v>8823</v>
      </c>
      <c r="Q14" s="3">
        <f>VLOOKUP($A14,'ST Annual LA Forecasts'!$A$2:$AI$42,35,0)</f>
        <v>16261</v>
      </c>
      <c r="R14" s="3">
        <f>VLOOKUP($A14,'SP Annual LA Forecasts'!$A$2:$AI$42,5,0)</f>
        <v>553</v>
      </c>
      <c r="S14" s="3">
        <f>VLOOKUP($A14,'SP Annual LA Forecasts'!$A$2:$AI$42,15,0)</f>
        <v>1720</v>
      </c>
      <c r="T14" s="3">
        <f>VLOOKUP($A14,'SP Annual LA Forecasts'!$A$2:$AI$42,25,0)</f>
        <v>3979</v>
      </c>
      <c r="U14" s="3">
        <f>VLOOKUP($A14,'SP Annual LA Forecasts'!$A$2:$AI$42,35,0)</f>
        <v>9294</v>
      </c>
      <c r="V14" s="37" t="s">
        <v>60</v>
      </c>
      <c r="W14" s="2" t="s">
        <v>60</v>
      </c>
      <c r="X14" s="2"/>
    </row>
    <row r="15" spans="1:25" x14ac:dyDescent="0.3">
      <c r="A15" s="2" t="s">
        <v>12</v>
      </c>
      <c r="B15" s="3">
        <f>VLOOKUP(A15,'NZE Annual LA Forecasts'!$A$2:$AI$42,5,0)</f>
        <v>585</v>
      </c>
      <c r="C15" s="3">
        <f>VLOOKUP($A15,'NZE Annual LA Forecasts'!$A$2:$AI$42,15,0)</f>
        <v>9520</v>
      </c>
      <c r="D15" s="3">
        <f>VLOOKUP($A15,'NZE Annual LA Forecasts'!$A$2:$AI$42,25,0)</f>
        <v>58849</v>
      </c>
      <c r="E15" s="3">
        <f>VLOOKUP($A15,'NZE Annual LA Forecasts'!$A$2:$AI$42,35,0)</f>
        <v>78848</v>
      </c>
      <c r="F15" s="3">
        <f>VLOOKUP($A15,'CT Annual LA Forecasts'!$A$2:$AI$42,5,0)</f>
        <v>767</v>
      </c>
      <c r="G15" s="3">
        <f>VLOOKUP($A15,'CT Annual LA Forecasts'!$A$2:$AI$42,15,0)</f>
        <v>14906</v>
      </c>
      <c r="H15" s="3">
        <f>VLOOKUP($A15,'CT Annual LA Forecasts'!$A$2:$AI$42,25,0)</f>
        <v>41517</v>
      </c>
      <c r="I15" s="3">
        <f>VLOOKUP($A15,'CT Annual LA Forecasts'!$A$2:$AI$42,35,0)</f>
        <v>66395</v>
      </c>
      <c r="J15" s="3">
        <f>VLOOKUP($A15,'LTW Annual LA Forecasts'!$A$2:$AI$42,5,0)</f>
        <v>781</v>
      </c>
      <c r="K15" s="3">
        <f>VLOOKUP($A15,'LTW Annual LA Forecasts'!$A$2:$AI$42,15,0)</f>
        <v>19025</v>
      </c>
      <c r="L15" s="3">
        <f>VLOOKUP($A15,'LTW Annual LA Forecasts'!$A$2:$AI$42,25,0)</f>
        <v>45611</v>
      </c>
      <c r="M15" s="3">
        <f>VLOOKUP($A15,'LTW Annual LA Forecasts'!$A$2:$AI$42,35,0)</f>
        <v>63764</v>
      </c>
      <c r="N15" s="3">
        <f>VLOOKUP($A15,'ST Annual LA Forecasts'!$A$2:$AI$42,5,0)</f>
        <v>697</v>
      </c>
      <c r="O15" s="3">
        <f>VLOOKUP($A15,'ST Annual LA Forecasts'!$A$2:$AI$42,15,0)</f>
        <v>4645</v>
      </c>
      <c r="P15" s="3">
        <f>VLOOKUP($A15,'ST Annual LA Forecasts'!$A$2:$AI$42,25,0)</f>
        <v>11195</v>
      </c>
      <c r="Q15" s="3">
        <f>VLOOKUP($A15,'ST Annual LA Forecasts'!$A$2:$AI$42,35,0)</f>
        <v>23171</v>
      </c>
      <c r="R15" s="3">
        <f>VLOOKUP($A15,'SP Annual LA Forecasts'!$A$2:$AI$42,5,0)</f>
        <v>602</v>
      </c>
      <c r="S15" s="3">
        <f>VLOOKUP($A15,'SP Annual LA Forecasts'!$A$2:$AI$42,15,0)</f>
        <v>1683</v>
      </c>
      <c r="T15" s="3">
        <f>VLOOKUP($A15,'SP Annual LA Forecasts'!$A$2:$AI$42,25,0)</f>
        <v>4638</v>
      </c>
      <c r="U15" s="3">
        <f>VLOOKUP($A15,'SP Annual LA Forecasts'!$A$2:$AI$42,35,0)</f>
        <v>11213</v>
      </c>
      <c r="V15" s="37" t="s">
        <v>74</v>
      </c>
      <c r="W15" s="2" t="s">
        <v>54</v>
      </c>
      <c r="X15" s="2" t="s">
        <v>60</v>
      </c>
    </row>
    <row r="16" spans="1:25" x14ac:dyDescent="0.3">
      <c r="A16" s="2" t="s">
        <v>13</v>
      </c>
      <c r="B16" s="3">
        <f>VLOOKUP(A16,'NZE Annual LA Forecasts'!$A$2:$AI$42,5,0)</f>
        <v>345</v>
      </c>
      <c r="C16" s="3">
        <f>VLOOKUP($A16,'NZE Annual LA Forecasts'!$A$2:$AI$42,15,0)</f>
        <v>6761</v>
      </c>
      <c r="D16" s="3">
        <f>VLOOKUP($A16,'NZE Annual LA Forecasts'!$A$2:$AI$42,25,0)</f>
        <v>38068</v>
      </c>
      <c r="E16" s="3">
        <f>VLOOKUP($A16,'NZE Annual LA Forecasts'!$A$2:$AI$42,35,0)</f>
        <v>50499</v>
      </c>
      <c r="F16" s="3">
        <f>VLOOKUP($A16,'CT Annual LA Forecasts'!$A$2:$AI$42,5,0)</f>
        <v>468</v>
      </c>
      <c r="G16" s="3">
        <f>VLOOKUP($A16,'CT Annual LA Forecasts'!$A$2:$AI$42,15,0)</f>
        <v>10931</v>
      </c>
      <c r="H16" s="3">
        <f>VLOOKUP($A16,'CT Annual LA Forecasts'!$A$2:$AI$42,25,0)</f>
        <v>27931</v>
      </c>
      <c r="I16" s="3">
        <f>VLOOKUP($A16,'CT Annual LA Forecasts'!$A$2:$AI$42,35,0)</f>
        <v>43079</v>
      </c>
      <c r="J16" s="3">
        <f>VLOOKUP($A16,'LTW Annual LA Forecasts'!$A$2:$AI$42,5,0)</f>
        <v>505</v>
      </c>
      <c r="K16" s="3">
        <f>VLOOKUP($A16,'LTW Annual LA Forecasts'!$A$2:$AI$42,15,0)</f>
        <v>13735</v>
      </c>
      <c r="L16" s="3">
        <f>VLOOKUP($A16,'LTW Annual LA Forecasts'!$A$2:$AI$42,25,0)</f>
        <v>31119</v>
      </c>
      <c r="M16" s="3">
        <f>VLOOKUP($A16,'LTW Annual LA Forecasts'!$A$2:$AI$42,35,0)</f>
        <v>42174</v>
      </c>
      <c r="N16" s="3">
        <f>VLOOKUP($A16,'ST Annual LA Forecasts'!$A$2:$AI$42,5,0)</f>
        <v>430</v>
      </c>
      <c r="O16" s="3">
        <f>VLOOKUP($A16,'ST Annual LA Forecasts'!$A$2:$AI$42,15,0)</f>
        <v>3178</v>
      </c>
      <c r="P16" s="3">
        <f>VLOOKUP($A16,'ST Annual LA Forecasts'!$A$2:$AI$42,25,0)</f>
        <v>8258</v>
      </c>
      <c r="Q16" s="3">
        <f>VLOOKUP($A16,'ST Annual LA Forecasts'!$A$2:$AI$42,35,0)</f>
        <v>16024</v>
      </c>
      <c r="R16" s="3">
        <f>VLOOKUP($A16,'SP Annual LA Forecasts'!$A$2:$AI$42,5,0)</f>
        <v>367</v>
      </c>
      <c r="S16" s="3">
        <f>VLOOKUP($A16,'SP Annual LA Forecasts'!$A$2:$AI$42,15,0)</f>
        <v>948</v>
      </c>
      <c r="T16" s="3">
        <f>VLOOKUP($A16,'SP Annual LA Forecasts'!$A$2:$AI$42,25,0)</f>
        <v>3264</v>
      </c>
      <c r="U16" s="3">
        <f>VLOOKUP($A16,'SP Annual LA Forecasts'!$A$2:$AI$42,35,0)</f>
        <v>8530</v>
      </c>
      <c r="V16" s="37" t="s">
        <v>56</v>
      </c>
      <c r="W16" s="2" t="s">
        <v>56</v>
      </c>
      <c r="X16" s="2"/>
    </row>
    <row r="17" spans="1:24" x14ac:dyDescent="0.3">
      <c r="A17" s="2" t="s">
        <v>14</v>
      </c>
      <c r="B17" s="3">
        <f>VLOOKUP(A17,'NZE Annual LA Forecasts'!$A$2:$AI$42,5,0)</f>
        <v>14</v>
      </c>
      <c r="C17" s="3">
        <f>VLOOKUP($A17,'NZE Annual LA Forecasts'!$A$2:$AI$42,15,0)</f>
        <v>359</v>
      </c>
      <c r="D17" s="3">
        <f>VLOOKUP($A17,'NZE Annual LA Forecasts'!$A$2:$AI$42,25,0)</f>
        <v>1523</v>
      </c>
      <c r="E17" s="3">
        <f>VLOOKUP($A17,'NZE Annual LA Forecasts'!$A$2:$AI$42,35,0)</f>
        <v>1950</v>
      </c>
      <c r="F17" s="3">
        <f>VLOOKUP($A17,'CT Annual LA Forecasts'!$A$2:$AI$42,5,0)</f>
        <v>17</v>
      </c>
      <c r="G17" s="3">
        <f>VLOOKUP($A17,'CT Annual LA Forecasts'!$A$2:$AI$42,15,0)</f>
        <v>414</v>
      </c>
      <c r="H17" s="3">
        <f>VLOOKUP($A17,'CT Annual LA Forecasts'!$A$2:$AI$42,25,0)</f>
        <v>942</v>
      </c>
      <c r="I17" s="3">
        <f>VLOOKUP($A17,'CT Annual LA Forecasts'!$A$2:$AI$42,35,0)</f>
        <v>1403</v>
      </c>
      <c r="J17" s="3">
        <f>VLOOKUP($A17,'LTW Annual LA Forecasts'!$A$2:$AI$42,5,0)</f>
        <v>16</v>
      </c>
      <c r="K17" s="3">
        <f>VLOOKUP($A17,'LTW Annual LA Forecasts'!$A$2:$AI$42,15,0)</f>
        <v>495</v>
      </c>
      <c r="L17" s="3">
        <f>VLOOKUP($A17,'LTW Annual LA Forecasts'!$A$2:$AI$42,25,0)</f>
        <v>1077</v>
      </c>
      <c r="M17" s="3">
        <f>VLOOKUP($A17,'LTW Annual LA Forecasts'!$A$2:$AI$42,35,0)</f>
        <v>1481</v>
      </c>
      <c r="N17" s="3">
        <f>VLOOKUP($A17,'ST Annual LA Forecasts'!$A$2:$AI$42,5,0)</f>
        <v>15</v>
      </c>
      <c r="O17" s="3">
        <f>VLOOKUP($A17,'ST Annual LA Forecasts'!$A$2:$AI$42,15,0)</f>
        <v>151</v>
      </c>
      <c r="P17" s="3">
        <f>VLOOKUP($A17,'ST Annual LA Forecasts'!$A$2:$AI$42,25,0)</f>
        <v>361</v>
      </c>
      <c r="Q17" s="3">
        <f>VLOOKUP($A17,'ST Annual LA Forecasts'!$A$2:$AI$42,35,0)</f>
        <v>630</v>
      </c>
      <c r="R17" s="3">
        <f>VLOOKUP($A17,'SP Annual LA Forecasts'!$A$2:$AI$42,5,0)</f>
        <v>14</v>
      </c>
      <c r="S17" s="3">
        <f>VLOOKUP($A17,'SP Annual LA Forecasts'!$A$2:$AI$42,15,0)</f>
        <v>101</v>
      </c>
      <c r="T17" s="3">
        <f>VLOOKUP($A17,'SP Annual LA Forecasts'!$A$2:$AI$42,25,0)</f>
        <v>170</v>
      </c>
      <c r="U17" s="3">
        <f>VLOOKUP($A17,'SP Annual LA Forecasts'!$A$2:$AI$42,35,0)</f>
        <v>374</v>
      </c>
      <c r="V17" s="37" t="s">
        <v>66</v>
      </c>
      <c r="W17" s="2" t="s">
        <v>66</v>
      </c>
      <c r="X17" s="2"/>
    </row>
    <row r="18" spans="1:24" x14ac:dyDescent="0.3">
      <c r="A18" s="2" t="s">
        <v>15</v>
      </c>
      <c r="B18" s="3">
        <f>VLOOKUP(A18,'NZE Annual LA Forecasts'!$A$2:$AI$42,5,0)</f>
        <v>810</v>
      </c>
      <c r="C18" s="3">
        <f>VLOOKUP($A18,'NZE Annual LA Forecasts'!$A$2:$AI$42,15,0)</f>
        <v>17584</v>
      </c>
      <c r="D18" s="3">
        <f>VLOOKUP($A18,'NZE Annual LA Forecasts'!$A$2:$AI$42,25,0)</f>
        <v>105453</v>
      </c>
      <c r="E18" s="3">
        <f>VLOOKUP($A18,'NZE Annual LA Forecasts'!$A$2:$AI$42,35,0)</f>
        <v>141176</v>
      </c>
      <c r="F18" s="3">
        <f>VLOOKUP($A18,'CT Annual LA Forecasts'!$A$2:$AI$42,5,0)</f>
        <v>1002</v>
      </c>
      <c r="G18" s="3">
        <f>VLOOKUP($A18,'CT Annual LA Forecasts'!$A$2:$AI$42,15,0)</f>
        <v>25161</v>
      </c>
      <c r="H18" s="3">
        <f>VLOOKUP($A18,'CT Annual LA Forecasts'!$A$2:$AI$42,25,0)</f>
        <v>65644</v>
      </c>
      <c r="I18" s="3">
        <f>VLOOKUP($A18,'CT Annual LA Forecasts'!$A$2:$AI$42,35,0)</f>
        <v>102031</v>
      </c>
      <c r="J18" s="3">
        <f>VLOOKUP($A18,'LTW Annual LA Forecasts'!$A$2:$AI$42,5,0)</f>
        <v>1038</v>
      </c>
      <c r="K18" s="3">
        <f>VLOOKUP($A18,'LTW Annual LA Forecasts'!$A$2:$AI$42,15,0)</f>
        <v>33069</v>
      </c>
      <c r="L18" s="3">
        <f>VLOOKUP($A18,'LTW Annual LA Forecasts'!$A$2:$AI$42,25,0)</f>
        <v>75429</v>
      </c>
      <c r="M18" s="3">
        <f>VLOOKUP($A18,'LTW Annual LA Forecasts'!$A$2:$AI$42,35,0)</f>
        <v>104387</v>
      </c>
      <c r="N18" s="3">
        <f>VLOOKUP($A18,'ST Annual LA Forecasts'!$A$2:$AI$42,5,0)</f>
        <v>919</v>
      </c>
      <c r="O18" s="3">
        <f>VLOOKUP($A18,'ST Annual LA Forecasts'!$A$2:$AI$42,15,0)</f>
        <v>7933</v>
      </c>
      <c r="P18" s="3">
        <f>VLOOKUP($A18,'ST Annual LA Forecasts'!$A$2:$AI$42,25,0)</f>
        <v>19985</v>
      </c>
      <c r="Q18" s="3">
        <f>VLOOKUP($A18,'ST Annual LA Forecasts'!$A$2:$AI$42,35,0)</f>
        <v>39572</v>
      </c>
      <c r="R18" s="3">
        <f>VLOOKUP($A18,'SP Annual LA Forecasts'!$A$2:$AI$42,5,0)</f>
        <v>817</v>
      </c>
      <c r="S18" s="3">
        <f>VLOOKUP($A18,'SP Annual LA Forecasts'!$A$2:$AI$42,15,0)</f>
        <v>2292</v>
      </c>
      <c r="T18" s="3">
        <f>VLOOKUP($A18,'SP Annual LA Forecasts'!$A$2:$AI$42,25,0)</f>
        <v>7942</v>
      </c>
      <c r="U18" s="3">
        <f>VLOOKUP($A18,'SP Annual LA Forecasts'!$A$2:$AI$42,35,0)</f>
        <v>20231</v>
      </c>
      <c r="V18" s="37" t="s">
        <v>59</v>
      </c>
      <c r="W18" s="2" t="s">
        <v>59</v>
      </c>
      <c r="X18" s="2"/>
    </row>
    <row r="19" spans="1:24" x14ac:dyDescent="0.3">
      <c r="A19" s="2" t="s">
        <v>16</v>
      </c>
      <c r="B19" s="3">
        <f>VLOOKUP(A19,'NZE Annual LA Forecasts'!$A$2:$AI$42,5,0)</f>
        <v>1170</v>
      </c>
      <c r="C19" s="3">
        <f>VLOOKUP($A19,'NZE Annual LA Forecasts'!$A$2:$AI$42,15,0)</f>
        <v>26158</v>
      </c>
      <c r="D19" s="3">
        <f>VLOOKUP($A19,'NZE Annual LA Forecasts'!$A$2:$AI$42,25,0)</f>
        <v>159111</v>
      </c>
      <c r="E19" s="3">
        <f>VLOOKUP($A19,'NZE Annual LA Forecasts'!$A$2:$AI$42,35,0)</f>
        <v>213359</v>
      </c>
      <c r="F19" s="3">
        <f>VLOOKUP($A19,'CT Annual LA Forecasts'!$A$2:$AI$42,5,0)</f>
        <v>1460</v>
      </c>
      <c r="G19" s="3">
        <f>VLOOKUP($A19,'CT Annual LA Forecasts'!$A$2:$AI$42,15,0)</f>
        <v>37600</v>
      </c>
      <c r="H19" s="3">
        <f>VLOOKUP($A19,'CT Annual LA Forecasts'!$A$2:$AI$42,25,0)</f>
        <v>98776</v>
      </c>
      <c r="I19" s="3">
        <f>VLOOKUP($A19,'CT Annual LA Forecasts'!$A$2:$AI$42,35,0)</f>
        <v>154148</v>
      </c>
      <c r="J19" s="3">
        <f>VLOOKUP($A19,'LTW Annual LA Forecasts'!$A$2:$AI$42,5,0)</f>
        <v>1507</v>
      </c>
      <c r="K19" s="3">
        <f>VLOOKUP($A19,'LTW Annual LA Forecasts'!$A$2:$AI$42,15,0)</f>
        <v>48158</v>
      </c>
      <c r="L19" s="3">
        <f>VLOOKUP($A19,'LTW Annual LA Forecasts'!$A$2:$AI$42,25,0)</f>
        <v>109830</v>
      </c>
      <c r="M19" s="3">
        <f>VLOOKUP($A19,'LTW Annual LA Forecasts'!$A$2:$AI$42,35,0)</f>
        <v>152944</v>
      </c>
      <c r="N19" s="3">
        <f>VLOOKUP($A19,'ST Annual LA Forecasts'!$A$2:$AI$42,5,0)</f>
        <v>1339</v>
      </c>
      <c r="O19" s="3">
        <f>VLOOKUP($A19,'ST Annual LA Forecasts'!$A$2:$AI$42,15,0)</f>
        <v>11030</v>
      </c>
      <c r="P19" s="3">
        <f>VLOOKUP($A19,'ST Annual LA Forecasts'!$A$2:$AI$42,25,0)</f>
        <v>28007</v>
      </c>
      <c r="Q19" s="3">
        <f>VLOOKUP($A19,'ST Annual LA Forecasts'!$A$2:$AI$42,35,0)</f>
        <v>56161</v>
      </c>
      <c r="R19" s="3">
        <f>VLOOKUP($A19,'SP Annual LA Forecasts'!$A$2:$AI$42,5,0)</f>
        <v>1192</v>
      </c>
      <c r="S19" s="3">
        <f>VLOOKUP($A19,'SP Annual LA Forecasts'!$A$2:$AI$42,15,0)</f>
        <v>3147</v>
      </c>
      <c r="T19" s="3">
        <f>VLOOKUP($A19,'SP Annual LA Forecasts'!$A$2:$AI$42,25,0)</f>
        <v>11116</v>
      </c>
      <c r="U19" s="3">
        <f>VLOOKUP($A19,'SP Annual LA Forecasts'!$A$2:$AI$42,35,0)</f>
        <v>28557</v>
      </c>
      <c r="V19" s="37" t="s">
        <v>54</v>
      </c>
      <c r="W19" s="2" t="s">
        <v>54</v>
      </c>
      <c r="X19" s="2"/>
    </row>
    <row r="20" spans="1:24" x14ac:dyDescent="0.3">
      <c r="A20" s="2" t="s">
        <v>17</v>
      </c>
      <c r="B20" s="3">
        <f>VLOOKUP(A20,'NZE Annual LA Forecasts'!$A$2:$AI$42,5,0)</f>
        <v>2129</v>
      </c>
      <c r="C20" s="3">
        <f>VLOOKUP($A20,'NZE Annual LA Forecasts'!$A$2:$AI$42,15,0)</f>
        <v>49641</v>
      </c>
      <c r="D20" s="3">
        <f>VLOOKUP($A20,'NZE Annual LA Forecasts'!$A$2:$AI$42,25,0)</f>
        <v>287001</v>
      </c>
      <c r="E20" s="3">
        <f>VLOOKUP($A20,'NZE Annual LA Forecasts'!$A$2:$AI$42,35,0)</f>
        <v>384159</v>
      </c>
      <c r="F20" s="3">
        <f>VLOOKUP($A20,'CT Annual LA Forecasts'!$A$2:$AI$42,5,0)</f>
        <v>2649</v>
      </c>
      <c r="G20" s="3">
        <f>VLOOKUP($A20,'CT Annual LA Forecasts'!$A$2:$AI$42,15,0)</f>
        <v>71511</v>
      </c>
      <c r="H20" s="3">
        <f>VLOOKUP($A20,'CT Annual LA Forecasts'!$A$2:$AI$42,25,0)</f>
        <v>181841</v>
      </c>
      <c r="I20" s="3">
        <f>VLOOKUP($A20,'CT Annual LA Forecasts'!$A$2:$AI$42,35,0)</f>
        <v>281113</v>
      </c>
      <c r="J20" s="3">
        <f>VLOOKUP($A20,'LTW Annual LA Forecasts'!$A$2:$AI$42,5,0)</f>
        <v>2738</v>
      </c>
      <c r="K20" s="3">
        <f>VLOOKUP($A20,'LTW Annual LA Forecasts'!$A$2:$AI$42,15,0)</f>
        <v>88684</v>
      </c>
      <c r="L20" s="3">
        <f>VLOOKUP($A20,'LTW Annual LA Forecasts'!$A$2:$AI$42,25,0)</f>
        <v>198820</v>
      </c>
      <c r="M20" s="3">
        <f>VLOOKUP($A20,'LTW Annual LA Forecasts'!$A$2:$AI$42,35,0)</f>
        <v>275636</v>
      </c>
      <c r="N20" s="3">
        <f>VLOOKUP($A20,'ST Annual LA Forecasts'!$A$2:$AI$42,5,0)</f>
        <v>2427</v>
      </c>
      <c r="O20" s="3">
        <f>VLOOKUP($A20,'ST Annual LA Forecasts'!$A$2:$AI$42,15,0)</f>
        <v>20141</v>
      </c>
      <c r="P20" s="3">
        <f>VLOOKUP($A20,'ST Annual LA Forecasts'!$A$2:$AI$42,25,0)</f>
        <v>51360</v>
      </c>
      <c r="Q20" s="3">
        <f>VLOOKUP($A20,'ST Annual LA Forecasts'!$A$2:$AI$42,35,0)</f>
        <v>101671</v>
      </c>
      <c r="R20" s="3">
        <f>VLOOKUP($A20,'SP Annual LA Forecasts'!$A$2:$AI$42,5,0)</f>
        <v>2238</v>
      </c>
      <c r="S20" s="3">
        <f>VLOOKUP($A20,'SP Annual LA Forecasts'!$A$2:$AI$42,15,0)</f>
        <v>5603</v>
      </c>
      <c r="T20" s="3">
        <f>VLOOKUP($A20,'SP Annual LA Forecasts'!$A$2:$AI$42,25,0)</f>
        <v>20505</v>
      </c>
      <c r="U20" s="3">
        <f>VLOOKUP($A20,'SP Annual LA Forecasts'!$A$2:$AI$42,35,0)</f>
        <v>53299</v>
      </c>
      <c r="V20" s="37" t="s">
        <v>54</v>
      </c>
      <c r="W20" s="2" t="s">
        <v>54</v>
      </c>
      <c r="X20" s="2"/>
    </row>
    <row r="21" spans="1:24" x14ac:dyDescent="0.3">
      <c r="A21" s="2" t="s">
        <v>18</v>
      </c>
      <c r="B21" s="3">
        <f>VLOOKUP(A21,'NZE Annual LA Forecasts'!$A$2:$AI$42,5,0)</f>
        <v>446</v>
      </c>
      <c r="C21" s="3">
        <f>VLOOKUP($A21,'NZE Annual LA Forecasts'!$A$2:$AI$42,15,0)</f>
        <v>9380</v>
      </c>
      <c r="D21" s="3">
        <f>VLOOKUP($A21,'NZE Annual LA Forecasts'!$A$2:$AI$42,25,0)</f>
        <v>53942</v>
      </c>
      <c r="E21" s="3">
        <f>VLOOKUP($A21,'NZE Annual LA Forecasts'!$A$2:$AI$42,35,0)</f>
        <v>71521</v>
      </c>
      <c r="F21" s="3">
        <f>VLOOKUP($A21,'CT Annual LA Forecasts'!$A$2:$AI$42,5,0)</f>
        <v>601</v>
      </c>
      <c r="G21" s="3">
        <f>VLOOKUP($A21,'CT Annual LA Forecasts'!$A$2:$AI$42,15,0)</f>
        <v>15361</v>
      </c>
      <c r="H21" s="3">
        <f>VLOOKUP($A21,'CT Annual LA Forecasts'!$A$2:$AI$42,25,0)</f>
        <v>39803</v>
      </c>
      <c r="I21" s="3">
        <f>VLOOKUP($A21,'CT Annual LA Forecasts'!$A$2:$AI$42,35,0)</f>
        <v>61638</v>
      </c>
      <c r="J21" s="3">
        <f>VLOOKUP($A21,'LTW Annual LA Forecasts'!$A$2:$AI$42,5,0)</f>
        <v>671</v>
      </c>
      <c r="K21" s="3">
        <f>VLOOKUP($A21,'LTW Annual LA Forecasts'!$A$2:$AI$42,15,0)</f>
        <v>19102</v>
      </c>
      <c r="L21" s="3">
        <f>VLOOKUP($A21,'LTW Annual LA Forecasts'!$A$2:$AI$42,25,0)</f>
        <v>43332</v>
      </c>
      <c r="M21" s="3">
        <f>VLOOKUP($A21,'LTW Annual LA Forecasts'!$A$2:$AI$42,35,0)</f>
        <v>58924</v>
      </c>
      <c r="N21" s="3">
        <f>VLOOKUP($A21,'ST Annual LA Forecasts'!$A$2:$AI$42,5,0)</f>
        <v>552</v>
      </c>
      <c r="O21" s="3">
        <f>VLOOKUP($A21,'ST Annual LA Forecasts'!$A$2:$AI$42,15,0)</f>
        <v>4218</v>
      </c>
      <c r="P21" s="3">
        <f>VLOOKUP($A21,'ST Annual LA Forecasts'!$A$2:$AI$42,25,0)</f>
        <v>11060</v>
      </c>
      <c r="Q21" s="3">
        <f>VLOOKUP($A21,'ST Annual LA Forecasts'!$A$2:$AI$42,35,0)</f>
        <v>21882</v>
      </c>
      <c r="R21" s="3">
        <f>VLOOKUP($A21,'SP Annual LA Forecasts'!$A$2:$AI$42,5,0)</f>
        <v>479</v>
      </c>
      <c r="S21" s="3">
        <f>VLOOKUP($A21,'SP Annual LA Forecasts'!$A$2:$AI$42,15,0)</f>
        <v>1252</v>
      </c>
      <c r="T21" s="3">
        <f>VLOOKUP($A21,'SP Annual LA Forecasts'!$A$2:$AI$42,25,0)</f>
        <v>4337</v>
      </c>
      <c r="U21" s="3">
        <f>VLOOKUP($A21,'SP Annual LA Forecasts'!$A$2:$AI$42,35,0)</f>
        <v>11437</v>
      </c>
      <c r="V21" s="37" t="s">
        <v>56</v>
      </c>
      <c r="W21" s="2" t="s">
        <v>56</v>
      </c>
      <c r="X21" s="2"/>
    </row>
    <row r="22" spans="1:24" x14ac:dyDescent="0.3">
      <c r="A22" s="2" t="s">
        <v>19</v>
      </c>
      <c r="B22" s="3">
        <f>VLOOKUP(A22,'NZE Annual LA Forecasts'!$A$2:$AI$42,5,0)</f>
        <v>815</v>
      </c>
      <c r="C22" s="3">
        <f>VLOOKUP($A22,'NZE Annual LA Forecasts'!$A$2:$AI$42,15,0)</f>
        <v>18716</v>
      </c>
      <c r="D22" s="3">
        <f>VLOOKUP($A22,'NZE Annual LA Forecasts'!$A$2:$AI$42,25,0)</f>
        <v>103477</v>
      </c>
      <c r="E22" s="3">
        <f>VLOOKUP($A22,'NZE Annual LA Forecasts'!$A$2:$AI$42,35,0)</f>
        <v>137465</v>
      </c>
      <c r="F22" s="3">
        <f>VLOOKUP($A22,'CT Annual LA Forecasts'!$A$2:$AI$42,5,0)</f>
        <v>1092</v>
      </c>
      <c r="G22" s="3">
        <f>VLOOKUP($A22,'CT Annual LA Forecasts'!$A$2:$AI$42,15,0)</f>
        <v>30466</v>
      </c>
      <c r="H22" s="3">
        <f>VLOOKUP($A22,'CT Annual LA Forecasts'!$A$2:$AI$42,25,0)</f>
        <v>77098</v>
      </c>
      <c r="I22" s="3">
        <f>VLOOKUP($A22,'CT Annual LA Forecasts'!$A$2:$AI$42,35,0)</f>
        <v>118888</v>
      </c>
      <c r="J22" s="3">
        <f>VLOOKUP($A22,'LTW Annual LA Forecasts'!$A$2:$AI$42,5,0)</f>
        <v>1307</v>
      </c>
      <c r="K22" s="3">
        <f>VLOOKUP($A22,'LTW Annual LA Forecasts'!$A$2:$AI$42,15,0)</f>
        <v>36844</v>
      </c>
      <c r="L22" s="3">
        <f>VLOOKUP($A22,'LTW Annual LA Forecasts'!$A$2:$AI$42,25,0)</f>
        <v>82648</v>
      </c>
      <c r="M22" s="3">
        <f>VLOOKUP($A22,'LTW Annual LA Forecasts'!$A$2:$AI$42,35,0)</f>
        <v>112801</v>
      </c>
      <c r="N22" s="3">
        <f>VLOOKUP($A22,'ST Annual LA Forecasts'!$A$2:$AI$42,5,0)</f>
        <v>998</v>
      </c>
      <c r="O22" s="3">
        <f>VLOOKUP($A22,'ST Annual LA Forecasts'!$A$2:$AI$42,15,0)</f>
        <v>8049</v>
      </c>
      <c r="P22" s="3">
        <f>VLOOKUP($A22,'ST Annual LA Forecasts'!$A$2:$AI$42,25,0)</f>
        <v>21565</v>
      </c>
      <c r="Q22" s="3">
        <f>VLOOKUP($A22,'ST Annual LA Forecasts'!$A$2:$AI$42,35,0)</f>
        <v>42209</v>
      </c>
      <c r="R22" s="3">
        <f>VLOOKUP($A22,'SP Annual LA Forecasts'!$A$2:$AI$42,5,0)</f>
        <v>898</v>
      </c>
      <c r="S22" s="3">
        <f>VLOOKUP($A22,'SP Annual LA Forecasts'!$A$2:$AI$42,15,0)</f>
        <v>2096</v>
      </c>
      <c r="T22" s="3">
        <f>VLOOKUP($A22,'SP Annual LA Forecasts'!$A$2:$AI$42,25,0)</f>
        <v>8451</v>
      </c>
      <c r="U22" s="3">
        <f>VLOOKUP($A22,'SP Annual LA Forecasts'!$A$2:$AI$42,35,0)</f>
        <v>22638</v>
      </c>
      <c r="V22" s="37" t="s">
        <v>55</v>
      </c>
      <c r="W22" s="2" t="s">
        <v>55</v>
      </c>
      <c r="X22" s="2"/>
    </row>
    <row r="23" spans="1:24" x14ac:dyDescent="0.3">
      <c r="A23" s="2" t="s">
        <v>20</v>
      </c>
      <c r="B23" s="3">
        <f>VLOOKUP(A23,'NZE Annual LA Forecasts'!$A$2:$AI$42,5,0)</f>
        <v>46</v>
      </c>
      <c r="C23" s="3">
        <f>VLOOKUP($A23,'NZE Annual LA Forecasts'!$A$2:$AI$42,15,0)</f>
        <v>1285</v>
      </c>
      <c r="D23" s="3">
        <f>VLOOKUP($A23,'NZE Annual LA Forecasts'!$A$2:$AI$42,25,0)</f>
        <v>7520</v>
      </c>
      <c r="E23" s="3">
        <f>VLOOKUP($A23,'NZE Annual LA Forecasts'!$A$2:$AI$42,35,0)</f>
        <v>10050</v>
      </c>
      <c r="F23" s="3">
        <f>VLOOKUP($A23,'CT Annual LA Forecasts'!$A$2:$AI$42,5,0)</f>
        <v>56</v>
      </c>
      <c r="G23" s="3">
        <f>VLOOKUP($A23,'CT Annual LA Forecasts'!$A$2:$AI$42,15,0)</f>
        <v>1858</v>
      </c>
      <c r="H23" s="3">
        <f>VLOOKUP($A23,'CT Annual LA Forecasts'!$A$2:$AI$42,25,0)</f>
        <v>4814</v>
      </c>
      <c r="I23" s="3">
        <f>VLOOKUP($A23,'CT Annual LA Forecasts'!$A$2:$AI$42,35,0)</f>
        <v>7477</v>
      </c>
      <c r="J23" s="3">
        <f>VLOOKUP($A23,'LTW Annual LA Forecasts'!$A$2:$AI$42,5,0)</f>
        <v>59</v>
      </c>
      <c r="K23" s="3">
        <f>VLOOKUP($A23,'LTW Annual LA Forecasts'!$A$2:$AI$42,15,0)</f>
        <v>2172</v>
      </c>
      <c r="L23" s="3">
        <f>VLOOKUP($A23,'LTW Annual LA Forecasts'!$A$2:$AI$42,25,0)</f>
        <v>4957</v>
      </c>
      <c r="M23" s="3">
        <f>VLOOKUP($A23,'LTW Annual LA Forecasts'!$A$2:$AI$42,35,0)</f>
        <v>6934</v>
      </c>
      <c r="N23" s="3">
        <f>VLOOKUP($A23,'ST Annual LA Forecasts'!$A$2:$AI$42,5,0)</f>
        <v>52</v>
      </c>
      <c r="O23" s="3">
        <f>VLOOKUP($A23,'ST Annual LA Forecasts'!$A$2:$AI$42,15,0)</f>
        <v>463</v>
      </c>
      <c r="P23" s="3">
        <f>VLOOKUP($A23,'ST Annual LA Forecasts'!$A$2:$AI$42,25,0)</f>
        <v>1134</v>
      </c>
      <c r="Q23" s="3">
        <f>VLOOKUP($A23,'ST Annual LA Forecasts'!$A$2:$AI$42,35,0)</f>
        <v>2359</v>
      </c>
      <c r="R23" s="3">
        <f>VLOOKUP($A23,'SP Annual LA Forecasts'!$A$2:$AI$42,5,0)</f>
        <v>49</v>
      </c>
      <c r="S23" s="3">
        <f>VLOOKUP($A23,'SP Annual LA Forecasts'!$A$2:$AI$42,15,0)</f>
        <v>168</v>
      </c>
      <c r="T23" s="3">
        <f>VLOOKUP($A23,'SP Annual LA Forecasts'!$A$2:$AI$42,25,0)</f>
        <v>491</v>
      </c>
      <c r="U23" s="3">
        <f>VLOOKUP($A23,'SP Annual LA Forecasts'!$A$2:$AI$42,35,0)</f>
        <v>1198</v>
      </c>
      <c r="V23" s="37" t="s">
        <v>76</v>
      </c>
      <c r="W23" s="2" t="s">
        <v>66</v>
      </c>
      <c r="X23" s="2" t="s">
        <v>57</v>
      </c>
    </row>
    <row r="24" spans="1:24" x14ac:dyDescent="0.3">
      <c r="A24" s="2" t="s">
        <v>21</v>
      </c>
      <c r="B24" s="3">
        <f>VLOOKUP(A24,'NZE Annual LA Forecasts'!$A$2:$AI$42,5,0)</f>
        <v>512</v>
      </c>
      <c r="C24" s="3">
        <f>VLOOKUP($A24,'NZE Annual LA Forecasts'!$A$2:$AI$42,15,0)</f>
        <v>10128</v>
      </c>
      <c r="D24" s="3">
        <f>VLOOKUP($A24,'NZE Annual LA Forecasts'!$A$2:$AI$42,25,0)</f>
        <v>62880</v>
      </c>
      <c r="E24" s="3">
        <f>VLOOKUP($A24,'NZE Annual LA Forecasts'!$A$2:$AI$42,35,0)</f>
        <v>84331</v>
      </c>
      <c r="F24" s="3">
        <f>VLOOKUP($A24,'CT Annual LA Forecasts'!$A$2:$AI$42,5,0)</f>
        <v>638</v>
      </c>
      <c r="G24" s="3">
        <f>VLOOKUP($A24,'CT Annual LA Forecasts'!$A$2:$AI$42,15,0)</f>
        <v>14578</v>
      </c>
      <c r="H24" s="3">
        <f>VLOOKUP($A24,'CT Annual LA Forecasts'!$A$2:$AI$42,25,0)</f>
        <v>38950</v>
      </c>
      <c r="I24" s="3">
        <f>VLOOKUP($A24,'CT Annual LA Forecasts'!$A$2:$AI$42,35,0)</f>
        <v>60948</v>
      </c>
      <c r="J24" s="3">
        <f>VLOOKUP($A24,'LTW Annual LA Forecasts'!$A$2:$AI$42,5,0)</f>
        <v>663</v>
      </c>
      <c r="K24" s="3">
        <f>VLOOKUP($A24,'LTW Annual LA Forecasts'!$A$2:$AI$42,15,0)</f>
        <v>18645</v>
      </c>
      <c r="L24" s="3">
        <f>VLOOKUP($A24,'LTW Annual LA Forecasts'!$A$2:$AI$42,25,0)</f>
        <v>43256</v>
      </c>
      <c r="M24" s="3">
        <f>VLOOKUP($A24,'LTW Annual LA Forecasts'!$A$2:$AI$42,35,0)</f>
        <v>60364</v>
      </c>
      <c r="N24" s="3">
        <f>VLOOKUP($A24,'ST Annual LA Forecasts'!$A$2:$AI$42,5,0)</f>
        <v>587</v>
      </c>
      <c r="O24" s="3">
        <f>VLOOKUP($A24,'ST Annual LA Forecasts'!$A$2:$AI$42,15,0)</f>
        <v>4321</v>
      </c>
      <c r="P24" s="3">
        <f>VLOOKUP($A24,'ST Annual LA Forecasts'!$A$2:$AI$42,25,0)</f>
        <v>10639</v>
      </c>
      <c r="Q24" s="3">
        <f>VLOOKUP($A24,'ST Annual LA Forecasts'!$A$2:$AI$42,35,0)</f>
        <v>21650</v>
      </c>
      <c r="R24" s="3">
        <f>VLOOKUP($A24,'SP Annual LA Forecasts'!$A$2:$AI$42,5,0)</f>
        <v>503</v>
      </c>
      <c r="S24" s="3">
        <f>VLOOKUP($A24,'SP Annual LA Forecasts'!$A$2:$AI$42,15,0)</f>
        <v>1376</v>
      </c>
      <c r="T24" s="3">
        <f>VLOOKUP($A24,'SP Annual LA Forecasts'!$A$2:$AI$42,25,0)</f>
        <v>4385</v>
      </c>
      <c r="U24" s="3">
        <f>VLOOKUP($A24,'SP Annual LA Forecasts'!$A$2:$AI$42,35,0)</f>
        <v>10802</v>
      </c>
      <c r="V24" s="37" t="s">
        <v>77</v>
      </c>
      <c r="W24" s="2" t="s">
        <v>58</v>
      </c>
      <c r="X24" s="2" t="s">
        <v>59</v>
      </c>
    </row>
    <row r="25" spans="1:24" x14ac:dyDescent="0.3">
      <c r="A25" s="2" t="s">
        <v>22</v>
      </c>
      <c r="B25" s="3">
        <f>VLOOKUP(A25,'NZE Annual LA Forecasts'!$A$2:$AI$42,5,0)</f>
        <v>806</v>
      </c>
      <c r="C25" s="3">
        <f>VLOOKUP($A25,'NZE Annual LA Forecasts'!$A$2:$AI$42,15,0)</f>
        <v>12274</v>
      </c>
      <c r="D25" s="3">
        <f>VLOOKUP($A25,'NZE Annual LA Forecasts'!$A$2:$AI$42,25,0)</f>
        <v>67242</v>
      </c>
      <c r="E25" s="3">
        <f>VLOOKUP($A25,'NZE Annual LA Forecasts'!$A$2:$AI$42,35,0)</f>
        <v>90161</v>
      </c>
      <c r="F25" s="3">
        <f>VLOOKUP($A25,'CT Annual LA Forecasts'!$A$2:$AI$42,5,0)</f>
        <v>1020</v>
      </c>
      <c r="G25" s="3">
        <f>VLOOKUP($A25,'CT Annual LA Forecasts'!$A$2:$AI$42,15,0)</f>
        <v>16780</v>
      </c>
      <c r="H25" s="3">
        <f>VLOOKUP($A25,'CT Annual LA Forecasts'!$A$2:$AI$42,25,0)</f>
        <v>42108</v>
      </c>
      <c r="I25" s="3">
        <f>VLOOKUP($A25,'CT Annual LA Forecasts'!$A$2:$AI$42,35,0)</f>
        <v>65001</v>
      </c>
      <c r="J25" s="3">
        <f>VLOOKUP($A25,'LTW Annual LA Forecasts'!$A$2:$AI$42,5,0)</f>
        <v>1070</v>
      </c>
      <c r="K25" s="3">
        <f>VLOOKUP($A25,'LTW Annual LA Forecasts'!$A$2:$AI$42,15,0)</f>
        <v>21033</v>
      </c>
      <c r="L25" s="3">
        <f>VLOOKUP($A25,'LTW Annual LA Forecasts'!$A$2:$AI$42,25,0)</f>
        <v>48340</v>
      </c>
      <c r="M25" s="3">
        <f>VLOOKUP($A25,'LTW Annual LA Forecasts'!$A$2:$AI$42,35,0)</f>
        <v>67106</v>
      </c>
      <c r="N25" s="3">
        <f>VLOOKUP($A25,'ST Annual LA Forecasts'!$A$2:$AI$42,5,0)</f>
        <v>942</v>
      </c>
      <c r="O25" s="3">
        <f>VLOOKUP($A25,'ST Annual LA Forecasts'!$A$2:$AI$42,15,0)</f>
        <v>5501</v>
      </c>
      <c r="P25" s="3">
        <f>VLOOKUP($A25,'ST Annual LA Forecasts'!$A$2:$AI$42,25,0)</f>
        <v>13133</v>
      </c>
      <c r="Q25" s="3">
        <f>VLOOKUP($A25,'ST Annual LA Forecasts'!$A$2:$AI$42,35,0)</f>
        <v>25346</v>
      </c>
      <c r="R25" s="3">
        <f>VLOOKUP($A25,'SP Annual LA Forecasts'!$A$2:$AI$42,5,0)</f>
        <v>765</v>
      </c>
      <c r="S25" s="3">
        <f>VLOOKUP($A25,'SP Annual LA Forecasts'!$A$2:$AI$42,15,0)</f>
        <v>2337</v>
      </c>
      <c r="T25" s="3">
        <f>VLOOKUP($A25,'SP Annual LA Forecasts'!$A$2:$AI$42,25,0)</f>
        <v>5780</v>
      </c>
      <c r="U25" s="3">
        <f>VLOOKUP($A25,'SP Annual LA Forecasts'!$A$2:$AI$42,35,0)</f>
        <v>13554</v>
      </c>
      <c r="V25" s="37" t="s">
        <v>77</v>
      </c>
      <c r="W25" s="2" t="s">
        <v>58</v>
      </c>
      <c r="X25" s="2" t="s">
        <v>59</v>
      </c>
    </row>
    <row r="26" spans="1:24" x14ac:dyDescent="0.3">
      <c r="A26" s="2" t="s">
        <v>23</v>
      </c>
      <c r="B26" s="3">
        <f>VLOOKUP(A26,'NZE Annual LA Forecasts'!$A$2:$AI$42,5,0)</f>
        <v>541</v>
      </c>
      <c r="C26" s="3">
        <f>VLOOKUP($A26,'NZE Annual LA Forecasts'!$A$2:$AI$42,15,0)</f>
        <v>12633</v>
      </c>
      <c r="D26" s="3">
        <f>VLOOKUP($A26,'NZE Annual LA Forecasts'!$A$2:$AI$42,25,0)</f>
        <v>78071</v>
      </c>
      <c r="E26" s="3">
        <f>VLOOKUP($A26,'NZE Annual LA Forecasts'!$A$2:$AI$42,35,0)</f>
        <v>103954</v>
      </c>
      <c r="F26" s="3">
        <f>VLOOKUP($A26,'CT Annual LA Forecasts'!$A$2:$AI$42,5,0)</f>
        <v>717</v>
      </c>
      <c r="G26" s="3">
        <f>VLOOKUP($A26,'CT Annual LA Forecasts'!$A$2:$AI$42,15,0)</f>
        <v>20739</v>
      </c>
      <c r="H26" s="3">
        <f>VLOOKUP($A26,'CT Annual LA Forecasts'!$A$2:$AI$42,25,0)</f>
        <v>56496</v>
      </c>
      <c r="I26" s="3">
        <f>VLOOKUP($A26,'CT Annual LA Forecasts'!$A$2:$AI$42,35,0)</f>
        <v>88805</v>
      </c>
      <c r="J26" s="3">
        <f>VLOOKUP($A26,'LTW Annual LA Forecasts'!$A$2:$AI$42,5,0)</f>
        <v>878</v>
      </c>
      <c r="K26" s="3">
        <f>VLOOKUP($A26,'LTW Annual LA Forecasts'!$A$2:$AI$42,15,0)</f>
        <v>26596</v>
      </c>
      <c r="L26" s="3">
        <f>VLOOKUP($A26,'LTW Annual LA Forecasts'!$A$2:$AI$42,25,0)</f>
        <v>62837</v>
      </c>
      <c r="M26" s="3">
        <f>VLOOKUP($A26,'LTW Annual LA Forecasts'!$A$2:$AI$42,35,0)</f>
        <v>85920</v>
      </c>
      <c r="N26" s="3">
        <f>VLOOKUP($A26,'ST Annual LA Forecasts'!$A$2:$AI$42,5,0)</f>
        <v>657</v>
      </c>
      <c r="O26" s="3">
        <f>VLOOKUP($A26,'ST Annual LA Forecasts'!$A$2:$AI$42,15,0)</f>
        <v>6073</v>
      </c>
      <c r="P26" s="3">
        <f>VLOOKUP($A26,'ST Annual LA Forecasts'!$A$2:$AI$42,25,0)</f>
        <v>15199</v>
      </c>
      <c r="Q26" s="3">
        <f>VLOOKUP($A26,'ST Annual LA Forecasts'!$A$2:$AI$42,35,0)</f>
        <v>31180</v>
      </c>
      <c r="R26" s="3">
        <f>VLOOKUP($A26,'SP Annual LA Forecasts'!$A$2:$AI$42,5,0)</f>
        <v>578</v>
      </c>
      <c r="S26" s="3">
        <f>VLOOKUP($A26,'SP Annual LA Forecasts'!$A$2:$AI$42,15,0)</f>
        <v>1831</v>
      </c>
      <c r="T26" s="3">
        <f>VLOOKUP($A26,'SP Annual LA Forecasts'!$A$2:$AI$42,25,0)</f>
        <v>6071</v>
      </c>
      <c r="U26" s="3">
        <f>VLOOKUP($A26,'SP Annual LA Forecasts'!$A$2:$AI$42,35,0)</f>
        <v>15372</v>
      </c>
      <c r="V26" s="37" t="s">
        <v>55</v>
      </c>
      <c r="W26" s="2" t="s">
        <v>55</v>
      </c>
      <c r="X26" s="2"/>
    </row>
    <row r="27" spans="1:24" x14ac:dyDescent="0.3">
      <c r="A27" s="2" t="s">
        <v>24</v>
      </c>
      <c r="B27" s="3">
        <f>VLOOKUP(A27,'NZE Annual LA Forecasts'!$A$2:$AI$42,5,0)</f>
        <v>1376</v>
      </c>
      <c r="C27" s="3">
        <f>VLOOKUP($A27,'NZE Annual LA Forecasts'!$A$2:$AI$42,15,0)</f>
        <v>23268</v>
      </c>
      <c r="D27" s="3">
        <f>VLOOKUP($A27,'NZE Annual LA Forecasts'!$A$2:$AI$42,25,0)</f>
        <v>120586</v>
      </c>
      <c r="E27" s="3">
        <f>VLOOKUP($A27,'NZE Annual LA Forecasts'!$A$2:$AI$42,35,0)</f>
        <v>159683</v>
      </c>
      <c r="F27" s="3">
        <f>VLOOKUP($A27,'CT Annual LA Forecasts'!$A$2:$AI$42,5,0)</f>
        <v>1913</v>
      </c>
      <c r="G27" s="3">
        <f>VLOOKUP($A27,'CT Annual LA Forecasts'!$A$2:$AI$42,15,0)</f>
        <v>35448</v>
      </c>
      <c r="H27" s="3">
        <f>VLOOKUP($A27,'CT Annual LA Forecasts'!$A$2:$AI$42,25,0)</f>
        <v>87799</v>
      </c>
      <c r="I27" s="3">
        <f>VLOOKUP($A27,'CT Annual LA Forecasts'!$A$2:$AI$42,35,0)</f>
        <v>134066</v>
      </c>
      <c r="J27" s="3">
        <f>VLOOKUP($A27,'LTW Annual LA Forecasts'!$A$2:$AI$42,5,0)</f>
        <v>1824</v>
      </c>
      <c r="K27" s="3">
        <f>VLOOKUP($A27,'LTW Annual LA Forecasts'!$A$2:$AI$42,15,0)</f>
        <v>44387</v>
      </c>
      <c r="L27" s="3">
        <f>VLOOKUP($A27,'LTW Annual LA Forecasts'!$A$2:$AI$42,25,0)</f>
        <v>99512</v>
      </c>
      <c r="M27" s="3">
        <f>VLOOKUP($A27,'LTW Annual LA Forecasts'!$A$2:$AI$42,35,0)</f>
        <v>134581</v>
      </c>
      <c r="N27" s="3">
        <f>VLOOKUP($A27,'ST Annual LA Forecasts'!$A$2:$AI$42,5,0)</f>
        <v>1756</v>
      </c>
      <c r="O27" s="3">
        <f>VLOOKUP($A27,'ST Annual LA Forecasts'!$A$2:$AI$42,15,0)</f>
        <v>12377</v>
      </c>
      <c r="P27" s="3">
        <f>VLOOKUP($A27,'ST Annual LA Forecasts'!$A$2:$AI$42,25,0)</f>
        <v>29070</v>
      </c>
      <c r="Q27" s="3">
        <f>VLOOKUP($A27,'ST Annual LA Forecasts'!$A$2:$AI$42,35,0)</f>
        <v>53916</v>
      </c>
      <c r="R27" s="3">
        <f>VLOOKUP($A27,'SP Annual LA Forecasts'!$A$2:$AI$42,5,0)</f>
        <v>1439</v>
      </c>
      <c r="S27" s="3">
        <f>VLOOKUP($A27,'SP Annual LA Forecasts'!$A$2:$AI$42,15,0)</f>
        <v>5138</v>
      </c>
      <c r="T27" s="3">
        <f>VLOOKUP($A27,'SP Annual LA Forecasts'!$A$2:$AI$42,25,0)</f>
        <v>12734</v>
      </c>
      <c r="U27" s="3">
        <f>VLOOKUP($A27,'SP Annual LA Forecasts'!$A$2:$AI$42,35,0)</f>
        <v>30262</v>
      </c>
      <c r="V27" s="37" t="s">
        <v>55</v>
      </c>
      <c r="W27" s="2" t="s">
        <v>55</v>
      </c>
      <c r="X27" s="2"/>
    </row>
    <row r="28" spans="1:24" x14ac:dyDescent="0.3">
      <c r="A28" s="2" t="s">
        <v>25</v>
      </c>
      <c r="B28" s="3">
        <f>VLOOKUP(A28,'NZE Annual LA Forecasts'!$A$2:$AI$42,5,0)</f>
        <v>79</v>
      </c>
      <c r="C28" s="3">
        <f>VLOOKUP($A28,'NZE Annual LA Forecasts'!$A$2:$AI$42,15,0)</f>
        <v>984</v>
      </c>
      <c r="D28" s="3">
        <f>VLOOKUP($A28,'NZE Annual LA Forecasts'!$A$2:$AI$42,25,0)</f>
        <v>6427</v>
      </c>
      <c r="E28" s="3">
        <f>VLOOKUP($A28,'NZE Annual LA Forecasts'!$A$2:$AI$42,35,0)</f>
        <v>8713</v>
      </c>
      <c r="F28" s="3">
        <f>VLOOKUP($A28,'CT Annual LA Forecasts'!$A$2:$AI$42,5,0)</f>
        <v>101</v>
      </c>
      <c r="G28" s="3">
        <f>VLOOKUP($A28,'CT Annual LA Forecasts'!$A$2:$AI$42,15,0)</f>
        <v>1381</v>
      </c>
      <c r="H28" s="3">
        <f>VLOOKUP($A28,'CT Annual LA Forecasts'!$A$2:$AI$42,25,0)</f>
        <v>3929</v>
      </c>
      <c r="I28" s="3">
        <f>VLOOKUP($A28,'CT Annual LA Forecasts'!$A$2:$AI$42,35,0)</f>
        <v>6286</v>
      </c>
      <c r="J28" s="3">
        <f>VLOOKUP($A28,'LTW Annual LA Forecasts'!$A$2:$AI$42,5,0)</f>
        <v>104</v>
      </c>
      <c r="K28" s="3">
        <f>VLOOKUP($A28,'LTW Annual LA Forecasts'!$A$2:$AI$42,15,0)</f>
        <v>1745</v>
      </c>
      <c r="L28" s="3">
        <f>VLOOKUP($A28,'LTW Annual LA Forecasts'!$A$2:$AI$42,25,0)</f>
        <v>4377</v>
      </c>
      <c r="M28" s="3">
        <f>VLOOKUP($A28,'LTW Annual LA Forecasts'!$A$2:$AI$42,35,0)</f>
        <v>6199</v>
      </c>
      <c r="N28" s="3">
        <f>VLOOKUP($A28,'ST Annual LA Forecasts'!$A$2:$AI$42,5,0)</f>
        <v>93</v>
      </c>
      <c r="O28" s="3">
        <f>VLOOKUP($A28,'ST Annual LA Forecasts'!$A$2:$AI$42,15,0)</f>
        <v>426</v>
      </c>
      <c r="P28" s="3">
        <f>VLOOKUP($A28,'ST Annual LA Forecasts'!$A$2:$AI$42,25,0)</f>
        <v>973</v>
      </c>
      <c r="Q28" s="3">
        <f>VLOOKUP($A28,'ST Annual LA Forecasts'!$A$2:$AI$42,35,0)</f>
        <v>2082</v>
      </c>
      <c r="R28" s="3">
        <f>VLOOKUP($A28,'SP Annual LA Forecasts'!$A$2:$AI$42,5,0)</f>
        <v>71</v>
      </c>
      <c r="S28" s="3">
        <f>VLOOKUP($A28,'SP Annual LA Forecasts'!$A$2:$AI$42,15,0)</f>
        <v>207</v>
      </c>
      <c r="T28" s="3">
        <f>VLOOKUP($A28,'SP Annual LA Forecasts'!$A$2:$AI$42,25,0)</f>
        <v>441</v>
      </c>
      <c r="U28" s="3">
        <f>VLOOKUP($A28,'SP Annual LA Forecasts'!$A$2:$AI$42,35,0)</f>
        <v>961</v>
      </c>
      <c r="V28" s="37" t="s">
        <v>62</v>
      </c>
      <c r="W28" s="2" t="s">
        <v>62</v>
      </c>
      <c r="X28" s="2"/>
    </row>
    <row r="29" spans="1:24" x14ac:dyDescent="0.3">
      <c r="A29" s="2" t="s">
        <v>26</v>
      </c>
      <c r="B29" s="3">
        <f>VLOOKUP(A29,'NZE Annual LA Forecasts'!$A$2:$AI$42,5,0)</f>
        <v>470</v>
      </c>
      <c r="C29" s="3">
        <f>VLOOKUP($A29,'NZE Annual LA Forecasts'!$A$2:$AI$42,15,0)</f>
        <v>8934</v>
      </c>
      <c r="D29" s="3">
        <f>VLOOKUP($A29,'NZE Annual LA Forecasts'!$A$2:$AI$42,25,0)</f>
        <v>53635</v>
      </c>
      <c r="E29" s="3">
        <f>VLOOKUP($A29,'NZE Annual LA Forecasts'!$A$2:$AI$42,35,0)</f>
        <v>71813</v>
      </c>
      <c r="F29" s="3">
        <f>VLOOKUP($A29,'CT Annual LA Forecasts'!$A$2:$AI$42,5,0)</f>
        <v>650</v>
      </c>
      <c r="G29" s="3">
        <f>VLOOKUP($A29,'CT Annual LA Forecasts'!$A$2:$AI$42,15,0)</f>
        <v>14500</v>
      </c>
      <c r="H29" s="3">
        <f>VLOOKUP($A29,'CT Annual LA Forecasts'!$A$2:$AI$42,25,0)</f>
        <v>38715</v>
      </c>
      <c r="I29" s="3">
        <f>VLOOKUP($A29,'CT Annual LA Forecasts'!$A$2:$AI$42,35,0)</f>
        <v>60679</v>
      </c>
      <c r="J29" s="3">
        <f>VLOOKUP($A29,'LTW Annual LA Forecasts'!$A$2:$AI$42,5,0)</f>
        <v>652</v>
      </c>
      <c r="K29" s="3">
        <f>VLOOKUP($A29,'LTW Annual LA Forecasts'!$A$2:$AI$42,15,0)</f>
        <v>18437</v>
      </c>
      <c r="L29" s="3">
        <f>VLOOKUP($A29,'LTW Annual LA Forecasts'!$A$2:$AI$42,25,0)</f>
        <v>43575</v>
      </c>
      <c r="M29" s="3">
        <f>VLOOKUP($A29,'LTW Annual LA Forecasts'!$A$2:$AI$42,35,0)</f>
        <v>59821</v>
      </c>
      <c r="N29" s="3">
        <f>VLOOKUP($A29,'ST Annual LA Forecasts'!$A$2:$AI$42,5,0)</f>
        <v>597</v>
      </c>
      <c r="O29" s="3">
        <f>VLOOKUP($A29,'ST Annual LA Forecasts'!$A$2:$AI$42,15,0)</f>
        <v>4308</v>
      </c>
      <c r="P29" s="3">
        <f>VLOOKUP($A29,'ST Annual LA Forecasts'!$A$2:$AI$42,25,0)</f>
        <v>10947</v>
      </c>
      <c r="Q29" s="3">
        <f>VLOOKUP($A29,'ST Annual LA Forecasts'!$A$2:$AI$42,35,0)</f>
        <v>21878</v>
      </c>
      <c r="R29" s="3">
        <f>VLOOKUP($A29,'SP Annual LA Forecasts'!$A$2:$AI$42,5,0)</f>
        <v>494</v>
      </c>
      <c r="S29" s="3">
        <f>VLOOKUP($A29,'SP Annual LA Forecasts'!$A$2:$AI$42,15,0)</f>
        <v>1300</v>
      </c>
      <c r="T29" s="3">
        <f>VLOOKUP($A29,'SP Annual LA Forecasts'!$A$2:$AI$42,25,0)</f>
        <v>4390</v>
      </c>
      <c r="U29" s="3">
        <f>VLOOKUP($A29,'SP Annual LA Forecasts'!$A$2:$AI$42,35,0)</f>
        <v>11175</v>
      </c>
      <c r="V29" s="37" t="s">
        <v>56</v>
      </c>
      <c r="W29" s="2" t="s">
        <v>56</v>
      </c>
      <c r="X29" s="2"/>
    </row>
    <row r="30" spans="1:24" x14ac:dyDescent="0.3">
      <c r="A30" s="2" t="s">
        <v>27</v>
      </c>
      <c r="B30" s="3">
        <f>VLOOKUP(A30,'NZE Annual LA Forecasts'!$A$2:$AI$42,5,0)</f>
        <v>326</v>
      </c>
      <c r="C30" s="3">
        <f>VLOOKUP($A30,'NZE Annual LA Forecasts'!$A$2:$AI$42,15,0)</f>
        <v>4434</v>
      </c>
      <c r="D30" s="3">
        <f>VLOOKUP($A30,'NZE Annual LA Forecasts'!$A$2:$AI$42,25,0)</f>
        <v>20205</v>
      </c>
      <c r="E30" s="3">
        <f>VLOOKUP($A30,'NZE Annual LA Forecasts'!$A$2:$AI$42,35,0)</f>
        <v>26605</v>
      </c>
      <c r="F30" s="3">
        <f>VLOOKUP($A30,'CT Annual LA Forecasts'!$A$2:$AI$42,5,0)</f>
        <v>452</v>
      </c>
      <c r="G30" s="3">
        <f>VLOOKUP($A30,'CT Annual LA Forecasts'!$A$2:$AI$42,15,0)</f>
        <v>6405</v>
      </c>
      <c r="H30" s="3">
        <f>VLOOKUP($A30,'CT Annual LA Forecasts'!$A$2:$AI$42,25,0)</f>
        <v>14914</v>
      </c>
      <c r="I30" s="3">
        <f>VLOOKUP($A30,'CT Annual LA Forecasts'!$A$2:$AI$42,35,0)</f>
        <v>22374</v>
      </c>
      <c r="J30" s="3">
        <f>VLOOKUP($A30,'LTW Annual LA Forecasts'!$A$2:$AI$42,5,0)</f>
        <v>393</v>
      </c>
      <c r="K30" s="3">
        <f>VLOOKUP($A30,'LTW Annual LA Forecasts'!$A$2:$AI$42,15,0)</f>
        <v>7674</v>
      </c>
      <c r="L30" s="3">
        <f>VLOOKUP($A30,'LTW Annual LA Forecasts'!$A$2:$AI$42,25,0)</f>
        <v>16516</v>
      </c>
      <c r="M30" s="3">
        <f>VLOOKUP($A30,'LTW Annual LA Forecasts'!$A$2:$AI$42,35,0)</f>
        <v>22370</v>
      </c>
      <c r="N30" s="3">
        <f>VLOOKUP($A30,'ST Annual LA Forecasts'!$A$2:$AI$42,5,0)</f>
        <v>415</v>
      </c>
      <c r="O30" s="3">
        <f>VLOOKUP($A30,'ST Annual LA Forecasts'!$A$2:$AI$42,15,0)</f>
        <v>2393</v>
      </c>
      <c r="P30" s="3">
        <f>VLOOKUP($A30,'ST Annual LA Forecasts'!$A$2:$AI$42,25,0)</f>
        <v>5395</v>
      </c>
      <c r="Q30" s="3">
        <f>VLOOKUP($A30,'ST Annual LA Forecasts'!$A$2:$AI$42,35,0)</f>
        <v>9520</v>
      </c>
      <c r="R30" s="3">
        <f>VLOOKUP($A30,'SP Annual LA Forecasts'!$A$2:$AI$42,5,0)</f>
        <v>335</v>
      </c>
      <c r="S30" s="3">
        <f>VLOOKUP($A30,'SP Annual LA Forecasts'!$A$2:$AI$42,15,0)</f>
        <v>1134</v>
      </c>
      <c r="T30" s="3">
        <f>VLOOKUP($A30,'SP Annual LA Forecasts'!$A$2:$AI$42,25,0)</f>
        <v>2512</v>
      </c>
      <c r="U30" s="3">
        <f>VLOOKUP($A30,'SP Annual LA Forecasts'!$A$2:$AI$42,35,0)</f>
        <v>5747</v>
      </c>
      <c r="V30" s="37" t="s">
        <v>60</v>
      </c>
      <c r="W30" s="2" t="s">
        <v>60</v>
      </c>
      <c r="X30" s="2"/>
    </row>
    <row r="31" spans="1:24" x14ac:dyDescent="0.3">
      <c r="A31" s="2" t="s">
        <v>28</v>
      </c>
      <c r="B31" s="3">
        <f>VLOOKUP(A31,'NZE Annual LA Forecasts'!$A$2:$AI$42,5,0)</f>
        <v>1033</v>
      </c>
      <c r="C31" s="3">
        <f>VLOOKUP($A31,'NZE Annual LA Forecasts'!$A$2:$AI$42,15,0)</f>
        <v>18266</v>
      </c>
      <c r="D31" s="3">
        <f>VLOOKUP($A31,'NZE Annual LA Forecasts'!$A$2:$AI$42,25,0)</f>
        <v>104024</v>
      </c>
      <c r="E31" s="3">
        <f>VLOOKUP($A31,'NZE Annual LA Forecasts'!$A$2:$AI$42,35,0)</f>
        <v>140100</v>
      </c>
      <c r="F31" s="3">
        <f>VLOOKUP($A31,'CT Annual LA Forecasts'!$A$2:$AI$42,5,0)</f>
        <v>1319</v>
      </c>
      <c r="G31" s="3">
        <f>VLOOKUP($A31,'CT Annual LA Forecasts'!$A$2:$AI$42,15,0)</f>
        <v>25940</v>
      </c>
      <c r="H31" s="3">
        <f>VLOOKUP($A31,'CT Annual LA Forecasts'!$A$2:$AI$42,25,0)</f>
        <v>65433</v>
      </c>
      <c r="I31" s="3">
        <f>VLOOKUP($A31,'CT Annual LA Forecasts'!$A$2:$AI$42,35,0)</f>
        <v>101259</v>
      </c>
      <c r="J31" s="3">
        <f>VLOOKUP($A31,'LTW Annual LA Forecasts'!$A$2:$AI$42,5,0)</f>
        <v>1382</v>
      </c>
      <c r="K31" s="3">
        <f>VLOOKUP($A31,'LTW Annual LA Forecasts'!$A$2:$AI$42,15,0)</f>
        <v>32976</v>
      </c>
      <c r="L31" s="3">
        <f>VLOOKUP($A31,'LTW Annual LA Forecasts'!$A$2:$AI$42,25,0)</f>
        <v>75162</v>
      </c>
      <c r="M31" s="3">
        <f>VLOOKUP($A31,'LTW Annual LA Forecasts'!$A$2:$AI$42,35,0)</f>
        <v>104226</v>
      </c>
      <c r="N31" s="3">
        <f>VLOOKUP($A31,'ST Annual LA Forecasts'!$A$2:$AI$42,5,0)</f>
        <v>1218</v>
      </c>
      <c r="O31" s="3">
        <f>VLOOKUP($A31,'ST Annual LA Forecasts'!$A$2:$AI$42,15,0)</f>
        <v>8091</v>
      </c>
      <c r="P31" s="3">
        <f>VLOOKUP($A31,'ST Annual LA Forecasts'!$A$2:$AI$42,25,0)</f>
        <v>20242</v>
      </c>
      <c r="Q31" s="3">
        <f>VLOOKUP($A31,'ST Annual LA Forecasts'!$A$2:$AI$42,35,0)</f>
        <v>39316</v>
      </c>
      <c r="R31" s="3">
        <f>VLOOKUP($A31,'SP Annual LA Forecasts'!$A$2:$AI$42,5,0)</f>
        <v>1005</v>
      </c>
      <c r="S31" s="3">
        <f>VLOOKUP($A31,'SP Annual LA Forecasts'!$A$2:$AI$42,15,0)</f>
        <v>2556</v>
      </c>
      <c r="T31" s="3">
        <f>VLOOKUP($A31,'SP Annual LA Forecasts'!$A$2:$AI$42,25,0)</f>
        <v>8271</v>
      </c>
      <c r="U31" s="3">
        <f>VLOOKUP($A31,'SP Annual LA Forecasts'!$A$2:$AI$42,35,0)</f>
        <v>20921</v>
      </c>
      <c r="V31" s="37" t="s">
        <v>57</v>
      </c>
      <c r="W31" s="2" t="s">
        <v>57</v>
      </c>
      <c r="X31" s="2"/>
    </row>
    <row r="32" spans="1:24" x14ac:dyDescent="0.3">
      <c r="A32" s="2" t="s">
        <v>29</v>
      </c>
      <c r="B32" s="3">
        <f>VLOOKUP(A32,'NZE Annual LA Forecasts'!$A$2:$AI$42,5,0)</f>
        <v>380</v>
      </c>
      <c r="C32" s="3">
        <f>VLOOKUP($A32,'NZE Annual LA Forecasts'!$A$2:$AI$42,15,0)</f>
        <v>4872</v>
      </c>
      <c r="D32" s="3">
        <f>VLOOKUP($A32,'NZE Annual LA Forecasts'!$A$2:$AI$42,25,0)</f>
        <v>23649</v>
      </c>
      <c r="E32" s="3">
        <f>VLOOKUP($A32,'NZE Annual LA Forecasts'!$A$2:$AI$42,35,0)</f>
        <v>31587</v>
      </c>
      <c r="F32" s="3">
        <f>VLOOKUP($A32,'CT Annual LA Forecasts'!$A$2:$AI$42,5,0)</f>
        <v>518</v>
      </c>
      <c r="G32" s="3">
        <f>VLOOKUP($A32,'CT Annual LA Forecasts'!$A$2:$AI$42,15,0)</f>
        <v>7326</v>
      </c>
      <c r="H32" s="3">
        <f>VLOOKUP($A32,'CT Annual LA Forecasts'!$A$2:$AI$42,25,0)</f>
        <v>17470</v>
      </c>
      <c r="I32" s="3">
        <f>VLOOKUP($A32,'CT Annual LA Forecasts'!$A$2:$AI$42,35,0)</f>
        <v>26753</v>
      </c>
      <c r="J32" s="3">
        <f>VLOOKUP($A32,'LTW Annual LA Forecasts'!$A$2:$AI$42,5,0)</f>
        <v>471</v>
      </c>
      <c r="K32" s="3">
        <f>VLOOKUP($A32,'LTW Annual LA Forecasts'!$A$2:$AI$42,15,0)</f>
        <v>8557</v>
      </c>
      <c r="L32" s="3">
        <f>VLOOKUP($A32,'LTW Annual LA Forecasts'!$A$2:$AI$42,25,0)</f>
        <v>18786</v>
      </c>
      <c r="M32" s="3">
        <f>VLOOKUP($A32,'LTW Annual LA Forecasts'!$A$2:$AI$42,35,0)</f>
        <v>25762</v>
      </c>
      <c r="N32" s="3">
        <f>VLOOKUP($A32,'ST Annual LA Forecasts'!$A$2:$AI$42,5,0)</f>
        <v>473</v>
      </c>
      <c r="O32" s="3">
        <f>VLOOKUP($A32,'ST Annual LA Forecasts'!$A$2:$AI$42,15,0)</f>
        <v>2350</v>
      </c>
      <c r="P32" s="3">
        <f>VLOOKUP($A32,'ST Annual LA Forecasts'!$A$2:$AI$42,25,0)</f>
        <v>5594</v>
      </c>
      <c r="Q32" s="3">
        <f>VLOOKUP($A32,'ST Annual LA Forecasts'!$A$2:$AI$42,35,0)</f>
        <v>10321</v>
      </c>
      <c r="R32" s="3">
        <f>VLOOKUP($A32,'SP Annual LA Forecasts'!$A$2:$AI$42,5,0)</f>
        <v>394</v>
      </c>
      <c r="S32" s="3">
        <f>VLOOKUP($A32,'SP Annual LA Forecasts'!$A$2:$AI$42,15,0)</f>
        <v>956</v>
      </c>
      <c r="T32" s="3">
        <f>VLOOKUP($A32,'SP Annual LA Forecasts'!$A$2:$AI$42,25,0)</f>
        <v>2472</v>
      </c>
      <c r="U32" s="3">
        <f>VLOOKUP($A32,'SP Annual LA Forecasts'!$A$2:$AI$42,35,0)</f>
        <v>5976</v>
      </c>
      <c r="V32" s="37" t="s">
        <v>60</v>
      </c>
      <c r="W32" s="2" t="s">
        <v>60</v>
      </c>
      <c r="X32" s="2"/>
    </row>
    <row r="33" spans="1:24" x14ac:dyDescent="0.3">
      <c r="A33" s="2" t="s">
        <v>30</v>
      </c>
      <c r="B33" s="3">
        <f>VLOOKUP(A33,'NZE Annual LA Forecasts'!$A$2:$AI$42,5,0)</f>
        <v>536</v>
      </c>
      <c r="C33" s="3">
        <f>VLOOKUP($A33,'NZE Annual LA Forecasts'!$A$2:$AI$42,15,0)</f>
        <v>8062</v>
      </c>
      <c r="D33" s="3">
        <f>VLOOKUP($A33,'NZE Annual LA Forecasts'!$A$2:$AI$42,25,0)</f>
        <v>48716</v>
      </c>
      <c r="E33" s="3">
        <f>VLOOKUP($A33,'NZE Annual LA Forecasts'!$A$2:$AI$42,35,0)</f>
        <v>65293</v>
      </c>
      <c r="F33" s="3">
        <f>VLOOKUP($A33,'CT Annual LA Forecasts'!$A$2:$AI$42,5,0)</f>
        <v>733</v>
      </c>
      <c r="G33" s="3">
        <f>VLOOKUP($A33,'CT Annual LA Forecasts'!$A$2:$AI$42,15,0)</f>
        <v>12552</v>
      </c>
      <c r="H33" s="3">
        <f>VLOOKUP($A33,'CT Annual LA Forecasts'!$A$2:$AI$42,25,0)</f>
        <v>34018</v>
      </c>
      <c r="I33" s="3">
        <f>VLOOKUP($A33,'CT Annual LA Forecasts'!$A$2:$AI$42,35,0)</f>
        <v>53864</v>
      </c>
      <c r="J33" s="3">
        <f>VLOOKUP($A33,'LTW Annual LA Forecasts'!$A$2:$AI$42,5,0)</f>
        <v>687</v>
      </c>
      <c r="K33" s="3">
        <f>VLOOKUP($A33,'LTW Annual LA Forecasts'!$A$2:$AI$42,15,0)</f>
        <v>16591</v>
      </c>
      <c r="L33" s="3">
        <f>VLOOKUP($A33,'LTW Annual LA Forecasts'!$A$2:$AI$42,25,0)</f>
        <v>39190</v>
      </c>
      <c r="M33" s="3">
        <f>VLOOKUP($A33,'LTW Annual LA Forecasts'!$A$2:$AI$42,35,0)</f>
        <v>54390</v>
      </c>
      <c r="N33" s="3">
        <f>VLOOKUP($A33,'ST Annual LA Forecasts'!$A$2:$AI$42,5,0)</f>
        <v>669</v>
      </c>
      <c r="O33" s="3">
        <f>VLOOKUP($A33,'ST Annual LA Forecasts'!$A$2:$AI$42,15,0)</f>
        <v>4122</v>
      </c>
      <c r="P33" s="3">
        <f>VLOOKUP($A33,'ST Annual LA Forecasts'!$A$2:$AI$42,25,0)</f>
        <v>10481</v>
      </c>
      <c r="Q33" s="3">
        <f>VLOOKUP($A33,'ST Annual LA Forecasts'!$A$2:$AI$42,35,0)</f>
        <v>20596</v>
      </c>
      <c r="R33" s="3">
        <f>VLOOKUP($A33,'SP Annual LA Forecasts'!$A$2:$AI$42,5,0)</f>
        <v>548</v>
      </c>
      <c r="S33" s="3">
        <f>VLOOKUP($A33,'SP Annual LA Forecasts'!$A$2:$AI$42,15,0)</f>
        <v>1283</v>
      </c>
      <c r="T33" s="3">
        <f>VLOOKUP($A33,'SP Annual LA Forecasts'!$A$2:$AI$42,25,0)</f>
        <v>4151</v>
      </c>
      <c r="U33" s="3">
        <f>VLOOKUP($A33,'SP Annual LA Forecasts'!$A$2:$AI$42,35,0)</f>
        <v>10473</v>
      </c>
      <c r="V33" s="37" t="s">
        <v>60</v>
      </c>
      <c r="W33" s="2" t="s">
        <v>60</v>
      </c>
      <c r="X33" s="2"/>
    </row>
    <row r="34" spans="1:24" x14ac:dyDescent="0.3">
      <c r="A34" s="2" t="s">
        <v>31</v>
      </c>
      <c r="B34" s="3">
        <f>VLOOKUP(A34,'NZE Annual LA Forecasts'!$A$2:$AI$42,5,0)</f>
        <v>547</v>
      </c>
      <c r="C34" s="3">
        <f>VLOOKUP($A34,'NZE Annual LA Forecasts'!$A$2:$AI$42,15,0)</f>
        <v>8080</v>
      </c>
      <c r="D34" s="3">
        <f>VLOOKUP($A34,'NZE Annual LA Forecasts'!$A$2:$AI$42,25,0)</f>
        <v>36494</v>
      </c>
      <c r="E34" s="3">
        <f>VLOOKUP($A34,'NZE Annual LA Forecasts'!$A$2:$AI$42,35,0)</f>
        <v>48598</v>
      </c>
      <c r="F34" s="3">
        <f>VLOOKUP($A34,'CT Annual LA Forecasts'!$A$2:$AI$42,5,0)</f>
        <v>694</v>
      </c>
      <c r="G34" s="3">
        <f>VLOOKUP($A34,'CT Annual LA Forecasts'!$A$2:$AI$42,15,0)</f>
        <v>10524</v>
      </c>
      <c r="H34" s="3">
        <f>VLOOKUP($A34,'CT Annual LA Forecasts'!$A$2:$AI$42,25,0)</f>
        <v>23312</v>
      </c>
      <c r="I34" s="3">
        <f>VLOOKUP($A34,'CT Annual LA Forecasts'!$A$2:$AI$42,35,0)</f>
        <v>34720</v>
      </c>
      <c r="J34" s="3">
        <f>VLOOKUP($A34,'LTW Annual LA Forecasts'!$A$2:$AI$42,5,0)</f>
        <v>726</v>
      </c>
      <c r="K34" s="3">
        <f>VLOOKUP($A34,'LTW Annual LA Forecasts'!$A$2:$AI$42,15,0)</f>
        <v>12625</v>
      </c>
      <c r="L34" s="3">
        <f>VLOOKUP($A34,'LTW Annual LA Forecasts'!$A$2:$AI$42,25,0)</f>
        <v>26810</v>
      </c>
      <c r="M34" s="3">
        <f>VLOOKUP($A34,'LTW Annual LA Forecasts'!$A$2:$AI$42,35,0)</f>
        <v>36673</v>
      </c>
      <c r="N34" s="3">
        <f>VLOOKUP($A34,'ST Annual LA Forecasts'!$A$2:$AI$42,5,0)</f>
        <v>641</v>
      </c>
      <c r="O34" s="3">
        <f>VLOOKUP($A34,'ST Annual LA Forecasts'!$A$2:$AI$42,15,0)</f>
        <v>3571</v>
      </c>
      <c r="P34" s="3">
        <f>VLOOKUP($A34,'ST Annual LA Forecasts'!$A$2:$AI$42,25,0)</f>
        <v>8621</v>
      </c>
      <c r="Q34" s="3">
        <f>VLOOKUP($A34,'ST Annual LA Forecasts'!$A$2:$AI$42,35,0)</f>
        <v>15239</v>
      </c>
      <c r="R34" s="3">
        <f>VLOOKUP($A34,'SP Annual LA Forecasts'!$A$2:$AI$42,5,0)</f>
        <v>529</v>
      </c>
      <c r="S34" s="3">
        <f>VLOOKUP($A34,'SP Annual LA Forecasts'!$A$2:$AI$42,15,0)</f>
        <v>1711</v>
      </c>
      <c r="T34" s="3">
        <f>VLOOKUP($A34,'SP Annual LA Forecasts'!$A$2:$AI$42,25,0)</f>
        <v>3877</v>
      </c>
      <c r="U34" s="3">
        <f>VLOOKUP($A34,'SP Annual LA Forecasts'!$A$2:$AI$42,35,0)</f>
        <v>9214</v>
      </c>
      <c r="V34" s="37" t="s">
        <v>74</v>
      </c>
      <c r="W34" s="2" t="s">
        <v>54</v>
      </c>
      <c r="X34" s="2" t="s">
        <v>60</v>
      </c>
    </row>
    <row r="35" spans="1:24" x14ac:dyDescent="0.3">
      <c r="A35" s="2" t="s">
        <v>32</v>
      </c>
      <c r="B35" s="3">
        <f>VLOOKUP(A35,'NZE Annual LA Forecasts'!$A$2:$AI$42,5,0)</f>
        <v>1530</v>
      </c>
      <c r="C35" s="3">
        <f>VLOOKUP($A35,'NZE Annual LA Forecasts'!$A$2:$AI$42,15,0)</f>
        <v>32619</v>
      </c>
      <c r="D35" s="3">
        <f>VLOOKUP($A35,'NZE Annual LA Forecasts'!$A$2:$AI$42,25,0)</f>
        <v>197810</v>
      </c>
      <c r="E35" s="3">
        <f>VLOOKUP($A35,'NZE Annual LA Forecasts'!$A$2:$AI$42,35,0)</f>
        <v>265056</v>
      </c>
      <c r="F35" s="3">
        <f>VLOOKUP($A35,'CT Annual LA Forecasts'!$A$2:$AI$42,5,0)</f>
        <v>1906</v>
      </c>
      <c r="G35" s="3">
        <f>VLOOKUP($A35,'CT Annual LA Forecasts'!$A$2:$AI$42,15,0)</f>
        <v>47426</v>
      </c>
      <c r="H35" s="3">
        <f>VLOOKUP($A35,'CT Annual LA Forecasts'!$A$2:$AI$42,25,0)</f>
        <v>124453</v>
      </c>
      <c r="I35" s="3">
        <f>VLOOKUP($A35,'CT Annual LA Forecasts'!$A$2:$AI$42,35,0)</f>
        <v>193459</v>
      </c>
      <c r="J35" s="3">
        <f>VLOOKUP($A35,'LTW Annual LA Forecasts'!$A$2:$AI$42,5,0)</f>
        <v>1974</v>
      </c>
      <c r="K35" s="3">
        <f>VLOOKUP($A35,'LTW Annual LA Forecasts'!$A$2:$AI$42,15,0)</f>
        <v>60958</v>
      </c>
      <c r="L35" s="3">
        <f>VLOOKUP($A35,'LTW Annual LA Forecasts'!$A$2:$AI$42,25,0)</f>
        <v>137728</v>
      </c>
      <c r="M35" s="3">
        <f>VLOOKUP($A35,'LTW Annual LA Forecasts'!$A$2:$AI$42,35,0)</f>
        <v>190992</v>
      </c>
      <c r="N35" s="3">
        <f>VLOOKUP($A35,'ST Annual LA Forecasts'!$A$2:$AI$42,5,0)</f>
        <v>1749</v>
      </c>
      <c r="O35" s="3">
        <f>VLOOKUP($A35,'ST Annual LA Forecasts'!$A$2:$AI$42,15,0)</f>
        <v>13938</v>
      </c>
      <c r="P35" s="3">
        <f>VLOOKUP($A35,'ST Annual LA Forecasts'!$A$2:$AI$42,25,0)</f>
        <v>35507</v>
      </c>
      <c r="Q35" s="3">
        <f>VLOOKUP($A35,'ST Annual LA Forecasts'!$A$2:$AI$42,35,0)</f>
        <v>71177</v>
      </c>
      <c r="R35" s="3">
        <f>VLOOKUP($A35,'SP Annual LA Forecasts'!$A$2:$AI$42,5,0)</f>
        <v>1560</v>
      </c>
      <c r="S35" s="3">
        <f>VLOOKUP($A35,'SP Annual LA Forecasts'!$A$2:$AI$42,15,0)</f>
        <v>3684</v>
      </c>
      <c r="T35" s="3">
        <f>VLOOKUP($A35,'SP Annual LA Forecasts'!$A$2:$AI$42,25,0)</f>
        <v>13931</v>
      </c>
      <c r="U35" s="3">
        <f>VLOOKUP($A35,'SP Annual LA Forecasts'!$A$2:$AI$42,35,0)</f>
        <v>36199</v>
      </c>
      <c r="V35" s="37" t="s">
        <v>57</v>
      </c>
      <c r="W35" s="2" t="s">
        <v>57</v>
      </c>
      <c r="X35" s="2"/>
    </row>
    <row r="36" spans="1:24" x14ac:dyDescent="0.3">
      <c r="A36" s="2" t="s">
        <v>33</v>
      </c>
      <c r="B36" s="3">
        <f>VLOOKUP(A36,'NZE Annual LA Forecasts'!$A$2:$AI$42,5,0)</f>
        <v>406</v>
      </c>
      <c r="C36" s="3">
        <f>VLOOKUP($A36,'NZE Annual LA Forecasts'!$A$2:$AI$42,15,0)</f>
        <v>9471</v>
      </c>
      <c r="D36" s="3">
        <f>VLOOKUP($A36,'NZE Annual LA Forecasts'!$A$2:$AI$42,25,0)</f>
        <v>59256</v>
      </c>
      <c r="E36" s="3">
        <f>VLOOKUP($A36,'NZE Annual LA Forecasts'!$A$2:$AI$42,35,0)</f>
        <v>78749</v>
      </c>
      <c r="F36" s="3">
        <f>VLOOKUP($A36,'CT Annual LA Forecasts'!$A$2:$AI$42,5,0)</f>
        <v>545</v>
      </c>
      <c r="G36" s="3">
        <f>VLOOKUP($A36,'CT Annual LA Forecasts'!$A$2:$AI$42,15,0)</f>
        <v>15498</v>
      </c>
      <c r="H36" s="3">
        <f>VLOOKUP($A36,'CT Annual LA Forecasts'!$A$2:$AI$42,25,0)</f>
        <v>42322</v>
      </c>
      <c r="I36" s="3">
        <f>VLOOKUP($A36,'CT Annual LA Forecasts'!$A$2:$AI$42,35,0)</f>
        <v>66399</v>
      </c>
      <c r="J36" s="3">
        <f>VLOOKUP($A36,'LTW Annual LA Forecasts'!$A$2:$AI$42,5,0)</f>
        <v>632</v>
      </c>
      <c r="K36" s="3">
        <f>VLOOKUP($A36,'LTW Annual LA Forecasts'!$A$2:$AI$42,15,0)</f>
        <v>20467</v>
      </c>
      <c r="L36" s="3">
        <f>VLOOKUP($A36,'LTW Annual LA Forecasts'!$A$2:$AI$42,25,0)</f>
        <v>48627</v>
      </c>
      <c r="M36" s="3">
        <f>VLOOKUP($A36,'LTW Annual LA Forecasts'!$A$2:$AI$42,35,0)</f>
        <v>66577</v>
      </c>
      <c r="N36" s="3">
        <f>VLOOKUP($A36,'ST Annual LA Forecasts'!$A$2:$AI$42,5,0)</f>
        <v>502</v>
      </c>
      <c r="O36" s="3">
        <f>VLOOKUP($A36,'ST Annual LA Forecasts'!$A$2:$AI$42,15,0)</f>
        <v>4590</v>
      </c>
      <c r="P36" s="3">
        <f>VLOOKUP($A36,'ST Annual LA Forecasts'!$A$2:$AI$42,25,0)</f>
        <v>12040</v>
      </c>
      <c r="Q36" s="3">
        <f>VLOOKUP($A36,'ST Annual LA Forecasts'!$A$2:$AI$42,35,0)</f>
        <v>24450</v>
      </c>
      <c r="R36" s="3">
        <f>VLOOKUP($A36,'SP Annual LA Forecasts'!$A$2:$AI$42,5,0)</f>
        <v>435</v>
      </c>
      <c r="S36" s="3">
        <f>VLOOKUP($A36,'SP Annual LA Forecasts'!$A$2:$AI$42,15,0)</f>
        <v>1194</v>
      </c>
      <c r="T36" s="3">
        <f>VLOOKUP($A36,'SP Annual LA Forecasts'!$A$2:$AI$42,25,0)</f>
        <v>4605</v>
      </c>
      <c r="U36" s="3">
        <f>VLOOKUP($A36,'SP Annual LA Forecasts'!$A$2:$AI$42,35,0)</f>
        <v>12052</v>
      </c>
      <c r="V36" s="37" t="s">
        <v>55</v>
      </c>
      <c r="W36" s="2" t="s">
        <v>55</v>
      </c>
      <c r="X36" s="2"/>
    </row>
    <row r="37" spans="1:24" x14ac:dyDescent="0.3">
      <c r="A37" s="2" t="s">
        <v>34</v>
      </c>
      <c r="B37" s="3">
        <f>VLOOKUP(A37,'NZE Annual LA Forecasts'!$A$2:$AI$42,5,0)</f>
        <v>584</v>
      </c>
      <c r="C37" s="3">
        <f>VLOOKUP($A37,'NZE Annual LA Forecasts'!$A$2:$AI$42,15,0)</f>
        <v>12927</v>
      </c>
      <c r="D37" s="3">
        <f>VLOOKUP($A37,'NZE Annual LA Forecasts'!$A$2:$AI$42,25,0)</f>
        <v>73493</v>
      </c>
      <c r="E37" s="3">
        <f>VLOOKUP($A37,'NZE Annual LA Forecasts'!$A$2:$AI$42,35,0)</f>
        <v>97791</v>
      </c>
      <c r="F37" s="3">
        <f>VLOOKUP($A37,'CT Annual LA Forecasts'!$A$2:$AI$42,5,0)</f>
        <v>779</v>
      </c>
      <c r="G37" s="3">
        <f>VLOOKUP($A37,'CT Annual LA Forecasts'!$A$2:$AI$42,15,0)</f>
        <v>20845</v>
      </c>
      <c r="H37" s="3">
        <f>VLOOKUP($A37,'CT Annual LA Forecasts'!$A$2:$AI$42,25,0)</f>
        <v>53758</v>
      </c>
      <c r="I37" s="3">
        <f>VLOOKUP($A37,'CT Annual LA Forecasts'!$A$2:$AI$42,35,0)</f>
        <v>83319</v>
      </c>
      <c r="J37" s="3">
        <f>VLOOKUP($A37,'LTW Annual LA Forecasts'!$A$2:$AI$42,5,0)</f>
        <v>925</v>
      </c>
      <c r="K37" s="3">
        <f>VLOOKUP($A37,'LTW Annual LA Forecasts'!$A$2:$AI$42,15,0)</f>
        <v>26214</v>
      </c>
      <c r="L37" s="3">
        <f>VLOOKUP($A37,'LTW Annual LA Forecasts'!$A$2:$AI$42,25,0)</f>
        <v>60220</v>
      </c>
      <c r="M37" s="3">
        <f>VLOOKUP($A37,'LTW Annual LA Forecasts'!$A$2:$AI$42,35,0)</f>
        <v>81520</v>
      </c>
      <c r="N37" s="3">
        <f>VLOOKUP($A37,'ST Annual LA Forecasts'!$A$2:$AI$42,5,0)</f>
        <v>714</v>
      </c>
      <c r="O37" s="3">
        <f>VLOOKUP($A37,'ST Annual LA Forecasts'!$A$2:$AI$42,15,0)</f>
        <v>6267</v>
      </c>
      <c r="P37" s="3">
        <f>VLOOKUP($A37,'ST Annual LA Forecasts'!$A$2:$AI$42,25,0)</f>
        <v>15735</v>
      </c>
      <c r="Q37" s="3">
        <f>VLOOKUP($A37,'ST Annual LA Forecasts'!$A$2:$AI$42,35,0)</f>
        <v>30887</v>
      </c>
      <c r="R37" s="3">
        <f>VLOOKUP($A37,'SP Annual LA Forecasts'!$A$2:$AI$42,5,0)</f>
        <v>626</v>
      </c>
      <c r="S37" s="3">
        <f>VLOOKUP($A37,'SP Annual LA Forecasts'!$A$2:$AI$42,15,0)</f>
        <v>1961</v>
      </c>
      <c r="T37" s="3">
        <f>VLOOKUP($A37,'SP Annual LA Forecasts'!$A$2:$AI$42,25,0)</f>
        <v>6383</v>
      </c>
      <c r="U37" s="3">
        <f>VLOOKUP($A37,'SP Annual LA Forecasts'!$A$2:$AI$42,35,0)</f>
        <v>16226</v>
      </c>
      <c r="V37" s="37" t="s">
        <v>56</v>
      </c>
      <c r="W37" s="2" t="s">
        <v>56</v>
      </c>
      <c r="X37" s="2"/>
    </row>
    <row r="38" spans="1:24" x14ac:dyDescent="0.3">
      <c r="A38" s="2" t="s">
        <v>35</v>
      </c>
      <c r="B38" s="3">
        <f>VLOOKUP(A38,'NZE Annual LA Forecasts'!$A$2:$AI$42,5,0)</f>
        <v>717</v>
      </c>
      <c r="C38" s="3">
        <f>VLOOKUP($A38,'NZE Annual LA Forecasts'!$A$2:$AI$42,15,0)</f>
        <v>16254</v>
      </c>
      <c r="D38" s="3">
        <f>VLOOKUP($A38,'NZE Annual LA Forecasts'!$A$2:$AI$42,25,0)</f>
        <v>103847</v>
      </c>
      <c r="E38" s="3">
        <f>VLOOKUP($A38,'NZE Annual LA Forecasts'!$A$2:$AI$42,35,0)</f>
        <v>138106</v>
      </c>
      <c r="F38" s="3">
        <f>VLOOKUP($A38,'CT Annual LA Forecasts'!$A$2:$AI$42,5,0)</f>
        <v>964</v>
      </c>
      <c r="G38" s="3">
        <f>VLOOKUP($A38,'CT Annual LA Forecasts'!$A$2:$AI$42,15,0)</f>
        <v>26548</v>
      </c>
      <c r="H38" s="3">
        <f>VLOOKUP($A38,'CT Annual LA Forecasts'!$A$2:$AI$42,25,0)</f>
        <v>73720</v>
      </c>
      <c r="I38" s="3">
        <f>VLOOKUP($A38,'CT Annual LA Forecasts'!$A$2:$AI$42,35,0)</f>
        <v>116413</v>
      </c>
      <c r="J38" s="3">
        <f>VLOOKUP($A38,'LTW Annual LA Forecasts'!$A$2:$AI$42,5,0)</f>
        <v>1104</v>
      </c>
      <c r="K38" s="3">
        <f>VLOOKUP($A38,'LTW Annual LA Forecasts'!$A$2:$AI$42,15,0)</f>
        <v>35593</v>
      </c>
      <c r="L38" s="3">
        <f>VLOOKUP($A38,'LTW Annual LA Forecasts'!$A$2:$AI$42,25,0)</f>
        <v>84453</v>
      </c>
      <c r="M38" s="3">
        <f>VLOOKUP($A38,'LTW Annual LA Forecasts'!$A$2:$AI$42,35,0)</f>
        <v>115892</v>
      </c>
      <c r="N38" s="3">
        <f>VLOOKUP($A38,'ST Annual LA Forecasts'!$A$2:$AI$42,5,0)</f>
        <v>880</v>
      </c>
      <c r="O38" s="3">
        <f>VLOOKUP($A38,'ST Annual LA Forecasts'!$A$2:$AI$42,15,0)</f>
        <v>8006</v>
      </c>
      <c r="P38" s="3">
        <f>VLOOKUP($A38,'ST Annual LA Forecasts'!$A$2:$AI$42,25,0)</f>
        <v>20945</v>
      </c>
      <c r="Q38" s="3">
        <f>VLOOKUP($A38,'ST Annual LA Forecasts'!$A$2:$AI$42,35,0)</f>
        <v>42682</v>
      </c>
      <c r="R38" s="3">
        <f>VLOOKUP($A38,'SP Annual LA Forecasts'!$A$2:$AI$42,5,0)</f>
        <v>759</v>
      </c>
      <c r="S38" s="3">
        <f>VLOOKUP($A38,'SP Annual LA Forecasts'!$A$2:$AI$42,15,0)</f>
        <v>2235</v>
      </c>
      <c r="T38" s="3">
        <f>VLOOKUP($A38,'SP Annual LA Forecasts'!$A$2:$AI$42,25,0)</f>
        <v>7955</v>
      </c>
      <c r="U38" s="3">
        <f>VLOOKUP($A38,'SP Annual LA Forecasts'!$A$2:$AI$42,35,0)</f>
        <v>20753</v>
      </c>
      <c r="V38" s="37" t="s">
        <v>55</v>
      </c>
      <c r="W38" s="2" t="s">
        <v>55</v>
      </c>
      <c r="X38" s="2"/>
    </row>
    <row r="39" spans="1:24" x14ac:dyDescent="0.3">
      <c r="A39" s="2" t="s">
        <v>36</v>
      </c>
      <c r="B39" s="3">
        <f>VLOOKUP(A39,'NZE Annual LA Forecasts'!$A$2:$AI$42,5,0)</f>
        <v>1282</v>
      </c>
      <c r="C39" s="3">
        <f>VLOOKUP($A39,'NZE Annual LA Forecasts'!$A$2:$AI$42,15,0)</f>
        <v>25597</v>
      </c>
      <c r="D39" s="3">
        <f>VLOOKUP($A39,'NZE Annual LA Forecasts'!$A$2:$AI$42,25,0)</f>
        <v>139234</v>
      </c>
      <c r="E39" s="3">
        <f>VLOOKUP($A39,'NZE Annual LA Forecasts'!$A$2:$AI$42,35,0)</f>
        <v>187275</v>
      </c>
      <c r="F39" s="3">
        <f>VLOOKUP($A39,'CT Annual LA Forecasts'!$A$2:$AI$42,5,0)</f>
        <v>1652</v>
      </c>
      <c r="G39" s="3">
        <f>VLOOKUP($A39,'CT Annual LA Forecasts'!$A$2:$AI$42,15,0)</f>
        <v>36071</v>
      </c>
      <c r="H39" s="3">
        <f>VLOOKUP($A39,'CT Annual LA Forecasts'!$A$2:$AI$42,25,0)</f>
        <v>87944</v>
      </c>
      <c r="I39" s="3">
        <f>VLOOKUP($A39,'CT Annual LA Forecasts'!$A$2:$AI$42,35,0)</f>
        <v>135100</v>
      </c>
      <c r="J39" s="3">
        <f>VLOOKUP($A39,'LTW Annual LA Forecasts'!$A$2:$AI$42,5,0)</f>
        <v>1724</v>
      </c>
      <c r="K39" s="3">
        <f>VLOOKUP($A39,'LTW Annual LA Forecasts'!$A$2:$AI$42,15,0)</f>
        <v>45372</v>
      </c>
      <c r="L39" s="3">
        <f>VLOOKUP($A39,'LTW Annual LA Forecasts'!$A$2:$AI$42,25,0)</f>
        <v>100329</v>
      </c>
      <c r="M39" s="3">
        <f>VLOOKUP($A39,'LTW Annual LA Forecasts'!$A$2:$AI$42,35,0)</f>
        <v>138579</v>
      </c>
      <c r="N39" s="3">
        <f>VLOOKUP($A39,'ST Annual LA Forecasts'!$A$2:$AI$42,5,0)</f>
        <v>1523</v>
      </c>
      <c r="O39" s="3">
        <f>VLOOKUP($A39,'ST Annual LA Forecasts'!$A$2:$AI$42,15,0)</f>
        <v>11046</v>
      </c>
      <c r="P39" s="3">
        <f>VLOOKUP($A39,'ST Annual LA Forecasts'!$A$2:$AI$42,25,0)</f>
        <v>28436</v>
      </c>
      <c r="Q39" s="3">
        <f>VLOOKUP($A39,'ST Annual LA Forecasts'!$A$2:$AI$42,35,0)</f>
        <v>53956</v>
      </c>
      <c r="R39" s="3">
        <f>VLOOKUP($A39,'SP Annual LA Forecasts'!$A$2:$AI$42,5,0)</f>
        <v>1287</v>
      </c>
      <c r="S39" s="3">
        <f>VLOOKUP($A39,'SP Annual LA Forecasts'!$A$2:$AI$42,15,0)</f>
        <v>3318</v>
      </c>
      <c r="T39" s="3">
        <f>VLOOKUP($A39,'SP Annual LA Forecasts'!$A$2:$AI$42,25,0)</f>
        <v>11332</v>
      </c>
      <c r="U39" s="3">
        <f>VLOOKUP($A39,'SP Annual LA Forecasts'!$A$2:$AI$42,35,0)</f>
        <v>29691</v>
      </c>
      <c r="V39" s="37" t="s">
        <v>54</v>
      </c>
      <c r="W39" s="2" t="s">
        <v>54</v>
      </c>
      <c r="X39" s="2"/>
    </row>
    <row r="40" spans="1:24" x14ac:dyDescent="0.3">
      <c r="A40" s="2" t="s">
        <v>37</v>
      </c>
      <c r="B40" s="3">
        <f>VLOOKUP(A40,'NZE Annual LA Forecasts'!$A$2:$AI$42,5,0)</f>
        <v>328</v>
      </c>
      <c r="C40" s="3">
        <f>VLOOKUP($A40,'NZE Annual LA Forecasts'!$A$2:$AI$42,15,0)</f>
        <v>5925</v>
      </c>
      <c r="D40" s="3">
        <f>VLOOKUP($A40,'NZE Annual LA Forecasts'!$A$2:$AI$42,25,0)</f>
        <v>26713</v>
      </c>
      <c r="E40" s="3">
        <f>VLOOKUP($A40,'NZE Annual LA Forecasts'!$A$2:$AI$42,35,0)</f>
        <v>35353</v>
      </c>
      <c r="F40" s="3">
        <f>VLOOKUP($A40,'CT Annual LA Forecasts'!$A$2:$AI$42,5,0)</f>
        <v>422</v>
      </c>
      <c r="G40" s="3">
        <f>VLOOKUP($A40,'CT Annual LA Forecasts'!$A$2:$AI$42,15,0)</f>
        <v>7471</v>
      </c>
      <c r="H40" s="3">
        <f>VLOOKUP($A40,'CT Annual LA Forecasts'!$A$2:$AI$42,25,0)</f>
        <v>16705</v>
      </c>
      <c r="I40" s="3">
        <f>VLOOKUP($A40,'CT Annual LA Forecasts'!$A$2:$AI$42,35,0)</f>
        <v>24969</v>
      </c>
      <c r="J40" s="3">
        <f>VLOOKUP($A40,'LTW Annual LA Forecasts'!$A$2:$AI$42,5,0)</f>
        <v>441</v>
      </c>
      <c r="K40" s="3">
        <f>VLOOKUP($A40,'LTW Annual LA Forecasts'!$A$2:$AI$42,15,0)</f>
        <v>9075</v>
      </c>
      <c r="L40" s="3">
        <f>VLOOKUP($A40,'LTW Annual LA Forecasts'!$A$2:$AI$42,25,0)</f>
        <v>19357</v>
      </c>
      <c r="M40" s="3">
        <f>VLOOKUP($A40,'LTW Annual LA Forecasts'!$A$2:$AI$42,35,0)</f>
        <v>26573</v>
      </c>
      <c r="N40" s="3">
        <f>VLOOKUP($A40,'ST Annual LA Forecasts'!$A$2:$AI$42,5,0)</f>
        <v>389</v>
      </c>
      <c r="O40" s="3">
        <f>VLOOKUP($A40,'ST Annual LA Forecasts'!$A$2:$AI$42,15,0)</f>
        <v>2593</v>
      </c>
      <c r="P40" s="3">
        <f>VLOOKUP($A40,'ST Annual LA Forecasts'!$A$2:$AI$42,25,0)</f>
        <v>6341</v>
      </c>
      <c r="Q40" s="3">
        <f>VLOOKUP($A40,'ST Annual LA Forecasts'!$A$2:$AI$42,35,0)</f>
        <v>11165</v>
      </c>
      <c r="R40" s="3">
        <f>VLOOKUP($A40,'SP Annual LA Forecasts'!$A$2:$AI$42,5,0)</f>
        <v>321</v>
      </c>
      <c r="S40" s="3">
        <f>VLOOKUP($A40,'SP Annual LA Forecasts'!$A$2:$AI$42,15,0)</f>
        <v>1361</v>
      </c>
      <c r="T40" s="3">
        <f>VLOOKUP($A40,'SP Annual LA Forecasts'!$A$2:$AI$42,25,0)</f>
        <v>2839</v>
      </c>
      <c r="U40" s="3">
        <f>VLOOKUP($A40,'SP Annual LA Forecasts'!$A$2:$AI$42,35,0)</f>
        <v>6707</v>
      </c>
      <c r="V40" s="37" t="s">
        <v>58</v>
      </c>
      <c r="W40" s="2" t="s">
        <v>58</v>
      </c>
      <c r="X40" s="2"/>
    </row>
    <row r="41" spans="1:24" x14ac:dyDescent="0.3">
      <c r="A41" s="2" t="s">
        <v>38</v>
      </c>
      <c r="B41" s="3">
        <f>VLOOKUP(A41,'NZE Annual LA Forecasts'!$A$2:$AI$42,5,0)</f>
        <v>687</v>
      </c>
      <c r="C41" s="3">
        <f>VLOOKUP($A41,'NZE Annual LA Forecasts'!$A$2:$AI$42,15,0)</f>
        <v>13502</v>
      </c>
      <c r="D41" s="3">
        <f>VLOOKUP($A41,'NZE Annual LA Forecasts'!$A$2:$AI$42,25,0)</f>
        <v>75729</v>
      </c>
      <c r="E41" s="3">
        <f>VLOOKUP($A41,'NZE Annual LA Forecasts'!$A$2:$AI$42,35,0)</f>
        <v>100486</v>
      </c>
      <c r="F41" s="3">
        <f>VLOOKUP($A41,'CT Annual LA Forecasts'!$A$2:$AI$42,5,0)</f>
        <v>910</v>
      </c>
      <c r="G41" s="3">
        <f>VLOOKUP($A41,'CT Annual LA Forecasts'!$A$2:$AI$42,15,0)</f>
        <v>21619</v>
      </c>
      <c r="H41" s="3">
        <f>VLOOKUP($A41,'CT Annual LA Forecasts'!$A$2:$AI$42,25,0)</f>
        <v>55460</v>
      </c>
      <c r="I41" s="3">
        <f>VLOOKUP($A41,'CT Annual LA Forecasts'!$A$2:$AI$42,35,0)</f>
        <v>85831</v>
      </c>
      <c r="J41" s="3">
        <f>VLOOKUP($A41,'LTW Annual LA Forecasts'!$A$2:$AI$42,5,0)</f>
        <v>1023</v>
      </c>
      <c r="K41" s="3">
        <f>VLOOKUP($A41,'LTW Annual LA Forecasts'!$A$2:$AI$42,15,0)</f>
        <v>27127</v>
      </c>
      <c r="L41" s="3">
        <f>VLOOKUP($A41,'LTW Annual LA Forecasts'!$A$2:$AI$42,25,0)</f>
        <v>60999</v>
      </c>
      <c r="M41" s="3">
        <f>VLOOKUP($A41,'LTW Annual LA Forecasts'!$A$2:$AI$42,35,0)</f>
        <v>83046</v>
      </c>
      <c r="N41" s="3">
        <f>VLOOKUP($A41,'ST Annual LA Forecasts'!$A$2:$AI$42,5,0)</f>
        <v>832</v>
      </c>
      <c r="O41" s="3">
        <f>VLOOKUP($A41,'ST Annual LA Forecasts'!$A$2:$AI$42,15,0)</f>
        <v>6389</v>
      </c>
      <c r="P41" s="3">
        <f>VLOOKUP($A41,'ST Annual LA Forecasts'!$A$2:$AI$42,25,0)</f>
        <v>16419</v>
      </c>
      <c r="Q41" s="3">
        <f>VLOOKUP($A41,'ST Annual LA Forecasts'!$A$2:$AI$42,35,0)</f>
        <v>31766</v>
      </c>
      <c r="R41" s="3">
        <f>VLOOKUP($A41,'SP Annual LA Forecasts'!$A$2:$AI$42,5,0)</f>
        <v>734</v>
      </c>
      <c r="S41" s="3">
        <f>VLOOKUP($A41,'SP Annual LA Forecasts'!$A$2:$AI$42,15,0)</f>
        <v>1967</v>
      </c>
      <c r="T41" s="3">
        <f>VLOOKUP($A41,'SP Annual LA Forecasts'!$A$2:$AI$42,25,0)</f>
        <v>6534</v>
      </c>
      <c r="U41" s="3">
        <f>VLOOKUP($A41,'SP Annual LA Forecasts'!$A$2:$AI$42,35,0)</f>
        <v>16911</v>
      </c>
      <c r="V41" s="37" t="s">
        <v>74</v>
      </c>
      <c r="W41" s="2" t="s">
        <v>54</v>
      </c>
      <c r="X41" s="2" t="s">
        <v>60</v>
      </c>
    </row>
  </sheetData>
  <autoFilter ref="A2:X41"/>
  <mergeCells count="5">
    <mergeCell ref="B1:E1"/>
    <mergeCell ref="F1:I1"/>
    <mergeCell ref="J1:M1"/>
    <mergeCell ref="R1:U1"/>
    <mergeCell ref="N1:Q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41"/>
  <sheetViews>
    <sheetView workbookViewId="0"/>
  </sheetViews>
  <sheetFormatPr defaultRowHeight="14.4" x14ac:dyDescent="0.3"/>
  <cols>
    <col min="1" max="1" width="23.6640625" customWidth="1"/>
    <col min="2" max="21" width="8.88671875" customWidth="1"/>
    <col min="22" max="22" width="77.6640625" customWidth="1"/>
    <col min="23" max="24" width="24.5546875" customWidth="1"/>
  </cols>
  <sheetData>
    <row r="1" spans="1:24" x14ac:dyDescent="0.3">
      <c r="A1" s="25"/>
      <c r="B1" s="58">
        <v>2020</v>
      </c>
      <c r="C1" s="59"/>
      <c r="D1" s="59"/>
      <c r="E1" s="59"/>
      <c r="F1" s="60"/>
      <c r="G1" s="58">
        <v>2030</v>
      </c>
      <c r="H1" s="59"/>
      <c r="I1" s="59"/>
      <c r="J1" s="59"/>
      <c r="K1" s="60"/>
      <c r="L1" s="58">
        <v>2040</v>
      </c>
      <c r="M1" s="59"/>
      <c r="N1" s="59"/>
      <c r="O1" s="59"/>
      <c r="P1" s="60"/>
      <c r="Q1" s="58">
        <v>2050</v>
      </c>
      <c r="R1" s="59"/>
      <c r="S1" s="59"/>
      <c r="T1" s="59"/>
      <c r="U1" s="60"/>
      <c r="V1" s="24"/>
    </row>
    <row r="2" spans="1:24" x14ac:dyDescent="0.3">
      <c r="A2" s="26" t="s">
        <v>39</v>
      </c>
      <c r="B2" s="38" t="s">
        <v>82</v>
      </c>
      <c r="C2" s="40" t="s">
        <v>83</v>
      </c>
      <c r="D2" s="39" t="s">
        <v>84</v>
      </c>
      <c r="E2" s="41" t="s">
        <v>85</v>
      </c>
      <c r="F2" s="42" t="s">
        <v>45</v>
      </c>
      <c r="G2" s="38" t="s">
        <v>82</v>
      </c>
      <c r="H2" s="40" t="s">
        <v>83</v>
      </c>
      <c r="I2" s="39" t="s">
        <v>84</v>
      </c>
      <c r="J2" s="41" t="s">
        <v>85</v>
      </c>
      <c r="K2" s="42" t="s">
        <v>45</v>
      </c>
      <c r="L2" s="38" t="s">
        <v>82</v>
      </c>
      <c r="M2" s="40" t="s">
        <v>83</v>
      </c>
      <c r="N2" s="39" t="s">
        <v>84</v>
      </c>
      <c r="O2" s="41" t="s">
        <v>85</v>
      </c>
      <c r="P2" s="42" t="s">
        <v>45</v>
      </c>
      <c r="Q2" s="38" t="s">
        <v>82</v>
      </c>
      <c r="R2" s="40" t="s">
        <v>83</v>
      </c>
      <c r="S2" s="39" t="s">
        <v>84</v>
      </c>
      <c r="T2" s="41" t="s">
        <v>85</v>
      </c>
      <c r="U2" s="42" t="s">
        <v>45</v>
      </c>
      <c r="V2" s="36" t="s">
        <v>71</v>
      </c>
      <c r="W2" s="21" t="s">
        <v>68</v>
      </c>
      <c r="X2" s="21" t="s">
        <v>69</v>
      </c>
    </row>
    <row r="3" spans="1:24" x14ac:dyDescent="0.3">
      <c r="A3" s="7" t="s">
        <v>0</v>
      </c>
      <c r="B3" s="3">
        <f>VLOOKUP($A3,'NZE Annual LA Forecasts'!$A$2:$AI$42,5,0)</f>
        <v>1205</v>
      </c>
      <c r="C3" s="3">
        <f>VLOOKUP($A3,'CT Annual LA Forecasts'!$A$2:$AI$42,5,0)</f>
        <v>1584</v>
      </c>
      <c r="D3" s="3">
        <f>VLOOKUP($A3,'LTW Annual LA Forecasts'!$A$2:$AI$42,5,0)</f>
        <v>1666</v>
      </c>
      <c r="E3" s="3">
        <f>VLOOKUP($A3,'ST Annual LA Forecasts'!$A$2:$AI$42,5,0)</f>
        <v>1465</v>
      </c>
      <c r="F3" s="3">
        <f>VLOOKUP($A3,'SP Annual LA Forecasts'!$A$2:$AI$42,5,0)</f>
        <v>1144</v>
      </c>
      <c r="G3" s="3">
        <f>VLOOKUP($A3,'NZE Annual LA Forecasts'!$A$2:$AI$42,15,0)</f>
        <v>19010</v>
      </c>
      <c r="H3" s="3">
        <f>VLOOKUP($A3,'CT Annual LA Forecasts'!$A$2:$AI$42,15,0)</f>
        <v>26771</v>
      </c>
      <c r="I3" s="3">
        <f>VLOOKUP($A3,'LTW Annual LA Forecasts'!$A$2:$AI$42,15,0)</f>
        <v>33322</v>
      </c>
      <c r="J3" s="3">
        <f>VLOOKUP($A3,'ST Annual LA Forecasts'!$A$2:$AI$42,15,0)</f>
        <v>8176</v>
      </c>
      <c r="K3" s="3">
        <f>VLOOKUP($A3,'SP Annual LA Forecasts'!$A$2:$AI$42,15,0)</f>
        <v>2668</v>
      </c>
      <c r="L3" s="3">
        <f>VLOOKUP($A3,'NZE Annual LA Forecasts'!$A$2:$AI$42,25,0)</f>
        <v>102502</v>
      </c>
      <c r="M3" s="3">
        <f>VLOOKUP($A3,'CT Annual LA Forecasts'!$A$2:$AI$42,25,0)</f>
        <v>64715</v>
      </c>
      <c r="N3" s="3">
        <f>VLOOKUP($A3,'LTW Annual LA Forecasts'!$A$2:$AI$42,25,0)</f>
        <v>73814</v>
      </c>
      <c r="O3" s="3">
        <f>VLOOKUP($A3,'ST Annual LA Forecasts'!$A$2:$AI$42,25,0)</f>
        <v>20978</v>
      </c>
      <c r="P3" s="3">
        <f>VLOOKUP($A3,'SP Annual LA Forecasts'!$A$2:$AI$42,25,0)</f>
        <v>8443</v>
      </c>
      <c r="Q3" s="3">
        <f>VLOOKUP($A3,'NZE Annual LA Forecasts'!$A$2:$AI$42,35,0)</f>
        <v>138480</v>
      </c>
      <c r="R3" s="3">
        <f>VLOOKUP($A3,'CT Annual LA Forecasts'!$A$2:$AI$42,35,0)</f>
        <v>99345</v>
      </c>
      <c r="S3" s="3">
        <f>VLOOKUP($A3,'LTW Annual LA Forecasts'!$A$2:$AI$42,35,0)</f>
        <v>102209</v>
      </c>
      <c r="T3" s="3">
        <f>VLOOKUP($A3,'ST Annual LA Forecasts'!$A$2:$AI$42,35,0)</f>
        <v>39436</v>
      </c>
      <c r="U3" s="3">
        <f>VLOOKUP($A3,'SP Annual LA Forecasts'!$A$2:$AI$42,35,0)</f>
        <v>22071</v>
      </c>
      <c r="V3" s="37" t="s">
        <v>72</v>
      </c>
      <c r="W3" s="2" t="s">
        <v>54</v>
      </c>
      <c r="X3" s="2" t="s">
        <v>57</v>
      </c>
    </row>
    <row r="4" spans="1:24" x14ac:dyDescent="0.3">
      <c r="A4" s="8" t="s">
        <v>1</v>
      </c>
      <c r="B4" s="3">
        <f>VLOOKUP(A4,'NZE Annual LA Forecasts'!$A$2:$AI$42,5,0)</f>
        <v>129</v>
      </c>
      <c r="C4" s="3">
        <f>VLOOKUP($A4,'CT Annual LA Forecasts'!$A$2:$AI$42,5,0)</f>
        <v>173</v>
      </c>
      <c r="D4" s="3">
        <f>VLOOKUP($A4,'LTW Annual LA Forecasts'!$A$2:$AI$42,5,0)</f>
        <v>183</v>
      </c>
      <c r="E4" s="3">
        <f>VLOOKUP($A4,'ST Annual LA Forecasts'!$A$2:$AI$42,5,0)</f>
        <v>161</v>
      </c>
      <c r="F4" s="3">
        <f>VLOOKUP($A4,'SP Annual LA Forecasts'!$A$2:$AI$42,5,0)</f>
        <v>112</v>
      </c>
      <c r="G4" s="3">
        <f>VLOOKUP($A4,'NZE Annual LA Forecasts'!$A$2:$AI$42,15,0)</f>
        <v>1281</v>
      </c>
      <c r="H4" s="3">
        <f>VLOOKUP($A4,'CT Annual LA Forecasts'!$A$2:$AI$42,15,0)</f>
        <v>1743</v>
      </c>
      <c r="I4" s="3">
        <f>VLOOKUP($A4,'LTW Annual LA Forecasts'!$A$2:$AI$42,15,0)</f>
        <v>2209</v>
      </c>
      <c r="J4" s="3">
        <f>VLOOKUP($A4,'ST Annual LA Forecasts'!$A$2:$AI$42,15,0)</f>
        <v>612</v>
      </c>
      <c r="K4" s="3">
        <f>VLOOKUP($A4,'SP Annual LA Forecasts'!$A$2:$AI$42,15,0)</f>
        <v>293</v>
      </c>
      <c r="L4" s="3">
        <f>VLOOKUP($A4,'NZE Annual LA Forecasts'!$A$2:$AI$42,25,0)</f>
        <v>7052</v>
      </c>
      <c r="M4" s="3">
        <f>VLOOKUP($A4,'CT Annual LA Forecasts'!$A$2:$AI$42,25,0)</f>
        <v>4346</v>
      </c>
      <c r="N4" s="3">
        <f>VLOOKUP($A4,'LTW Annual LA Forecasts'!$A$2:$AI$42,25,0)</f>
        <v>5108</v>
      </c>
      <c r="O4" s="3">
        <f>VLOOKUP($A4,'ST Annual LA Forecasts'!$A$2:$AI$42,25,0)</f>
        <v>1446</v>
      </c>
      <c r="P4" s="3">
        <f>VLOOKUP($A4,'SP Annual LA Forecasts'!$A$2:$AI$42,25,0)</f>
        <v>644</v>
      </c>
      <c r="Q4" s="3">
        <f>VLOOKUP($A4,'NZE Annual LA Forecasts'!$A$2:$AI$42,35,0)</f>
        <v>9573</v>
      </c>
      <c r="R4" s="3">
        <f>VLOOKUP($A4,'CT Annual LA Forecasts'!$A$2:$AI$42,35,0)</f>
        <v>6752</v>
      </c>
      <c r="S4" s="3">
        <f>VLOOKUP($A4,'LTW Annual LA Forecasts'!$A$2:$AI$42,35,0)</f>
        <v>7115</v>
      </c>
      <c r="T4" s="3">
        <f>VLOOKUP($A4,'ST Annual LA Forecasts'!$A$2:$AI$42,35,0)</f>
        <v>2714</v>
      </c>
      <c r="U4" s="3">
        <f>VLOOKUP($A4,'SP Annual LA Forecasts'!$A$2:$AI$42,35,0)</f>
        <v>1492</v>
      </c>
      <c r="V4" s="37" t="s">
        <v>73</v>
      </c>
      <c r="W4" s="2" t="s">
        <v>66</v>
      </c>
      <c r="X4" s="2" t="s">
        <v>57</v>
      </c>
    </row>
    <row r="5" spans="1:24" x14ac:dyDescent="0.3">
      <c r="A5" s="8" t="s">
        <v>2</v>
      </c>
      <c r="B5" s="3">
        <f>VLOOKUP(A5,'NZE Annual LA Forecasts'!$A$2:$AI$42,5,0)</f>
        <v>1262</v>
      </c>
      <c r="C5" s="3">
        <f>VLOOKUP($A5,'CT Annual LA Forecasts'!$A$2:$AI$42,5,0)</f>
        <v>1562</v>
      </c>
      <c r="D5" s="3">
        <f>VLOOKUP($A5,'LTW Annual LA Forecasts'!$A$2:$AI$42,5,0)</f>
        <v>1607</v>
      </c>
      <c r="E5" s="3">
        <f>VLOOKUP($A5,'ST Annual LA Forecasts'!$A$2:$AI$42,5,0)</f>
        <v>1431</v>
      </c>
      <c r="F5" s="3">
        <f>VLOOKUP($A5,'SP Annual LA Forecasts'!$A$2:$AI$42,5,0)</f>
        <v>1323</v>
      </c>
      <c r="G5" s="3">
        <f>VLOOKUP($A5,'NZE Annual LA Forecasts'!$A$2:$AI$42,15,0)</f>
        <v>30758</v>
      </c>
      <c r="H5" s="3">
        <f>VLOOKUP($A5,'CT Annual LA Forecasts'!$A$2:$AI$42,15,0)</f>
        <v>44109</v>
      </c>
      <c r="I5" s="3">
        <f>VLOOKUP($A5,'LTW Annual LA Forecasts'!$A$2:$AI$42,15,0)</f>
        <v>56808</v>
      </c>
      <c r="J5" s="3">
        <f>VLOOKUP($A5,'ST Annual LA Forecasts'!$A$2:$AI$42,15,0)</f>
        <v>12850</v>
      </c>
      <c r="K5" s="3">
        <f>VLOOKUP($A5,'SP Annual LA Forecasts'!$A$2:$AI$42,15,0)</f>
        <v>3343</v>
      </c>
      <c r="L5" s="3">
        <f>VLOOKUP($A5,'NZE Annual LA Forecasts'!$A$2:$AI$42,25,0)</f>
        <v>186622</v>
      </c>
      <c r="M5" s="3">
        <f>VLOOKUP($A5,'CT Annual LA Forecasts'!$A$2:$AI$42,25,0)</f>
        <v>115237</v>
      </c>
      <c r="N5" s="3">
        <f>VLOOKUP($A5,'LTW Annual LA Forecasts'!$A$2:$AI$42,25,0)</f>
        <v>127483</v>
      </c>
      <c r="O5" s="3">
        <f>VLOOKUP($A5,'ST Annual LA Forecasts'!$A$2:$AI$42,25,0)</f>
        <v>33339</v>
      </c>
      <c r="P5" s="3">
        <f>VLOOKUP($A5,'SP Annual LA Forecasts'!$A$2:$AI$42,25,0)</f>
        <v>12879</v>
      </c>
      <c r="Q5" s="3">
        <f>VLOOKUP($A5,'NZE Annual LA Forecasts'!$A$2:$AI$42,35,0)</f>
        <v>250191</v>
      </c>
      <c r="R5" s="3">
        <f>VLOOKUP($A5,'CT Annual LA Forecasts'!$A$2:$AI$42,35,0)</f>
        <v>179759</v>
      </c>
      <c r="S5" s="3">
        <f>VLOOKUP($A5,'LTW Annual LA Forecasts'!$A$2:$AI$42,35,0)</f>
        <v>177562</v>
      </c>
      <c r="T5" s="3">
        <f>VLOOKUP($A5,'ST Annual LA Forecasts'!$A$2:$AI$42,35,0)</f>
        <v>66340</v>
      </c>
      <c r="U5" s="3">
        <f>VLOOKUP($A5,'SP Annual LA Forecasts'!$A$2:$AI$42,35,0)</f>
        <v>34018</v>
      </c>
      <c r="V5" s="37" t="s">
        <v>54</v>
      </c>
      <c r="W5" s="2" t="s">
        <v>54</v>
      </c>
      <c r="X5" s="2"/>
    </row>
    <row r="6" spans="1:24" x14ac:dyDescent="0.3">
      <c r="A6" s="8" t="s">
        <v>3</v>
      </c>
      <c r="B6" s="3">
        <f>VLOOKUP(A6,'NZE Annual LA Forecasts'!$A$2:$AI$42,5,0)</f>
        <v>526</v>
      </c>
      <c r="C6" s="3">
        <f>VLOOKUP($A6,'CT Annual LA Forecasts'!$A$2:$AI$42,5,0)</f>
        <v>647</v>
      </c>
      <c r="D6" s="3">
        <f>VLOOKUP($A6,'LTW Annual LA Forecasts'!$A$2:$AI$42,5,0)</f>
        <v>666</v>
      </c>
      <c r="E6" s="3">
        <f>VLOOKUP($A6,'ST Annual LA Forecasts'!$A$2:$AI$42,5,0)</f>
        <v>594</v>
      </c>
      <c r="F6" s="3">
        <f>VLOOKUP($A6,'SP Annual LA Forecasts'!$A$2:$AI$42,5,0)</f>
        <v>531</v>
      </c>
      <c r="G6" s="3">
        <f>VLOOKUP($A6,'NZE Annual LA Forecasts'!$A$2:$AI$42,15,0)</f>
        <v>12129</v>
      </c>
      <c r="H6" s="3">
        <f>VLOOKUP($A6,'CT Annual LA Forecasts'!$A$2:$AI$42,15,0)</f>
        <v>17380</v>
      </c>
      <c r="I6" s="3">
        <f>VLOOKUP($A6,'LTW Annual LA Forecasts'!$A$2:$AI$42,15,0)</f>
        <v>22619</v>
      </c>
      <c r="J6" s="3">
        <f>VLOOKUP($A6,'ST Annual LA Forecasts'!$A$2:$AI$42,15,0)</f>
        <v>5072</v>
      </c>
      <c r="K6" s="3">
        <f>VLOOKUP($A6,'SP Annual LA Forecasts'!$A$2:$AI$42,15,0)</f>
        <v>1451</v>
      </c>
      <c r="L6" s="3">
        <f>VLOOKUP($A6,'NZE Annual LA Forecasts'!$A$2:$AI$42,25,0)</f>
        <v>77333</v>
      </c>
      <c r="M6" s="3">
        <f>VLOOKUP($A6,'CT Annual LA Forecasts'!$A$2:$AI$42,25,0)</f>
        <v>47128</v>
      </c>
      <c r="N6" s="3">
        <f>VLOOKUP($A6,'LTW Annual LA Forecasts'!$A$2:$AI$42,25,0)</f>
        <v>52054</v>
      </c>
      <c r="O6" s="3">
        <f>VLOOKUP($A6,'ST Annual LA Forecasts'!$A$2:$AI$42,25,0)</f>
        <v>12983</v>
      </c>
      <c r="P6" s="3">
        <f>VLOOKUP($A6,'SP Annual LA Forecasts'!$A$2:$AI$42,25,0)</f>
        <v>5072</v>
      </c>
      <c r="Q6" s="3">
        <f>VLOOKUP($A6,'NZE Annual LA Forecasts'!$A$2:$AI$42,35,0)</f>
        <v>103832</v>
      </c>
      <c r="R6" s="3">
        <f>VLOOKUP($A6,'CT Annual LA Forecasts'!$A$2:$AI$42,35,0)</f>
        <v>74287</v>
      </c>
      <c r="S6" s="3">
        <f>VLOOKUP($A6,'LTW Annual LA Forecasts'!$A$2:$AI$42,35,0)</f>
        <v>73035</v>
      </c>
      <c r="T6" s="3">
        <f>VLOOKUP($A6,'ST Annual LA Forecasts'!$A$2:$AI$42,35,0)</f>
        <v>26457</v>
      </c>
      <c r="U6" s="3">
        <f>VLOOKUP($A6,'SP Annual LA Forecasts'!$A$2:$AI$42,35,0)</f>
        <v>13077</v>
      </c>
      <c r="V6" s="37" t="s">
        <v>54</v>
      </c>
      <c r="W6" s="2" t="s">
        <v>54</v>
      </c>
      <c r="X6" s="2"/>
    </row>
    <row r="7" spans="1:24" x14ac:dyDescent="0.3">
      <c r="A7" s="8" t="s">
        <v>4</v>
      </c>
      <c r="B7" s="3">
        <f>VLOOKUP(A7,'NZE Annual LA Forecasts'!$A$2:$AI$42,5,0)</f>
        <v>2256</v>
      </c>
      <c r="C7" s="3">
        <f>VLOOKUP($A7,'CT Annual LA Forecasts'!$A$2:$AI$42,5,0)</f>
        <v>3199</v>
      </c>
      <c r="D7" s="3">
        <f>VLOOKUP($A7,'LTW Annual LA Forecasts'!$A$2:$AI$42,5,0)</f>
        <v>2981</v>
      </c>
      <c r="E7" s="3">
        <f>VLOOKUP($A7,'ST Annual LA Forecasts'!$A$2:$AI$42,5,0)</f>
        <v>2947</v>
      </c>
      <c r="F7" s="3">
        <f>VLOOKUP($A7,'SP Annual LA Forecasts'!$A$2:$AI$42,5,0)</f>
        <v>2356</v>
      </c>
      <c r="G7" s="3">
        <f>VLOOKUP($A7,'NZE Annual LA Forecasts'!$A$2:$AI$42,15,0)</f>
        <v>35285</v>
      </c>
      <c r="H7" s="3">
        <f>VLOOKUP($A7,'CT Annual LA Forecasts'!$A$2:$AI$42,15,0)</f>
        <v>57039</v>
      </c>
      <c r="I7" s="3">
        <f>VLOOKUP($A7,'LTW Annual LA Forecasts'!$A$2:$AI$42,15,0)</f>
        <v>71877</v>
      </c>
      <c r="J7" s="3">
        <f>VLOOKUP($A7,'ST Annual LA Forecasts'!$A$2:$AI$42,15,0)</f>
        <v>17195</v>
      </c>
      <c r="K7" s="3">
        <f>VLOOKUP($A7,'SP Annual LA Forecasts'!$A$2:$AI$42,15,0)</f>
        <v>5352</v>
      </c>
      <c r="L7" s="3">
        <f>VLOOKUP($A7,'NZE Annual LA Forecasts'!$A$2:$AI$42,25,0)</f>
        <v>204529</v>
      </c>
      <c r="M7" s="3">
        <f>VLOOKUP($A7,'CT Annual LA Forecasts'!$A$2:$AI$42,25,0)</f>
        <v>148794</v>
      </c>
      <c r="N7" s="3">
        <f>VLOOKUP($A7,'LTW Annual LA Forecasts'!$A$2:$AI$42,25,0)</f>
        <v>166366</v>
      </c>
      <c r="O7" s="3">
        <f>VLOOKUP($A7,'ST Annual LA Forecasts'!$A$2:$AI$42,25,0)</f>
        <v>43311</v>
      </c>
      <c r="P7" s="3">
        <f>VLOOKUP($A7,'SP Annual LA Forecasts'!$A$2:$AI$42,25,0)</f>
        <v>17542</v>
      </c>
      <c r="Q7" s="3">
        <f>VLOOKUP($A7,'NZE Annual LA Forecasts'!$A$2:$AI$42,35,0)</f>
        <v>273375</v>
      </c>
      <c r="R7" s="3">
        <f>VLOOKUP($A7,'CT Annual LA Forecasts'!$A$2:$AI$42,35,0)</f>
        <v>231064</v>
      </c>
      <c r="S7" s="3">
        <f>VLOOKUP($A7,'LTW Annual LA Forecasts'!$A$2:$AI$42,35,0)</f>
        <v>227106</v>
      </c>
      <c r="T7" s="3">
        <f>VLOOKUP($A7,'ST Annual LA Forecasts'!$A$2:$AI$42,35,0)</f>
        <v>84183</v>
      </c>
      <c r="U7" s="3">
        <f>VLOOKUP($A7,'SP Annual LA Forecasts'!$A$2:$AI$42,35,0)</f>
        <v>44581</v>
      </c>
      <c r="V7" s="37" t="s">
        <v>55</v>
      </c>
      <c r="W7" s="2" t="s">
        <v>55</v>
      </c>
      <c r="X7" s="2"/>
    </row>
    <row r="8" spans="1:24" x14ac:dyDescent="0.3">
      <c r="A8" s="8" t="s">
        <v>5</v>
      </c>
      <c r="B8" s="3">
        <f>VLOOKUP(A8,'NZE Annual LA Forecasts'!$A$2:$AI$42,5,0)</f>
        <v>194</v>
      </c>
      <c r="C8" s="3">
        <f>VLOOKUP($A8,'CT Annual LA Forecasts'!$A$2:$AI$42,5,0)</f>
        <v>240</v>
      </c>
      <c r="D8" s="3">
        <f>VLOOKUP($A8,'LTW Annual LA Forecasts'!$A$2:$AI$42,5,0)</f>
        <v>247</v>
      </c>
      <c r="E8" s="3">
        <f>VLOOKUP($A8,'ST Annual LA Forecasts'!$A$2:$AI$42,5,0)</f>
        <v>220</v>
      </c>
      <c r="F8" s="3">
        <f>VLOOKUP($A8,'SP Annual LA Forecasts'!$A$2:$AI$42,5,0)</f>
        <v>194</v>
      </c>
      <c r="G8" s="3">
        <f>VLOOKUP($A8,'NZE Annual LA Forecasts'!$A$2:$AI$42,15,0)</f>
        <v>3454</v>
      </c>
      <c r="H8" s="3">
        <f>VLOOKUP($A8,'CT Annual LA Forecasts'!$A$2:$AI$42,15,0)</f>
        <v>4635</v>
      </c>
      <c r="I8" s="3">
        <f>VLOOKUP($A8,'LTW Annual LA Forecasts'!$A$2:$AI$42,15,0)</f>
        <v>5718</v>
      </c>
      <c r="J8" s="3">
        <f>VLOOKUP($A8,'ST Annual LA Forecasts'!$A$2:$AI$42,15,0)</f>
        <v>1471</v>
      </c>
      <c r="K8" s="3">
        <f>VLOOKUP($A8,'SP Annual LA Forecasts'!$A$2:$AI$42,15,0)</f>
        <v>541</v>
      </c>
      <c r="L8" s="3">
        <f>VLOOKUP($A8,'NZE Annual LA Forecasts'!$A$2:$AI$42,25,0)</f>
        <v>17760</v>
      </c>
      <c r="M8" s="3">
        <f>VLOOKUP($A8,'CT Annual LA Forecasts'!$A$2:$AI$42,25,0)</f>
        <v>11151</v>
      </c>
      <c r="N8" s="3">
        <f>VLOOKUP($A8,'LTW Annual LA Forecasts'!$A$2:$AI$42,25,0)</f>
        <v>12519</v>
      </c>
      <c r="O8" s="3">
        <f>VLOOKUP($A8,'ST Annual LA Forecasts'!$A$2:$AI$42,25,0)</f>
        <v>3722</v>
      </c>
      <c r="P8" s="3">
        <f>VLOOKUP($A8,'SP Annual LA Forecasts'!$A$2:$AI$42,25,0)</f>
        <v>1540</v>
      </c>
      <c r="Q8" s="3">
        <f>VLOOKUP($A8,'NZE Annual LA Forecasts'!$A$2:$AI$42,35,0)</f>
        <v>23758</v>
      </c>
      <c r="R8" s="3">
        <f>VLOOKUP($A8,'CT Annual LA Forecasts'!$A$2:$AI$42,35,0)</f>
        <v>17080</v>
      </c>
      <c r="S8" s="3">
        <f>VLOOKUP($A8,'LTW Annual LA Forecasts'!$A$2:$AI$42,35,0)</f>
        <v>17349</v>
      </c>
      <c r="T8" s="3">
        <f>VLOOKUP($A8,'ST Annual LA Forecasts'!$A$2:$AI$42,35,0)</f>
        <v>6899</v>
      </c>
      <c r="U8" s="3">
        <f>VLOOKUP($A8,'SP Annual LA Forecasts'!$A$2:$AI$42,35,0)</f>
        <v>3891</v>
      </c>
      <c r="V8" s="37" t="s">
        <v>74</v>
      </c>
      <c r="W8" s="2" t="s">
        <v>54</v>
      </c>
      <c r="X8" s="2" t="s">
        <v>60</v>
      </c>
    </row>
    <row r="9" spans="1:24" x14ac:dyDescent="0.3">
      <c r="A9" s="8" t="s">
        <v>6</v>
      </c>
      <c r="B9" s="3">
        <f>VLOOKUP(A9,'NZE Annual LA Forecasts'!$A$2:$AI$42,5,0)</f>
        <v>281</v>
      </c>
      <c r="C9" s="3">
        <f>VLOOKUP($A9,'CT Annual LA Forecasts'!$A$2:$AI$42,5,0)</f>
        <v>371</v>
      </c>
      <c r="D9" s="3">
        <f>VLOOKUP($A9,'LTW Annual LA Forecasts'!$A$2:$AI$42,5,0)</f>
        <v>449</v>
      </c>
      <c r="E9" s="3">
        <f>VLOOKUP($A9,'ST Annual LA Forecasts'!$A$2:$AI$42,5,0)</f>
        <v>337</v>
      </c>
      <c r="F9" s="3">
        <f>VLOOKUP($A9,'SP Annual LA Forecasts'!$A$2:$AI$42,5,0)</f>
        <v>299</v>
      </c>
      <c r="G9" s="3">
        <f>VLOOKUP($A9,'NZE Annual LA Forecasts'!$A$2:$AI$42,15,0)</f>
        <v>6817</v>
      </c>
      <c r="H9" s="3">
        <f>VLOOKUP($A9,'CT Annual LA Forecasts'!$A$2:$AI$42,15,0)</f>
        <v>11132</v>
      </c>
      <c r="I9" s="3">
        <f>VLOOKUP($A9,'LTW Annual LA Forecasts'!$A$2:$AI$42,15,0)</f>
        <v>14423</v>
      </c>
      <c r="J9" s="3">
        <f>VLOOKUP($A9,'ST Annual LA Forecasts'!$A$2:$AI$42,15,0)</f>
        <v>3219</v>
      </c>
      <c r="K9" s="3">
        <f>VLOOKUP($A9,'SP Annual LA Forecasts'!$A$2:$AI$42,15,0)</f>
        <v>952</v>
      </c>
      <c r="L9" s="3">
        <f>VLOOKUP($A9,'NZE Annual LA Forecasts'!$A$2:$AI$42,25,0)</f>
        <v>41741</v>
      </c>
      <c r="M9" s="3">
        <f>VLOOKUP($A9,'CT Annual LA Forecasts'!$A$2:$AI$42,25,0)</f>
        <v>30145</v>
      </c>
      <c r="N9" s="3">
        <f>VLOOKUP($A9,'LTW Annual LA Forecasts'!$A$2:$AI$42,25,0)</f>
        <v>33420</v>
      </c>
      <c r="O9" s="3">
        <f>VLOOKUP($A9,'ST Annual LA Forecasts'!$A$2:$AI$42,25,0)</f>
        <v>8387</v>
      </c>
      <c r="P9" s="3">
        <f>VLOOKUP($A9,'SP Annual LA Forecasts'!$A$2:$AI$42,25,0)</f>
        <v>3244</v>
      </c>
      <c r="Q9" s="3">
        <f>VLOOKUP($A9,'NZE Annual LA Forecasts'!$A$2:$AI$42,35,0)</f>
        <v>55449</v>
      </c>
      <c r="R9" s="3">
        <f>VLOOKUP($A9,'CT Annual LA Forecasts'!$A$2:$AI$42,35,0)</f>
        <v>47272</v>
      </c>
      <c r="S9" s="3">
        <f>VLOOKUP($A9,'LTW Annual LA Forecasts'!$A$2:$AI$42,35,0)</f>
        <v>45716</v>
      </c>
      <c r="T9" s="3">
        <f>VLOOKUP($A9,'ST Annual LA Forecasts'!$A$2:$AI$42,35,0)</f>
        <v>16872</v>
      </c>
      <c r="U9" s="3">
        <f>VLOOKUP($A9,'SP Annual LA Forecasts'!$A$2:$AI$42,35,0)</f>
        <v>8449</v>
      </c>
      <c r="V9" s="37" t="s">
        <v>56</v>
      </c>
      <c r="W9" s="2" t="s">
        <v>56</v>
      </c>
      <c r="X9" s="2"/>
    </row>
    <row r="10" spans="1:24" x14ac:dyDescent="0.3">
      <c r="A10" s="8" t="s">
        <v>7</v>
      </c>
      <c r="B10" s="3">
        <f>VLOOKUP(A10,'NZE Annual LA Forecasts'!$A$2:$AI$42,5,0)</f>
        <v>1434</v>
      </c>
      <c r="C10" s="3">
        <f>VLOOKUP($A10,'CT Annual LA Forecasts'!$A$2:$AI$42,5,0)</f>
        <v>1870</v>
      </c>
      <c r="D10" s="3">
        <f>VLOOKUP($A10,'LTW Annual LA Forecasts'!$A$2:$AI$42,5,0)</f>
        <v>1965</v>
      </c>
      <c r="E10" s="3">
        <f>VLOOKUP($A10,'ST Annual LA Forecasts'!$A$2:$AI$42,5,0)</f>
        <v>1726</v>
      </c>
      <c r="F10" s="3">
        <f>VLOOKUP($A10,'SP Annual LA Forecasts'!$A$2:$AI$42,5,0)</f>
        <v>1318</v>
      </c>
      <c r="G10" s="3">
        <f>VLOOKUP($A10,'NZE Annual LA Forecasts'!$A$2:$AI$42,15,0)</f>
        <v>19941</v>
      </c>
      <c r="H10" s="3">
        <f>VLOOKUP($A10,'CT Annual LA Forecasts'!$A$2:$AI$42,15,0)</f>
        <v>28265</v>
      </c>
      <c r="I10" s="3">
        <f>VLOOKUP($A10,'LTW Annual LA Forecasts'!$A$2:$AI$42,15,0)</f>
        <v>36184</v>
      </c>
      <c r="J10" s="3">
        <f>VLOOKUP($A10,'ST Annual LA Forecasts'!$A$2:$AI$42,15,0)</f>
        <v>9026</v>
      </c>
      <c r="K10" s="3">
        <f>VLOOKUP($A10,'SP Annual LA Forecasts'!$A$2:$AI$42,15,0)</f>
        <v>3279</v>
      </c>
      <c r="L10" s="3">
        <f>VLOOKUP($A10,'NZE Annual LA Forecasts'!$A$2:$AI$42,25,0)</f>
        <v>117695</v>
      </c>
      <c r="M10" s="3">
        <f>VLOOKUP($A10,'CT Annual LA Forecasts'!$A$2:$AI$42,25,0)</f>
        <v>73139</v>
      </c>
      <c r="N10" s="3">
        <f>VLOOKUP($A10,'LTW Annual LA Forecasts'!$A$2:$AI$42,25,0)</f>
        <v>84063</v>
      </c>
      <c r="O10" s="3">
        <f>VLOOKUP($A10,'ST Annual LA Forecasts'!$A$2:$AI$42,25,0)</f>
        <v>22070</v>
      </c>
      <c r="P10" s="3">
        <f>VLOOKUP($A10,'SP Annual LA Forecasts'!$A$2:$AI$42,25,0)</f>
        <v>9245</v>
      </c>
      <c r="Q10" s="3">
        <f>VLOOKUP($A10,'NZE Annual LA Forecasts'!$A$2:$AI$42,35,0)</f>
        <v>159004</v>
      </c>
      <c r="R10" s="3">
        <f>VLOOKUP($A10,'CT Annual LA Forecasts'!$A$2:$AI$42,35,0)</f>
        <v>114213</v>
      </c>
      <c r="S10" s="3">
        <f>VLOOKUP($A10,'LTW Annual LA Forecasts'!$A$2:$AI$42,35,0)</f>
        <v>117235</v>
      </c>
      <c r="T10" s="3">
        <f>VLOOKUP($A10,'ST Annual LA Forecasts'!$A$2:$AI$42,35,0)</f>
        <v>43403</v>
      </c>
      <c r="U10" s="3">
        <f>VLOOKUP($A10,'SP Annual LA Forecasts'!$A$2:$AI$42,35,0)</f>
        <v>22611</v>
      </c>
      <c r="V10" s="37" t="s">
        <v>57</v>
      </c>
      <c r="W10" s="2" t="s">
        <v>57</v>
      </c>
      <c r="X10" s="2"/>
    </row>
    <row r="11" spans="1:24" x14ac:dyDescent="0.3">
      <c r="A11" s="8" t="s">
        <v>8</v>
      </c>
      <c r="B11" s="3">
        <f>VLOOKUP(A11,'NZE Annual LA Forecasts'!$A$2:$AI$42,5,0)</f>
        <v>247</v>
      </c>
      <c r="C11" s="3">
        <f>VLOOKUP($A11,'CT Annual LA Forecasts'!$A$2:$AI$42,5,0)</f>
        <v>313</v>
      </c>
      <c r="D11" s="3">
        <f>VLOOKUP($A11,'LTW Annual LA Forecasts'!$A$2:$AI$42,5,0)</f>
        <v>328</v>
      </c>
      <c r="E11" s="3">
        <f>VLOOKUP($A11,'ST Annual LA Forecasts'!$A$2:$AI$42,5,0)</f>
        <v>289</v>
      </c>
      <c r="F11" s="3">
        <f>VLOOKUP($A11,'SP Annual LA Forecasts'!$A$2:$AI$42,5,0)</f>
        <v>235</v>
      </c>
      <c r="G11" s="3">
        <f>VLOOKUP($A11,'NZE Annual LA Forecasts'!$A$2:$AI$42,15,0)</f>
        <v>3979</v>
      </c>
      <c r="H11" s="3">
        <f>VLOOKUP($A11,'CT Annual LA Forecasts'!$A$2:$AI$42,15,0)</f>
        <v>4936</v>
      </c>
      <c r="I11" s="3">
        <f>VLOOKUP($A11,'LTW Annual LA Forecasts'!$A$2:$AI$42,15,0)</f>
        <v>5978</v>
      </c>
      <c r="J11" s="3">
        <f>VLOOKUP($A11,'ST Annual LA Forecasts'!$A$2:$AI$42,15,0)</f>
        <v>1782</v>
      </c>
      <c r="K11" s="3">
        <f>VLOOKUP($A11,'SP Annual LA Forecasts'!$A$2:$AI$42,15,0)</f>
        <v>1044</v>
      </c>
      <c r="L11" s="3">
        <f>VLOOKUP($A11,'NZE Annual LA Forecasts'!$A$2:$AI$42,25,0)</f>
        <v>17852</v>
      </c>
      <c r="M11" s="3">
        <f>VLOOKUP($A11,'CT Annual LA Forecasts'!$A$2:$AI$42,25,0)</f>
        <v>11165</v>
      </c>
      <c r="N11" s="3">
        <f>VLOOKUP($A11,'LTW Annual LA Forecasts'!$A$2:$AI$42,25,0)</f>
        <v>12981</v>
      </c>
      <c r="O11" s="3">
        <f>VLOOKUP($A11,'ST Annual LA Forecasts'!$A$2:$AI$42,25,0)</f>
        <v>4175</v>
      </c>
      <c r="P11" s="3">
        <f>VLOOKUP($A11,'SP Annual LA Forecasts'!$A$2:$AI$42,25,0)</f>
        <v>1973</v>
      </c>
      <c r="Q11" s="3">
        <f>VLOOKUP($A11,'NZE Annual LA Forecasts'!$A$2:$AI$42,35,0)</f>
        <v>23515</v>
      </c>
      <c r="R11" s="3">
        <f>VLOOKUP($A11,'CT Annual LA Forecasts'!$A$2:$AI$42,35,0)</f>
        <v>16681</v>
      </c>
      <c r="S11" s="3">
        <f>VLOOKUP($A11,'LTW Annual LA Forecasts'!$A$2:$AI$42,35,0)</f>
        <v>17814</v>
      </c>
      <c r="T11" s="3">
        <f>VLOOKUP($A11,'ST Annual LA Forecasts'!$A$2:$AI$42,35,0)</f>
        <v>7397</v>
      </c>
      <c r="U11" s="3">
        <f>VLOOKUP($A11,'SP Annual LA Forecasts'!$A$2:$AI$42,35,0)</f>
        <v>4391</v>
      </c>
      <c r="V11" s="37" t="s">
        <v>58</v>
      </c>
      <c r="W11" s="2" t="s">
        <v>58</v>
      </c>
      <c r="X11" s="2"/>
    </row>
    <row r="12" spans="1:24" x14ac:dyDescent="0.3">
      <c r="A12" s="8" t="s">
        <v>9</v>
      </c>
      <c r="B12" s="3">
        <f>VLOOKUP(A12,'NZE Annual LA Forecasts'!$A$2:$AI$42,5,0)</f>
        <v>1725</v>
      </c>
      <c r="C12" s="3">
        <f>VLOOKUP($A12,'CT Annual LA Forecasts'!$A$2:$AI$42,5,0)</f>
        <v>2153</v>
      </c>
      <c r="D12" s="3">
        <f>VLOOKUP($A12,'LTW Annual LA Forecasts'!$A$2:$AI$42,5,0)</f>
        <v>2245</v>
      </c>
      <c r="E12" s="3">
        <f>VLOOKUP($A12,'ST Annual LA Forecasts'!$A$2:$AI$42,5,0)</f>
        <v>1984</v>
      </c>
      <c r="F12" s="3">
        <f>VLOOKUP($A12,'SP Annual LA Forecasts'!$A$2:$AI$42,5,0)</f>
        <v>1637</v>
      </c>
      <c r="G12" s="3">
        <f>VLOOKUP($A12,'NZE Annual LA Forecasts'!$A$2:$AI$42,15,0)</f>
        <v>24558</v>
      </c>
      <c r="H12" s="3">
        <f>VLOOKUP($A12,'CT Annual LA Forecasts'!$A$2:$AI$42,15,0)</f>
        <v>33207</v>
      </c>
      <c r="I12" s="3">
        <f>VLOOKUP($A12,'LTW Annual LA Forecasts'!$A$2:$AI$42,15,0)</f>
        <v>41751</v>
      </c>
      <c r="J12" s="3">
        <f>VLOOKUP($A12,'ST Annual LA Forecasts'!$A$2:$AI$42,15,0)</f>
        <v>11201</v>
      </c>
      <c r="K12" s="3">
        <f>VLOOKUP($A12,'SP Annual LA Forecasts'!$A$2:$AI$42,15,0)</f>
        <v>4886</v>
      </c>
      <c r="L12" s="3">
        <f>VLOOKUP($A12,'NZE Annual LA Forecasts'!$A$2:$AI$42,25,0)</f>
        <v>133430</v>
      </c>
      <c r="M12" s="3">
        <f>VLOOKUP($A12,'CT Annual LA Forecasts'!$A$2:$AI$42,25,0)</f>
        <v>83311</v>
      </c>
      <c r="N12" s="3">
        <f>VLOOKUP($A12,'LTW Annual LA Forecasts'!$A$2:$AI$42,25,0)</f>
        <v>95636</v>
      </c>
      <c r="O12" s="3">
        <f>VLOOKUP($A12,'ST Annual LA Forecasts'!$A$2:$AI$42,25,0)</f>
        <v>26468</v>
      </c>
      <c r="P12" s="3">
        <f>VLOOKUP($A12,'SP Annual LA Forecasts'!$A$2:$AI$42,25,0)</f>
        <v>11799</v>
      </c>
      <c r="Q12" s="3">
        <f>VLOOKUP($A12,'NZE Annual LA Forecasts'!$A$2:$AI$42,35,0)</f>
        <v>178925</v>
      </c>
      <c r="R12" s="3">
        <f>VLOOKUP($A12,'CT Annual LA Forecasts'!$A$2:$AI$42,35,0)</f>
        <v>128636</v>
      </c>
      <c r="S12" s="3">
        <f>VLOOKUP($A12,'LTW Annual LA Forecasts'!$A$2:$AI$42,35,0)</f>
        <v>132883</v>
      </c>
      <c r="T12" s="3">
        <f>VLOOKUP($A12,'ST Annual LA Forecasts'!$A$2:$AI$42,35,0)</f>
        <v>50762</v>
      </c>
      <c r="U12" s="3">
        <f>VLOOKUP($A12,'SP Annual LA Forecasts'!$A$2:$AI$42,35,0)</f>
        <v>27287</v>
      </c>
      <c r="V12" s="37" t="s">
        <v>75</v>
      </c>
      <c r="W12" s="2" t="s">
        <v>59</v>
      </c>
      <c r="X12" s="2" t="s">
        <v>60</v>
      </c>
    </row>
    <row r="13" spans="1:24" x14ac:dyDescent="0.3">
      <c r="A13" s="8" t="s">
        <v>10</v>
      </c>
      <c r="B13" s="3">
        <f>VLOOKUP(A13,'NZE Annual LA Forecasts'!$A$2:$AI$42,5,0)</f>
        <v>564</v>
      </c>
      <c r="C13" s="3">
        <f>VLOOKUP($A13,'CT Annual LA Forecasts'!$A$2:$AI$42,5,0)</f>
        <v>759</v>
      </c>
      <c r="D13" s="3">
        <f>VLOOKUP($A13,'LTW Annual LA Forecasts'!$A$2:$AI$42,5,0)</f>
        <v>854</v>
      </c>
      <c r="E13" s="3">
        <f>VLOOKUP($A13,'ST Annual LA Forecasts'!$A$2:$AI$42,5,0)</f>
        <v>697</v>
      </c>
      <c r="F13" s="3">
        <f>VLOOKUP($A13,'SP Annual LA Forecasts'!$A$2:$AI$42,5,0)</f>
        <v>600</v>
      </c>
      <c r="G13" s="3">
        <f>VLOOKUP($A13,'NZE Annual LA Forecasts'!$A$2:$AI$42,15,0)</f>
        <v>12270</v>
      </c>
      <c r="H13" s="3">
        <f>VLOOKUP($A13,'CT Annual LA Forecasts'!$A$2:$AI$42,15,0)</f>
        <v>20037</v>
      </c>
      <c r="I13" s="3">
        <f>VLOOKUP($A13,'LTW Annual LA Forecasts'!$A$2:$AI$42,15,0)</f>
        <v>26169</v>
      </c>
      <c r="J13" s="3">
        <f>VLOOKUP($A13,'ST Annual LA Forecasts'!$A$2:$AI$42,15,0)</f>
        <v>5913</v>
      </c>
      <c r="K13" s="3">
        <f>VLOOKUP($A13,'SP Annual LA Forecasts'!$A$2:$AI$42,15,0)</f>
        <v>1557</v>
      </c>
      <c r="L13" s="3">
        <f>VLOOKUP($A13,'NZE Annual LA Forecasts'!$A$2:$AI$42,25,0)</f>
        <v>76061</v>
      </c>
      <c r="M13" s="3">
        <f>VLOOKUP($A13,'CT Annual LA Forecasts'!$A$2:$AI$42,25,0)</f>
        <v>54477</v>
      </c>
      <c r="N13" s="3">
        <f>VLOOKUP($A13,'LTW Annual LA Forecasts'!$A$2:$AI$42,25,0)</f>
        <v>62014</v>
      </c>
      <c r="O13" s="3">
        <f>VLOOKUP($A13,'ST Annual LA Forecasts'!$A$2:$AI$42,25,0)</f>
        <v>15404</v>
      </c>
      <c r="P13" s="3">
        <f>VLOOKUP($A13,'SP Annual LA Forecasts'!$A$2:$AI$42,25,0)</f>
        <v>5948</v>
      </c>
      <c r="Q13" s="3">
        <f>VLOOKUP($A13,'NZE Annual LA Forecasts'!$A$2:$AI$42,35,0)</f>
        <v>101271</v>
      </c>
      <c r="R13" s="3">
        <f>VLOOKUP($A13,'CT Annual LA Forecasts'!$A$2:$AI$42,35,0)</f>
        <v>85473</v>
      </c>
      <c r="S13" s="3">
        <f>VLOOKUP($A13,'LTW Annual LA Forecasts'!$A$2:$AI$42,35,0)</f>
        <v>85051</v>
      </c>
      <c r="T13" s="3">
        <f>VLOOKUP($A13,'ST Annual LA Forecasts'!$A$2:$AI$42,35,0)</f>
        <v>31134</v>
      </c>
      <c r="U13" s="3">
        <f>VLOOKUP($A13,'SP Annual LA Forecasts'!$A$2:$AI$42,35,0)</f>
        <v>15482</v>
      </c>
      <c r="V13" s="37" t="s">
        <v>55</v>
      </c>
      <c r="W13" s="2" t="s">
        <v>55</v>
      </c>
      <c r="X13" s="2"/>
    </row>
    <row r="14" spans="1:24" x14ac:dyDescent="0.3">
      <c r="A14" s="8" t="s">
        <v>11</v>
      </c>
      <c r="B14" s="3">
        <f>VLOOKUP(A14,'NZE Annual LA Forecasts'!$A$2:$AI$42,5,0)</f>
        <v>535</v>
      </c>
      <c r="C14" s="3">
        <f>VLOOKUP($A14,'CT Annual LA Forecasts'!$A$2:$AI$42,5,0)</f>
        <v>724</v>
      </c>
      <c r="D14" s="3">
        <f>VLOOKUP($A14,'LTW Annual LA Forecasts'!$A$2:$AI$42,5,0)</f>
        <v>675</v>
      </c>
      <c r="E14" s="3">
        <f>VLOOKUP($A14,'ST Annual LA Forecasts'!$A$2:$AI$42,5,0)</f>
        <v>663</v>
      </c>
      <c r="F14" s="3">
        <f>VLOOKUP($A14,'SP Annual LA Forecasts'!$A$2:$AI$42,5,0)</f>
        <v>553</v>
      </c>
      <c r="G14" s="3">
        <f>VLOOKUP($A14,'NZE Annual LA Forecasts'!$A$2:$AI$42,15,0)</f>
        <v>7366</v>
      </c>
      <c r="H14" s="3">
        <f>VLOOKUP($A14,'CT Annual LA Forecasts'!$A$2:$AI$42,15,0)</f>
        <v>11012</v>
      </c>
      <c r="I14" s="3">
        <f>VLOOKUP($A14,'LTW Annual LA Forecasts'!$A$2:$AI$42,15,0)</f>
        <v>13283</v>
      </c>
      <c r="J14" s="3">
        <f>VLOOKUP($A14,'ST Annual LA Forecasts'!$A$2:$AI$42,15,0)</f>
        <v>3861</v>
      </c>
      <c r="K14" s="3">
        <f>VLOOKUP($A14,'SP Annual LA Forecasts'!$A$2:$AI$42,15,0)</f>
        <v>1720</v>
      </c>
      <c r="L14" s="3">
        <f>VLOOKUP($A14,'NZE Annual LA Forecasts'!$A$2:$AI$42,25,0)</f>
        <v>36075</v>
      </c>
      <c r="M14" s="3">
        <f>VLOOKUP($A14,'CT Annual LA Forecasts'!$A$2:$AI$42,25,0)</f>
        <v>26520</v>
      </c>
      <c r="N14" s="3">
        <f>VLOOKUP($A14,'LTW Annual LA Forecasts'!$A$2:$AI$42,25,0)</f>
        <v>29312</v>
      </c>
      <c r="O14" s="3">
        <f>VLOOKUP($A14,'ST Annual LA Forecasts'!$A$2:$AI$42,25,0)</f>
        <v>8823</v>
      </c>
      <c r="P14" s="3">
        <f>VLOOKUP($A14,'SP Annual LA Forecasts'!$A$2:$AI$42,25,0)</f>
        <v>3979</v>
      </c>
      <c r="Q14" s="3">
        <f>VLOOKUP($A14,'NZE Annual LA Forecasts'!$A$2:$AI$42,35,0)</f>
        <v>47784</v>
      </c>
      <c r="R14" s="3">
        <f>VLOOKUP($A14,'CT Annual LA Forecasts'!$A$2:$AI$42,35,0)</f>
        <v>40484</v>
      </c>
      <c r="S14" s="3">
        <f>VLOOKUP($A14,'LTW Annual LA Forecasts'!$A$2:$AI$42,35,0)</f>
        <v>39762</v>
      </c>
      <c r="T14" s="3">
        <f>VLOOKUP($A14,'ST Annual LA Forecasts'!$A$2:$AI$42,35,0)</f>
        <v>16261</v>
      </c>
      <c r="U14" s="3">
        <f>VLOOKUP($A14,'SP Annual LA Forecasts'!$A$2:$AI$42,35,0)</f>
        <v>9294</v>
      </c>
      <c r="V14" s="37" t="s">
        <v>60</v>
      </c>
      <c r="W14" s="2" t="s">
        <v>60</v>
      </c>
      <c r="X14" s="2"/>
    </row>
    <row r="15" spans="1:24" x14ac:dyDescent="0.3">
      <c r="A15" s="8" t="s">
        <v>12</v>
      </c>
      <c r="B15" s="3">
        <f>VLOOKUP(A15,'NZE Annual LA Forecasts'!$A$2:$AI$42,5,0)</f>
        <v>585</v>
      </c>
      <c r="C15" s="3">
        <f>VLOOKUP($A15,'CT Annual LA Forecasts'!$A$2:$AI$42,5,0)</f>
        <v>767</v>
      </c>
      <c r="D15" s="3">
        <f>VLOOKUP($A15,'LTW Annual LA Forecasts'!$A$2:$AI$42,5,0)</f>
        <v>781</v>
      </c>
      <c r="E15" s="3">
        <f>VLOOKUP($A15,'ST Annual LA Forecasts'!$A$2:$AI$42,5,0)</f>
        <v>697</v>
      </c>
      <c r="F15" s="3">
        <f>VLOOKUP($A15,'SP Annual LA Forecasts'!$A$2:$AI$42,5,0)</f>
        <v>602</v>
      </c>
      <c r="G15" s="3">
        <f>VLOOKUP($A15,'NZE Annual LA Forecasts'!$A$2:$AI$42,15,0)</f>
        <v>9520</v>
      </c>
      <c r="H15" s="3">
        <f>VLOOKUP($A15,'CT Annual LA Forecasts'!$A$2:$AI$42,15,0)</f>
        <v>14906</v>
      </c>
      <c r="I15" s="3">
        <f>VLOOKUP($A15,'LTW Annual LA Forecasts'!$A$2:$AI$42,15,0)</f>
        <v>19025</v>
      </c>
      <c r="J15" s="3">
        <f>VLOOKUP($A15,'ST Annual LA Forecasts'!$A$2:$AI$42,15,0)</f>
        <v>4645</v>
      </c>
      <c r="K15" s="3">
        <f>VLOOKUP($A15,'SP Annual LA Forecasts'!$A$2:$AI$42,15,0)</f>
        <v>1683</v>
      </c>
      <c r="L15" s="3">
        <f>VLOOKUP($A15,'NZE Annual LA Forecasts'!$A$2:$AI$42,25,0)</f>
        <v>58849</v>
      </c>
      <c r="M15" s="3">
        <f>VLOOKUP($A15,'CT Annual LA Forecasts'!$A$2:$AI$42,25,0)</f>
        <v>41517</v>
      </c>
      <c r="N15" s="3">
        <f>VLOOKUP($A15,'LTW Annual LA Forecasts'!$A$2:$AI$42,25,0)</f>
        <v>45611</v>
      </c>
      <c r="O15" s="3">
        <f>VLOOKUP($A15,'ST Annual LA Forecasts'!$A$2:$AI$42,25,0)</f>
        <v>11195</v>
      </c>
      <c r="P15" s="3">
        <f>VLOOKUP($A15,'SP Annual LA Forecasts'!$A$2:$AI$42,25,0)</f>
        <v>4638</v>
      </c>
      <c r="Q15" s="3">
        <f>VLOOKUP($A15,'NZE Annual LA Forecasts'!$A$2:$AI$42,35,0)</f>
        <v>78848</v>
      </c>
      <c r="R15" s="3">
        <f>VLOOKUP($A15,'CT Annual LA Forecasts'!$A$2:$AI$42,35,0)</f>
        <v>66395</v>
      </c>
      <c r="S15" s="3">
        <f>VLOOKUP($A15,'LTW Annual LA Forecasts'!$A$2:$AI$42,35,0)</f>
        <v>63764</v>
      </c>
      <c r="T15" s="3">
        <f>VLOOKUP($A15,'ST Annual LA Forecasts'!$A$2:$AI$42,35,0)</f>
        <v>23171</v>
      </c>
      <c r="U15" s="3">
        <f>VLOOKUP($A15,'SP Annual LA Forecasts'!$A$2:$AI$42,35,0)</f>
        <v>11213</v>
      </c>
      <c r="V15" s="37" t="s">
        <v>74</v>
      </c>
      <c r="W15" s="2" t="s">
        <v>54</v>
      </c>
      <c r="X15" s="2" t="s">
        <v>60</v>
      </c>
    </row>
    <row r="16" spans="1:24" x14ac:dyDescent="0.3">
      <c r="A16" s="8" t="s">
        <v>13</v>
      </c>
      <c r="B16" s="3">
        <f>VLOOKUP(A16,'NZE Annual LA Forecasts'!$A$2:$AI$42,5,0)</f>
        <v>345</v>
      </c>
      <c r="C16" s="3">
        <f>VLOOKUP($A16,'CT Annual LA Forecasts'!$A$2:$AI$42,5,0)</f>
        <v>468</v>
      </c>
      <c r="D16" s="3">
        <f>VLOOKUP($A16,'LTW Annual LA Forecasts'!$A$2:$AI$42,5,0)</f>
        <v>505</v>
      </c>
      <c r="E16" s="3">
        <f>VLOOKUP($A16,'ST Annual LA Forecasts'!$A$2:$AI$42,5,0)</f>
        <v>430</v>
      </c>
      <c r="F16" s="3">
        <f>VLOOKUP($A16,'SP Annual LA Forecasts'!$A$2:$AI$42,5,0)</f>
        <v>367</v>
      </c>
      <c r="G16" s="3">
        <f>VLOOKUP($A16,'NZE Annual LA Forecasts'!$A$2:$AI$42,15,0)</f>
        <v>6761</v>
      </c>
      <c r="H16" s="3">
        <f>VLOOKUP($A16,'CT Annual LA Forecasts'!$A$2:$AI$42,15,0)</f>
        <v>10931</v>
      </c>
      <c r="I16" s="3">
        <f>VLOOKUP($A16,'LTW Annual LA Forecasts'!$A$2:$AI$42,15,0)</f>
        <v>13735</v>
      </c>
      <c r="J16" s="3">
        <f>VLOOKUP($A16,'ST Annual LA Forecasts'!$A$2:$AI$42,15,0)</f>
        <v>3178</v>
      </c>
      <c r="K16" s="3">
        <f>VLOOKUP($A16,'SP Annual LA Forecasts'!$A$2:$AI$42,15,0)</f>
        <v>948</v>
      </c>
      <c r="L16" s="3">
        <f>VLOOKUP($A16,'NZE Annual LA Forecasts'!$A$2:$AI$42,25,0)</f>
        <v>38068</v>
      </c>
      <c r="M16" s="3">
        <f>VLOOKUP($A16,'CT Annual LA Forecasts'!$A$2:$AI$42,25,0)</f>
        <v>27931</v>
      </c>
      <c r="N16" s="3">
        <f>VLOOKUP($A16,'LTW Annual LA Forecasts'!$A$2:$AI$42,25,0)</f>
        <v>31119</v>
      </c>
      <c r="O16" s="3">
        <f>VLOOKUP($A16,'ST Annual LA Forecasts'!$A$2:$AI$42,25,0)</f>
        <v>8258</v>
      </c>
      <c r="P16" s="3">
        <f>VLOOKUP($A16,'SP Annual LA Forecasts'!$A$2:$AI$42,25,0)</f>
        <v>3264</v>
      </c>
      <c r="Q16" s="3">
        <f>VLOOKUP($A16,'NZE Annual LA Forecasts'!$A$2:$AI$42,35,0)</f>
        <v>50499</v>
      </c>
      <c r="R16" s="3">
        <f>VLOOKUP($A16,'CT Annual LA Forecasts'!$A$2:$AI$42,35,0)</f>
        <v>43079</v>
      </c>
      <c r="S16" s="3">
        <f>VLOOKUP($A16,'LTW Annual LA Forecasts'!$A$2:$AI$42,35,0)</f>
        <v>42174</v>
      </c>
      <c r="T16" s="3">
        <f>VLOOKUP($A16,'ST Annual LA Forecasts'!$A$2:$AI$42,35,0)</f>
        <v>16024</v>
      </c>
      <c r="U16" s="3">
        <f>VLOOKUP($A16,'SP Annual LA Forecasts'!$A$2:$AI$42,35,0)</f>
        <v>8530</v>
      </c>
      <c r="V16" s="37" t="s">
        <v>56</v>
      </c>
      <c r="W16" s="2" t="s">
        <v>56</v>
      </c>
      <c r="X16" s="2"/>
    </row>
    <row r="17" spans="1:24" x14ac:dyDescent="0.3">
      <c r="A17" s="8" t="s">
        <v>14</v>
      </c>
      <c r="B17" s="3">
        <f>VLOOKUP(A17,'NZE Annual LA Forecasts'!$A$2:$AI$42,5,0)</f>
        <v>14</v>
      </c>
      <c r="C17" s="3">
        <f>VLOOKUP($A17,'CT Annual LA Forecasts'!$A$2:$AI$42,5,0)</f>
        <v>17</v>
      </c>
      <c r="D17" s="3">
        <f>VLOOKUP($A17,'LTW Annual LA Forecasts'!$A$2:$AI$42,5,0)</f>
        <v>16</v>
      </c>
      <c r="E17" s="3">
        <f>VLOOKUP($A17,'ST Annual LA Forecasts'!$A$2:$AI$42,5,0)</f>
        <v>15</v>
      </c>
      <c r="F17" s="3">
        <f>VLOOKUP($A17,'SP Annual LA Forecasts'!$A$2:$AI$42,5,0)</f>
        <v>14</v>
      </c>
      <c r="G17" s="3">
        <f>VLOOKUP($A17,'NZE Annual LA Forecasts'!$A$2:$AI$42,15,0)</f>
        <v>359</v>
      </c>
      <c r="H17" s="3">
        <f>VLOOKUP($A17,'CT Annual LA Forecasts'!$A$2:$AI$42,15,0)</f>
        <v>414</v>
      </c>
      <c r="I17" s="3">
        <f>VLOOKUP($A17,'LTW Annual LA Forecasts'!$A$2:$AI$42,15,0)</f>
        <v>495</v>
      </c>
      <c r="J17" s="3">
        <f>VLOOKUP($A17,'ST Annual LA Forecasts'!$A$2:$AI$42,15,0)</f>
        <v>151</v>
      </c>
      <c r="K17" s="3">
        <f>VLOOKUP($A17,'SP Annual LA Forecasts'!$A$2:$AI$42,15,0)</f>
        <v>101</v>
      </c>
      <c r="L17" s="3">
        <f>VLOOKUP($A17,'NZE Annual LA Forecasts'!$A$2:$AI$42,25,0)</f>
        <v>1523</v>
      </c>
      <c r="M17" s="3">
        <f>VLOOKUP($A17,'CT Annual LA Forecasts'!$A$2:$AI$42,25,0)</f>
        <v>942</v>
      </c>
      <c r="N17" s="3">
        <f>VLOOKUP($A17,'LTW Annual LA Forecasts'!$A$2:$AI$42,25,0)</f>
        <v>1077</v>
      </c>
      <c r="O17" s="3">
        <f>VLOOKUP($A17,'ST Annual LA Forecasts'!$A$2:$AI$42,25,0)</f>
        <v>361</v>
      </c>
      <c r="P17" s="3">
        <f>VLOOKUP($A17,'SP Annual LA Forecasts'!$A$2:$AI$42,25,0)</f>
        <v>170</v>
      </c>
      <c r="Q17" s="3">
        <f>VLOOKUP($A17,'NZE Annual LA Forecasts'!$A$2:$AI$42,35,0)</f>
        <v>1950</v>
      </c>
      <c r="R17" s="3">
        <f>VLOOKUP($A17,'CT Annual LA Forecasts'!$A$2:$AI$42,35,0)</f>
        <v>1403</v>
      </c>
      <c r="S17" s="3">
        <f>VLOOKUP($A17,'LTW Annual LA Forecasts'!$A$2:$AI$42,35,0)</f>
        <v>1481</v>
      </c>
      <c r="T17" s="3">
        <f>VLOOKUP($A17,'ST Annual LA Forecasts'!$A$2:$AI$42,35,0)</f>
        <v>630</v>
      </c>
      <c r="U17" s="3">
        <f>VLOOKUP($A17,'SP Annual LA Forecasts'!$A$2:$AI$42,35,0)</f>
        <v>374</v>
      </c>
      <c r="V17" s="37" t="s">
        <v>66</v>
      </c>
      <c r="W17" s="2" t="s">
        <v>66</v>
      </c>
      <c r="X17" s="2"/>
    </row>
    <row r="18" spans="1:24" x14ac:dyDescent="0.3">
      <c r="A18" s="8" t="s">
        <v>15</v>
      </c>
      <c r="B18" s="3">
        <f>VLOOKUP(A18,'NZE Annual LA Forecasts'!$A$2:$AI$42,5,0)</f>
        <v>810</v>
      </c>
      <c r="C18" s="3">
        <f>VLOOKUP($A18,'CT Annual LA Forecasts'!$A$2:$AI$42,5,0)</f>
        <v>1002</v>
      </c>
      <c r="D18" s="3">
        <f>VLOOKUP($A18,'LTW Annual LA Forecasts'!$A$2:$AI$42,5,0)</f>
        <v>1038</v>
      </c>
      <c r="E18" s="3">
        <f>VLOOKUP($A18,'ST Annual LA Forecasts'!$A$2:$AI$42,5,0)</f>
        <v>919</v>
      </c>
      <c r="F18" s="3">
        <f>VLOOKUP($A18,'SP Annual LA Forecasts'!$A$2:$AI$42,5,0)</f>
        <v>817</v>
      </c>
      <c r="G18" s="3">
        <f>VLOOKUP($A18,'NZE Annual LA Forecasts'!$A$2:$AI$42,15,0)</f>
        <v>17584</v>
      </c>
      <c r="H18" s="3">
        <f>VLOOKUP($A18,'CT Annual LA Forecasts'!$A$2:$AI$42,15,0)</f>
        <v>25161</v>
      </c>
      <c r="I18" s="3">
        <f>VLOOKUP($A18,'LTW Annual LA Forecasts'!$A$2:$AI$42,15,0)</f>
        <v>33069</v>
      </c>
      <c r="J18" s="3">
        <f>VLOOKUP($A18,'ST Annual LA Forecasts'!$A$2:$AI$42,15,0)</f>
        <v>7933</v>
      </c>
      <c r="K18" s="3">
        <f>VLOOKUP($A18,'SP Annual LA Forecasts'!$A$2:$AI$42,15,0)</f>
        <v>2292</v>
      </c>
      <c r="L18" s="3">
        <f>VLOOKUP($A18,'NZE Annual LA Forecasts'!$A$2:$AI$42,25,0)</f>
        <v>105453</v>
      </c>
      <c r="M18" s="3">
        <f>VLOOKUP($A18,'CT Annual LA Forecasts'!$A$2:$AI$42,25,0)</f>
        <v>65644</v>
      </c>
      <c r="N18" s="3">
        <f>VLOOKUP($A18,'LTW Annual LA Forecasts'!$A$2:$AI$42,25,0)</f>
        <v>75429</v>
      </c>
      <c r="O18" s="3">
        <f>VLOOKUP($A18,'ST Annual LA Forecasts'!$A$2:$AI$42,25,0)</f>
        <v>19985</v>
      </c>
      <c r="P18" s="3">
        <f>VLOOKUP($A18,'SP Annual LA Forecasts'!$A$2:$AI$42,25,0)</f>
        <v>7942</v>
      </c>
      <c r="Q18" s="3">
        <f>VLOOKUP($A18,'NZE Annual LA Forecasts'!$A$2:$AI$42,35,0)</f>
        <v>141176</v>
      </c>
      <c r="R18" s="3">
        <f>VLOOKUP($A18,'CT Annual LA Forecasts'!$A$2:$AI$42,35,0)</f>
        <v>102031</v>
      </c>
      <c r="S18" s="3">
        <f>VLOOKUP($A18,'LTW Annual LA Forecasts'!$A$2:$AI$42,35,0)</f>
        <v>104387</v>
      </c>
      <c r="T18" s="3">
        <f>VLOOKUP($A18,'ST Annual LA Forecasts'!$A$2:$AI$42,35,0)</f>
        <v>39572</v>
      </c>
      <c r="U18" s="3">
        <f>VLOOKUP($A18,'SP Annual LA Forecasts'!$A$2:$AI$42,35,0)</f>
        <v>20231</v>
      </c>
      <c r="V18" s="37" t="s">
        <v>59</v>
      </c>
      <c r="W18" s="2" t="s">
        <v>59</v>
      </c>
      <c r="X18" s="2"/>
    </row>
    <row r="19" spans="1:24" x14ac:dyDescent="0.3">
      <c r="A19" s="8" t="s">
        <v>16</v>
      </c>
      <c r="B19" s="3">
        <f>VLOOKUP(A19,'NZE Annual LA Forecasts'!$A$2:$AI$42,5,0)</f>
        <v>1170</v>
      </c>
      <c r="C19" s="3">
        <f>VLOOKUP($A19,'CT Annual LA Forecasts'!$A$2:$AI$42,5,0)</f>
        <v>1460</v>
      </c>
      <c r="D19" s="3">
        <f>VLOOKUP($A19,'LTW Annual LA Forecasts'!$A$2:$AI$42,5,0)</f>
        <v>1507</v>
      </c>
      <c r="E19" s="3">
        <f>VLOOKUP($A19,'ST Annual LA Forecasts'!$A$2:$AI$42,5,0)</f>
        <v>1339</v>
      </c>
      <c r="F19" s="3">
        <f>VLOOKUP($A19,'SP Annual LA Forecasts'!$A$2:$AI$42,5,0)</f>
        <v>1192</v>
      </c>
      <c r="G19" s="3">
        <f>VLOOKUP($A19,'NZE Annual LA Forecasts'!$A$2:$AI$42,15,0)</f>
        <v>26158</v>
      </c>
      <c r="H19" s="3">
        <f>VLOOKUP($A19,'CT Annual LA Forecasts'!$A$2:$AI$42,15,0)</f>
        <v>37600</v>
      </c>
      <c r="I19" s="3">
        <f>VLOOKUP($A19,'LTW Annual LA Forecasts'!$A$2:$AI$42,15,0)</f>
        <v>48158</v>
      </c>
      <c r="J19" s="3">
        <f>VLOOKUP($A19,'ST Annual LA Forecasts'!$A$2:$AI$42,15,0)</f>
        <v>11030</v>
      </c>
      <c r="K19" s="3">
        <f>VLOOKUP($A19,'SP Annual LA Forecasts'!$A$2:$AI$42,15,0)</f>
        <v>3147</v>
      </c>
      <c r="L19" s="3">
        <f>VLOOKUP($A19,'NZE Annual LA Forecasts'!$A$2:$AI$42,25,0)</f>
        <v>159111</v>
      </c>
      <c r="M19" s="3">
        <f>VLOOKUP($A19,'CT Annual LA Forecasts'!$A$2:$AI$42,25,0)</f>
        <v>98776</v>
      </c>
      <c r="N19" s="3">
        <f>VLOOKUP($A19,'LTW Annual LA Forecasts'!$A$2:$AI$42,25,0)</f>
        <v>109830</v>
      </c>
      <c r="O19" s="3">
        <f>VLOOKUP($A19,'ST Annual LA Forecasts'!$A$2:$AI$42,25,0)</f>
        <v>28007</v>
      </c>
      <c r="P19" s="3">
        <f>VLOOKUP($A19,'SP Annual LA Forecasts'!$A$2:$AI$42,25,0)</f>
        <v>11116</v>
      </c>
      <c r="Q19" s="3">
        <f>VLOOKUP($A19,'NZE Annual LA Forecasts'!$A$2:$AI$42,35,0)</f>
        <v>213359</v>
      </c>
      <c r="R19" s="3">
        <f>VLOOKUP($A19,'CT Annual LA Forecasts'!$A$2:$AI$42,35,0)</f>
        <v>154148</v>
      </c>
      <c r="S19" s="3">
        <f>VLOOKUP($A19,'LTW Annual LA Forecasts'!$A$2:$AI$42,35,0)</f>
        <v>152944</v>
      </c>
      <c r="T19" s="3">
        <f>VLOOKUP($A19,'ST Annual LA Forecasts'!$A$2:$AI$42,35,0)</f>
        <v>56161</v>
      </c>
      <c r="U19" s="3">
        <f>VLOOKUP($A19,'SP Annual LA Forecasts'!$A$2:$AI$42,35,0)</f>
        <v>28557</v>
      </c>
      <c r="V19" s="37" t="s">
        <v>54</v>
      </c>
      <c r="W19" s="2" t="s">
        <v>54</v>
      </c>
      <c r="X19" s="2"/>
    </row>
    <row r="20" spans="1:24" x14ac:dyDescent="0.3">
      <c r="A20" s="8" t="s">
        <v>17</v>
      </c>
      <c r="B20" s="3">
        <f>VLOOKUP(A20,'NZE Annual LA Forecasts'!$A$2:$AI$42,5,0)</f>
        <v>2129</v>
      </c>
      <c r="C20" s="3">
        <f>VLOOKUP($A20,'CT Annual LA Forecasts'!$A$2:$AI$42,5,0)</f>
        <v>2649</v>
      </c>
      <c r="D20" s="3">
        <f>VLOOKUP($A20,'LTW Annual LA Forecasts'!$A$2:$AI$42,5,0)</f>
        <v>2738</v>
      </c>
      <c r="E20" s="3">
        <f>VLOOKUP($A20,'ST Annual LA Forecasts'!$A$2:$AI$42,5,0)</f>
        <v>2427</v>
      </c>
      <c r="F20" s="3">
        <f>VLOOKUP($A20,'SP Annual LA Forecasts'!$A$2:$AI$42,5,0)</f>
        <v>2238</v>
      </c>
      <c r="G20" s="3">
        <f>VLOOKUP($A20,'NZE Annual LA Forecasts'!$A$2:$AI$42,15,0)</f>
        <v>49641</v>
      </c>
      <c r="H20" s="3">
        <f>VLOOKUP($A20,'CT Annual LA Forecasts'!$A$2:$AI$42,15,0)</f>
        <v>71511</v>
      </c>
      <c r="I20" s="3">
        <f>VLOOKUP($A20,'LTW Annual LA Forecasts'!$A$2:$AI$42,15,0)</f>
        <v>88684</v>
      </c>
      <c r="J20" s="3">
        <f>VLOOKUP($A20,'ST Annual LA Forecasts'!$A$2:$AI$42,15,0)</f>
        <v>20141</v>
      </c>
      <c r="K20" s="3">
        <f>VLOOKUP($A20,'SP Annual LA Forecasts'!$A$2:$AI$42,15,0)</f>
        <v>5603</v>
      </c>
      <c r="L20" s="3">
        <f>VLOOKUP($A20,'NZE Annual LA Forecasts'!$A$2:$AI$42,25,0)</f>
        <v>287001</v>
      </c>
      <c r="M20" s="3">
        <f>VLOOKUP($A20,'CT Annual LA Forecasts'!$A$2:$AI$42,25,0)</f>
        <v>181841</v>
      </c>
      <c r="N20" s="3">
        <f>VLOOKUP($A20,'LTW Annual LA Forecasts'!$A$2:$AI$42,25,0)</f>
        <v>198820</v>
      </c>
      <c r="O20" s="3">
        <f>VLOOKUP($A20,'ST Annual LA Forecasts'!$A$2:$AI$42,25,0)</f>
        <v>51360</v>
      </c>
      <c r="P20" s="3">
        <f>VLOOKUP($A20,'SP Annual LA Forecasts'!$A$2:$AI$42,25,0)</f>
        <v>20505</v>
      </c>
      <c r="Q20" s="3">
        <f>VLOOKUP($A20,'NZE Annual LA Forecasts'!$A$2:$AI$42,35,0)</f>
        <v>384159</v>
      </c>
      <c r="R20" s="3">
        <f>VLOOKUP($A20,'CT Annual LA Forecasts'!$A$2:$AI$42,35,0)</f>
        <v>281113</v>
      </c>
      <c r="S20" s="3">
        <f>VLOOKUP($A20,'LTW Annual LA Forecasts'!$A$2:$AI$42,35,0)</f>
        <v>275636</v>
      </c>
      <c r="T20" s="3">
        <f>VLOOKUP($A20,'ST Annual LA Forecasts'!$A$2:$AI$42,35,0)</f>
        <v>101671</v>
      </c>
      <c r="U20" s="3">
        <f>VLOOKUP($A20,'SP Annual LA Forecasts'!$A$2:$AI$42,35,0)</f>
        <v>53299</v>
      </c>
      <c r="V20" s="37" t="s">
        <v>54</v>
      </c>
      <c r="W20" s="2" t="s">
        <v>54</v>
      </c>
      <c r="X20" s="2"/>
    </row>
    <row r="21" spans="1:24" x14ac:dyDescent="0.3">
      <c r="A21" s="8" t="s">
        <v>18</v>
      </c>
      <c r="B21" s="3">
        <f>VLOOKUP(A21,'NZE Annual LA Forecasts'!$A$2:$AI$42,5,0)</f>
        <v>446</v>
      </c>
      <c r="C21" s="3">
        <f>VLOOKUP($A21,'CT Annual LA Forecasts'!$A$2:$AI$42,5,0)</f>
        <v>601</v>
      </c>
      <c r="D21" s="3">
        <f>VLOOKUP($A21,'LTW Annual LA Forecasts'!$A$2:$AI$42,5,0)</f>
        <v>671</v>
      </c>
      <c r="E21" s="3">
        <f>VLOOKUP($A21,'ST Annual LA Forecasts'!$A$2:$AI$42,5,0)</f>
        <v>552</v>
      </c>
      <c r="F21" s="3">
        <f>VLOOKUP($A21,'SP Annual LA Forecasts'!$A$2:$AI$42,5,0)</f>
        <v>479</v>
      </c>
      <c r="G21" s="3">
        <f>VLOOKUP($A21,'NZE Annual LA Forecasts'!$A$2:$AI$42,15,0)</f>
        <v>9380</v>
      </c>
      <c r="H21" s="3">
        <f>VLOOKUP($A21,'CT Annual LA Forecasts'!$A$2:$AI$42,15,0)</f>
        <v>15361</v>
      </c>
      <c r="I21" s="3">
        <f>VLOOKUP($A21,'LTW Annual LA Forecasts'!$A$2:$AI$42,15,0)</f>
        <v>19102</v>
      </c>
      <c r="J21" s="3">
        <f>VLOOKUP($A21,'ST Annual LA Forecasts'!$A$2:$AI$42,15,0)</f>
        <v>4218</v>
      </c>
      <c r="K21" s="3">
        <f>VLOOKUP($A21,'SP Annual LA Forecasts'!$A$2:$AI$42,15,0)</f>
        <v>1252</v>
      </c>
      <c r="L21" s="3">
        <f>VLOOKUP($A21,'NZE Annual LA Forecasts'!$A$2:$AI$42,25,0)</f>
        <v>53942</v>
      </c>
      <c r="M21" s="3">
        <f>VLOOKUP($A21,'CT Annual LA Forecasts'!$A$2:$AI$42,25,0)</f>
        <v>39803</v>
      </c>
      <c r="N21" s="3">
        <f>VLOOKUP($A21,'LTW Annual LA Forecasts'!$A$2:$AI$42,25,0)</f>
        <v>43332</v>
      </c>
      <c r="O21" s="3">
        <f>VLOOKUP($A21,'ST Annual LA Forecasts'!$A$2:$AI$42,25,0)</f>
        <v>11060</v>
      </c>
      <c r="P21" s="3">
        <f>VLOOKUP($A21,'SP Annual LA Forecasts'!$A$2:$AI$42,25,0)</f>
        <v>4337</v>
      </c>
      <c r="Q21" s="3">
        <f>VLOOKUP($A21,'NZE Annual LA Forecasts'!$A$2:$AI$42,35,0)</f>
        <v>71521</v>
      </c>
      <c r="R21" s="3">
        <f>VLOOKUP($A21,'CT Annual LA Forecasts'!$A$2:$AI$42,35,0)</f>
        <v>61638</v>
      </c>
      <c r="S21" s="3">
        <f>VLOOKUP($A21,'LTW Annual LA Forecasts'!$A$2:$AI$42,35,0)</f>
        <v>58924</v>
      </c>
      <c r="T21" s="3">
        <f>VLOOKUP($A21,'ST Annual LA Forecasts'!$A$2:$AI$42,35,0)</f>
        <v>21882</v>
      </c>
      <c r="U21" s="3">
        <f>VLOOKUP($A21,'SP Annual LA Forecasts'!$A$2:$AI$42,35,0)</f>
        <v>11437</v>
      </c>
      <c r="V21" s="37" t="s">
        <v>56</v>
      </c>
      <c r="W21" s="2" t="s">
        <v>56</v>
      </c>
      <c r="X21" s="2"/>
    </row>
    <row r="22" spans="1:24" x14ac:dyDescent="0.3">
      <c r="A22" s="8" t="s">
        <v>19</v>
      </c>
      <c r="B22" s="3">
        <f>VLOOKUP(A22,'NZE Annual LA Forecasts'!$A$2:$AI$42,5,0)</f>
        <v>815</v>
      </c>
      <c r="C22" s="3">
        <f>VLOOKUP($A22,'CT Annual LA Forecasts'!$A$2:$AI$42,5,0)</f>
        <v>1092</v>
      </c>
      <c r="D22" s="3">
        <f>VLOOKUP($A22,'LTW Annual LA Forecasts'!$A$2:$AI$42,5,0)</f>
        <v>1307</v>
      </c>
      <c r="E22" s="3">
        <f>VLOOKUP($A22,'ST Annual LA Forecasts'!$A$2:$AI$42,5,0)</f>
        <v>998</v>
      </c>
      <c r="F22" s="3">
        <f>VLOOKUP($A22,'SP Annual LA Forecasts'!$A$2:$AI$42,5,0)</f>
        <v>898</v>
      </c>
      <c r="G22" s="3">
        <f>VLOOKUP($A22,'NZE Annual LA Forecasts'!$A$2:$AI$42,15,0)</f>
        <v>18716</v>
      </c>
      <c r="H22" s="3">
        <f>VLOOKUP($A22,'CT Annual LA Forecasts'!$A$2:$AI$42,15,0)</f>
        <v>30466</v>
      </c>
      <c r="I22" s="3">
        <f>VLOOKUP($A22,'LTW Annual LA Forecasts'!$A$2:$AI$42,15,0)</f>
        <v>36844</v>
      </c>
      <c r="J22" s="3">
        <f>VLOOKUP($A22,'ST Annual LA Forecasts'!$A$2:$AI$42,15,0)</f>
        <v>8049</v>
      </c>
      <c r="K22" s="3">
        <f>VLOOKUP($A22,'SP Annual LA Forecasts'!$A$2:$AI$42,15,0)</f>
        <v>2096</v>
      </c>
      <c r="L22" s="3">
        <f>VLOOKUP($A22,'NZE Annual LA Forecasts'!$A$2:$AI$42,25,0)</f>
        <v>103477</v>
      </c>
      <c r="M22" s="3">
        <f>VLOOKUP($A22,'CT Annual LA Forecasts'!$A$2:$AI$42,25,0)</f>
        <v>77098</v>
      </c>
      <c r="N22" s="3">
        <f>VLOOKUP($A22,'LTW Annual LA Forecasts'!$A$2:$AI$42,25,0)</f>
        <v>82648</v>
      </c>
      <c r="O22" s="3">
        <f>VLOOKUP($A22,'ST Annual LA Forecasts'!$A$2:$AI$42,25,0)</f>
        <v>21565</v>
      </c>
      <c r="P22" s="3">
        <f>VLOOKUP($A22,'SP Annual LA Forecasts'!$A$2:$AI$42,25,0)</f>
        <v>8451</v>
      </c>
      <c r="Q22" s="3">
        <f>VLOOKUP($A22,'NZE Annual LA Forecasts'!$A$2:$AI$42,35,0)</f>
        <v>137465</v>
      </c>
      <c r="R22" s="3">
        <f>VLOOKUP($A22,'CT Annual LA Forecasts'!$A$2:$AI$42,35,0)</f>
        <v>118888</v>
      </c>
      <c r="S22" s="3">
        <f>VLOOKUP($A22,'LTW Annual LA Forecasts'!$A$2:$AI$42,35,0)</f>
        <v>112801</v>
      </c>
      <c r="T22" s="3">
        <f>VLOOKUP($A22,'ST Annual LA Forecasts'!$A$2:$AI$42,35,0)</f>
        <v>42209</v>
      </c>
      <c r="U22" s="3">
        <f>VLOOKUP($A22,'SP Annual LA Forecasts'!$A$2:$AI$42,35,0)</f>
        <v>22638</v>
      </c>
      <c r="V22" s="37" t="s">
        <v>55</v>
      </c>
      <c r="W22" s="2" t="s">
        <v>55</v>
      </c>
      <c r="X22" s="2"/>
    </row>
    <row r="23" spans="1:24" x14ac:dyDescent="0.3">
      <c r="A23" s="8" t="s">
        <v>20</v>
      </c>
      <c r="B23" s="3">
        <f>VLOOKUP(A23,'NZE Annual LA Forecasts'!$A$2:$AI$42,5,0)</f>
        <v>46</v>
      </c>
      <c r="C23" s="3">
        <f>VLOOKUP($A23,'CT Annual LA Forecasts'!$A$2:$AI$42,5,0)</f>
        <v>56</v>
      </c>
      <c r="D23" s="3">
        <f>VLOOKUP($A23,'LTW Annual LA Forecasts'!$A$2:$AI$42,5,0)</f>
        <v>59</v>
      </c>
      <c r="E23" s="3">
        <f>VLOOKUP($A23,'ST Annual LA Forecasts'!$A$2:$AI$42,5,0)</f>
        <v>52</v>
      </c>
      <c r="F23" s="3">
        <f>VLOOKUP($A23,'SP Annual LA Forecasts'!$A$2:$AI$42,5,0)</f>
        <v>49</v>
      </c>
      <c r="G23" s="3">
        <f>VLOOKUP($A23,'NZE Annual LA Forecasts'!$A$2:$AI$42,15,0)</f>
        <v>1285</v>
      </c>
      <c r="H23" s="3">
        <f>VLOOKUP($A23,'CT Annual LA Forecasts'!$A$2:$AI$42,15,0)</f>
        <v>1858</v>
      </c>
      <c r="I23" s="3">
        <f>VLOOKUP($A23,'LTW Annual LA Forecasts'!$A$2:$AI$42,15,0)</f>
        <v>2172</v>
      </c>
      <c r="J23" s="3">
        <f>VLOOKUP($A23,'ST Annual LA Forecasts'!$A$2:$AI$42,15,0)</f>
        <v>463</v>
      </c>
      <c r="K23" s="3">
        <f>VLOOKUP($A23,'SP Annual LA Forecasts'!$A$2:$AI$42,15,0)</f>
        <v>168</v>
      </c>
      <c r="L23" s="3">
        <f>VLOOKUP($A23,'NZE Annual LA Forecasts'!$A$2:$AI$42,25,0)</f>
        <v>7520</v>
      </c>
      <c r="M23" s="3">
        <f>VLOOKUP($A23,'CT Annual LA Forecasts'!$A$2:$AI$42,25,0)</f>
        <v>4814</v>
      </c>
      <c r="N23" s="3">
        <f>VLOOKUP($A23,'LTW Annual LA Forecasts'!$A$2:$AI$42,25,0)</f>
        <v>4957</v>
      </c>
      <c r="O23" s="3">
        <f>VLOOKUP($A23,'ST Annual LA Forecasts'!$A$2:$AI$42,25,0)</f>
        <v>1134</v>
      </c>
      <c r="P23" s="3">
        <f>VLOOKUP($A23,'SP Annual LA Forecasts'!$A$2:$AI$42,25,0)</f>
        <v>491</v>
      </c>
      <c r="Q23" s="3">
        <f>VLOOKUP($A23,'NZE Annual LA Forecasts'!$A$2:$AI$42,35,0)</f>
        <v>10050</v>
      </c>
      <c r="R23" s="3">
        <f>VLOOKUP($A23,'CT Annual LA Forecasts'!$A$2:$AI$42,35,0)</f>
        <v>7477</v>
      </c>
      <c r="S23" s="3">
        <f>VLOOKUP($A23,'LTW Annual LA Forecasts'!$A$2:$AI$42,35,0)</f>
        <v>6934</v>
      </c>
      <c r="T23" s="3">
        <f>VLOOKUP($A23,'ST Annual LA Forecasts'!$A$2:$AI$42,35,0)</f>
        <v>2359</v>
      </c>
      <c r="U23" s="3">
        <f>VLOOKUP($A23,'SP Annual LA Forecasts'!$A$2:$AI$42,35,0)</f>
        <v>1198</v>
      </c>
      <c r="V23" s="37" t="s">
        <v>76</v>
      </c>
      <c r="W23" s="2" t="s">
        <v>66</v>
      </c>
      <c r="X23" s="2" t="s">
        <v>57</v>
      </c>
    </row>
    <row r="24" spans="1:24" x14ac:dyDescent="0.3">
      <c r="A24" s="8" t="s">
        <v>21</v>
      </c>
      <c r="B24" s="3">
        <f>VLOOKUP(A24,'NZE Annual LA Forecasts'!$A$2:$AI$42,5,0)</f>
        <v>512</v>
      </c>
      <c r="C24" s="3">
        <f>VLOOKUP($A24,'CT Annual LA Forecasts'!$A$2:$AI$42,5,0)</f>
        <v>638</v>
      </c>
      <c r="D24" s="3">
        <f>VLOOKUP($A24,'LTW Annual LA Forecasts'!$A$2:$AI$42,5,0)</f>
        <v>663</v>
      </c>
      <c r="E24" s="3">
        <f>VLOOKUP($A24,'ST Annual LA Forecasts'!$A$2:$AI$42,5,0)</f>
        <v>587</v>
      </c>
      <c r="F24" s="3">
        <f>VLOOKUP($A24,'SP Annual LA Forecasts'!$A$2:$AI$42,5,0)</f>
        <v>503</v>
      </c>
      <c r="G24" s="3">
        <f>VLOOKUP($A24,'NZE Annual LA Forecasts'!$A$2:$AI$42,15,0)</f>
        <v>10128</v>
      </c>
      <c r="H24" s="3">
        <f>VLOOKUP($A24,'CT Annual LA Forecasts'!$A$2:$AI$42,15,0)</f>
        <v>14578</v>
      </c>
      <c r="I24" s="3">
        <f>VLOOKUP($A24,'LTW Annual LA Forecasts'!$A$2:$AI$42,15,0)</f>
        <v>18645</v>
      </c>
      <c r="J24" s="3">
        <f>VLOOKUP($A24,'ST Annual LA Forecasts'!$A$2:$AI$42,15,0)</f>
        <v>4321</v>
      </c>
      <c r="K24" s="3">
        <f>VLOOKUP($A24,'SP Annual LA Forecasts'!$A$2:$AI$42,15,0)</f>
        <v>1376</v>
      </c>
      <c r="L24" s="3">
        <f>VLOOKUP($A24,'NZE Annual LA Forecasts'!$A$2:$AI$42,25,0)</f>
        <v>62880</v>
      </c>
      <c r="M24" s="3">
        <f>VLOOKUP($A24,'CT Annual LA Forecasts'!$A$2:$AI$42,25,0)</f>
        <v>38950</v>
      </c>
      <c r="N24" s="3">
        <f>VLOOKUP($A24,'LTW Annual LA Forecasts'!$A$2:$AI$42,25,0)</f>
        <v>43256</v>
      </c>
      <c r="O24" s="3">
        <f>VLOOKUP($A24,'ST Annual LA Forecasts'!$A$2:$AI$42,25,0)</f>
        <v>10639</v>
      </c>
      <c r="P24" s="3">
        <f>VLOOKUP($A24,'SP Annual LA Forecasts'!$A$2:$AI$42,25,0)</f>
        <v>4385</v>
      </c>
      <c r="Q24" s="3">
        <f>VLOOKUP($A24,'NZE Annual LA Forecasts'!$A$2:$AI$42,35,0)</f>
        <v>84331</v>
      </c>
      <c r="R24" s="3">
        <f>VLOOKUP($A24,'CT Annual LA Forecasts'!$A$2:$AI$42,35,0)</f>
        <v>60948</v>
      </c>
      <c r="S24" s="3">
        <f>VLOOKUP($A24,'LTW Annual LA Forecasts'!$A$2:$AI$42,35,0)</f>
        <v>60364</v>
      </c>
      <c r="T24" s="3">
        <f>VLOOKUP($A24,'ST Annual LA Forecasts'!$A$2:$AI$42,35,0)</f>
        <v>21650</v>
      </c>
      <c r="U24" s="3">
        <f>VLOOKUP($A24,'SP Annual LA Forecasts'!$A$2:$AI$42,35,0)</f>
        <v>10802</v>
      </c>
      <c r="V24" s="37" t="s">
        <v>77</v>
      </c>
      <c r="W24" s="2" t="s">
        <v>58</v>
      </c>
      <c r="X24" s="2" t="s">
        <v>59</v>
      </c>
    </row>
    <row r="25" spans="1:24" x14ac:dyDescent="0.3">
      <c r="A25" s="8" t="s">
        <v>22</v>
      </c>
      <c r="B25" s="3">
        <f>VLOOKUP(A25,'NZE Annual LA Forecasts'!$A$2:$AI$42,5,0)</f>
        <v>806</v>
      </c>
      <c r="C25" s="3">
        <f>VLOOKUP($A25,'CT Annual LA Forecasts'!$A$2:$AI$42,5,0)</f>
        <v>1020</v>
      </c>
      <c r="D25" s="3">
        <f>VLOOKUP($A25,'LTW Annual LA Forecasts'!$A$2:$AI$42,5,0)</f>
        <v>1070</v>
      </c>
      <c r="E25" s="3">
        <f>VLOOKUP($A25,'ST Annual LA Forecasts'!$A$2:$AI$42,5,0)</f>
        <v>942</v>
      </c>
      <c r="F25" s="3">
        <f>VLOOKUP($A25,'SP Annual LA Forecasts'!$A$2:$AI$42,5,0)</f>
        <v>765</v>
      </c>
      <c r="G25" s="3">
        <f>VLOOKUP($A25,'NZE Annual LA Forecasts'!$A$2:$AI$42,15,0)</f>
        <v>12274</v>
      </c>
      <c r="H25" s="3">
        <f>VLOOKUP($A25,'CT Annual LA Forecasts'!$A$2:$AI$42,15,0)</f>
        <v>16780</v>
      </c>
      <c r="I25" s="3">
        <f>VLOOKUP($A25,'LTW Annual LA Forecasts'!$A$2:$AI$42,15,0)</f>
        <v>21033</v>
      </c>
      <c r="J25" s="3">
        <f>VLOOKUP($A25,'ST Annual LA Forecasts'!$A$2:$AI$42,15,0)</f>
        <v>5501</v>
      </c>
      <c r="K25" s="3">
        <f>VLOOKUP($A25,'SP Annual LA Forecasts'!$A$2:$AI$42,15,0)</f>
        <v>2337</v>
      </c>
      <c r="L25" s="3">
        <f>VLOOKUP($A25,'NZE Annual LA Forecasts'!$A$2:$AI$42,25,0)</f>
        <v>67242</v>
      </c>
      <c r="M25" s="3">
        <f>VLOOKUP($A25,'CT Annual LA Forecasts'!$A$2:$AI$42,25,0)</f>
        <v>42108</v>
      </c>
      <c r="N25" s="3">
        <f>VLOOKUP($A25,'LTW Annual LA Forecasts'!$A$2:$AI$42,25,0)</f>
        <v>48340</v>
      </c>
      <c r="O25" s="3">
        <f>VLOOKUP($A25,'ST Annual LA Forecasts'!$A$2:$AI$42,25,0)</f>
        <v>13133</v>
      </c>
      <c r="P25" s="3">
        <f>VLOOKUP($A25,'SP Annual LA Forecasts'!$A$2:$AI$42,25,0)</f>
        <v>5780</v>
      </c>
      <c r="Q25" s="3">
        <f>VLOOKUP($A25,'NZE Annual LA Forecasts'!$A$2:$AI$42,35,0)</f>
        <v>90161</v>
      </c>
      <c r="R25" s="3">
        <f>VLOOKUP($A25,'CT Annual LA Forecasts'!$A$2:$AI$42,35,0)</f>
        <v>65001</v>
      </c>
      <c r="S25" s="3">
        <f>VLOOKUP($A25,'LTW Annual LA Forecasts'!$A$2:$AI$42,35,0)</f>
        <v>67106</v>
      </c>
      <c r="T25" s="3">
        <f>VLOOKUP($A25,'ST Annual LA Forecasts'!$A$2:$AI$42,35,0)</f>
        <v>25346</v>
      </c>
      <c r="U25" s="3">
        <f>VLOOKUP($A25,'SP Annual LA Forecasts'!$A$2:$AI$42,35,0)</f>
        <v>13554</v>
      </c>
      <c r="V25" s="37" t="s">
        <v>77</v>
      </c>
      <c r="W25" s="2" t="s">
        <v>58</v>
      </c>
      <c r="X25" s="2" t="s">
        <v>59</v>
      </c>
    </row>
    <row r="26" spans="1:24" x14ac:dyDescent="0.3">
      <c r="A26" s="8" t="s">
        <v>23</v>
      </c>
      <c r="B26" s="3">
        <f>VLOOKUP(A26,'NZE Annual LA Forecasts'!$A$2:$AI$42,5,0)</f>
        <v>541</v>
      </c>
      <c r="C26" s="3">
        <f>VLOOKUP($A26,'CT Annual LA Forecasts'!$A$2:$AI$42,5,0)</f>
        <v>717</v>
      </c>
      <c r="D26" s="3">
        <f>VLOOKUP($A26,'LTW Annual LA Forecasts'!$A$2:$AI$42,5,0)</f>
        <v>878</v>
      </c>
      <c r="E26" s="3">
        <f>VLOOKUP($A26,'ST Annual LA Forecasts'!$A$2:$AI$42,5,0)</f>
        <v>657</v>
      </c>
      <c r="F26" s="3">
        <f>VLOOKUP($A26,'SP Annual LA Forecasts'!$A$2:$AI$42,5,0)</f>
        <v>578</v>
      </c>
      <c r="G26" s="3">
        <f>VLOOKUP($A26,'NZE Annual LA Forecasts'!$A$2:$AI$42,15,0)</f>
        <v>12633</v>
      </c>
      <c r="H26" s="3">
        <f>VLOOKUP($A26,'CT Annual LA Forecasts'!$A$2:$AI$42,15,0)</f>
        <v>20739</v>
      </c>
      <c r="I26" s="3">
        <f>VLOOKUP($A26,'LTW Annual LA Forecasts'!$A$2:$AI$42,15,0)</f>
        <v>26596</v>
      </c>
      <c r="J26" s="3">
        <f>VLOOKUP($A26,'ST Annual LA Forecasts'!$A$2:$AI$42,15,0)</f>
        <v>6073</v>
      </c>
      <c r="K26" s="3">
        <f>VLOOKUP($A26,'SP Annual LA Forecasts'!$A$2:$AI$42,15,0)</f>
        <v>1831</v>
      </c>
      <c r="L26" s="3">
        <f>VLOOKUP($A26,'NZE Annual LA Forecasts'!$A$2:$AI$42,25,0)</f>
        <v>78071</v>
      </c>
      <c r="M26" s="3">
        <f>VLOOKUP($A26,'CT Annual LA Forecasts'!$A$2:$AI$42,25,0)</f>
        <v>56496</v>
      </c>
      <c r="N26" s="3">
        <f>VLOOKUP($A26,'LTW Annual LA Forecasts'!$A$2:$AI$42,25,0)</f>
        <v>62837</v>
      </c>
      <c r="O26" s="3">
        <f>VLOOKUP($A26,'ST Annual LA Forecasts'!$A$2:$AI$42,25,0)</f>
        <v>15199</v>
      </c>
      <c r="P26" s="3">
        <f>VLOOKUP($A26,'SP Annual LA Forecasts'!$A$2:$AI$42,25,0)</f>
        <v>6071</v>
      </c>
      <c r="Q26" s="3">
        <f>VLOOKUP($A26,'NZE Annual LA Forecasts'!$A$2:$AI$42,35,0)</f>
        <v>103954</v>
      </c>
      <c r="R26" s="3">
        <f>VLOOKUP($A26,'CT Annual LA Forecasts'!$A$2:$AI$42,35,0)</f>
        <v>88805</v>
      </c>
      <c r="S26" s="3">
        <f>VLOOKUP($A26,'LTW Annual LA Forecasts'!$A$2:$AI$42,35,0)</f>
        <v>85920</v>
      </c>
      <c r="T26" s="3">
        <f>VLOOKUP($A26,'ST Annual LA Forecasts'!$A$2:$AI$42,35,0)</f>
        <v>31180</v>
      </c>
      <c r="U26" s="3">
        <f>VLOOKUP($A26,'SP Annual LA Forecasts'!$A$2:$AI$42,35,0)</f>
        <v>15372</v>
      </c>
      <c r="V26" s="37" t="s">
        <v>55</v>
      </c>
      <c r="W26" s="2" t="s">
        <v>55</v>
      </c>
      <c r="X26" s="2"/>
    </row>
    <row r="27" spans="1:24" x14ac:dyDescent="0.3">
      <c r="A27" s="8" t="s">
        <v>24</v>
      </c>
      <c r="B27" s="3">
        <f>VLOOKUP(A27,'NZE Annual LA Forecasts'!$A$2:$AI$42,5,0)</f>
        <v>1376</v>
      </c>
      <c r="C27" s="3">
        <f>VLOOKUP($A27,'CT Annual LA Forecasts'!$A$2:$AI$42,5,0)</f>
        <v>1913</v>
      </c>
      <c r="D27" s="3">
        <f>VLOOKUP($A27,'LTW Annual LA Forecasts'!$A$2:$AI$42,5,0)</f>
        <v>1824</v>
      </c>
      <c r="E27" s="3">
        <f>VLOOKUP($A27,'ST Annual LA Forecasts'!$A$2:$AI$42,5,0)</f>
        <v>1756</v>
      </c>
      <c r="F27" s="3">
        <f>VLOOKUP($A27,'SP Annual LA Forecasts'!$A$2:$AI$42,5,0)</f>
        <v>1439</v>
      </c>
      <c r="G27" s="3">
        <f>VLOOKUP($A27,'NZE Annual LA Forecasts'!$A$2:$AI$42,15,0)</f>
        <v>23268</v>
      </c>
      <c r="H27" s="3">
        <f>VLOOKUP($A27,'CT Annual LA Forecasts'!$A$2:$AI$42,15,0)</f>
        <v>35448</v>
      </c>
      <c r="I27" s="3">
        <f>VLOOKUP($A27,'LTW Annual LA Forecasts'!$A$2:$AI$42,15,0)</f>
        <v>44387</v>
      </c>
      <c r="J27" s="3">
        <f>VLOOKUP($A27,'ST Annual LA Forecasts'!$A$2:$AI$42,15,0)</f>
        <v>12377</v>
      </c>
      <c r="K27" s="3">
        <f>VLOOKUP($A27,'SP Annual LA Forecasts'!$A$2:$AI$42,15,0)</f>
        <v>5138</v>
      </c>
      <c r="L27" s="3">
        <f>VLOOKUP($A27,'NZE Annual LA Forecasts'!$A$2:$AI$42,25,0)</f>
        <v>120586</v>
      </c>
      <c r="M27" s="3">
        <f>VLOOKUP($A27,'CT Annual LA Forecasts'!$A$2:$AI$42,25,0)</f>
        <v>87799</v>
      </c>
      <c r="N27" s="3">
        <f>VLOOKUP($A27,'LTW Annual LA Forecasts'!$A$2:$AI$42,25,0)</f>
        <v>99512</v>
      </c>
      <c r="O27" s="3">
        <f>VLOOKUP($A27,'ST Annual LA Forecasts'!$A$2:$AI$42,25,0)</f>
        <v>29070</v>
      </c>
      <c r="P27" s="3">
        <f>VLOOKUP($A27,'SP Annual LA Forecasts'!$A$2:$AI$42,25,0)</f>
        <v>12734</v>
      </c>
      <c r="Q27" s="3">
        <f>VLOOKUP($A27,'NZE Annual LA Forecasts'!$A$2:$AI$42,35,0)</f>
        <v>159683</v>
      </c>
      <c r="R27" s="3">
        <f>VLOOKUP($A27,'CT Annual LA Forecasts'!$A$2:$AI$42,35,0)</f>
        <v>134066</v>
      </c>
      <c r="S27" s="3">
        <f>VLOOKUP($A27,'LTW Annual LA Forecasts'!$A$2:$AI$42,35,0)</f>
        <v>134581</v>
      </c>
      <c r="T27" s="3">
        <f>VLOOKUP($A27,'ST Annual LA Forecasts'!$A$2:$AI$42,35,0)</f>
        <v>53916</v>
      </c>
      <c r="U27" s="3">
        <f>VLOOKUP($A27,'SP Annual LA Forecasts'!$A$2:$AI$42,35,0)</f>
        <v>30262</v>
      </c>
      <c r="V27" s="37" t="s">
        <v>55</v>
      </c>
      <c r="W27" s="2" t="s">
        <v>55</v>
      </c>
      <c r="X27" s="2"/>
    </row>
    <row r="28" spans="1:24" x14ac:dyDescent="0.3">
      <c r="A28" s="8" t="s">
        <v>25</v>
      </c>
      <c r="B28" s="3">
        <f>VLOOKUP(A28,'NZE Annual LA Forecasts'!$A$2:$AI$42,5,0)</f>
        <v>79</v>
      </c>
      <c r="C28" s="3">
        <f>VLOOKUP($A28,'CT Annual LA Forecasts'!$A$2:$AI$42,5,0)</f>
        <v>101</v>
      </c>
      <c r="D28" s="3">
        <f>VLOOKUP($A28,'LTW Annual LA Forecasts'!$A$2:$AI$42,5,0)</f>
        <v>104</v>
      </c>
      <c r="E28" s="3">
        <f>VLOOKUP($A28,'ST Annual LA Forecasts'!$A$2:$AI$42,5,0)</f>
        <v>93</v>
      </c>
      <c r="F28" s="3">
        <f>VLOOKUP($A28,'SP Annual LA Forecasts'!$A$2:$AI$42,5,0)</f>
        <v>71</v>
      </c>
      <c r="G28" s="3">
        <f>VLOOKUP($A28,'NZE Annual LA Forecasts'!$A$2:$AI$42,15,0)</f>
        <v>984</v>
      </c>
      <c r="H28" s="3">
        <f>VLOOKUP($A28,'CT Annual LA Forecasts'!$A$2:$AI$42,15,0)</f>
        <v>1381</v>
      </c>
      <c r="I28" s="3">
        <f>VLOOKUP($A28,'LTW Annual LA Forecasts'!$A$2:$AI$42,15,0)</f>
        <v>1745</v>
      </c>
      <c r="J28" s="3">
        <f>VLOOKUP($A28,'ST Annual LA Forecasts'!$A$2:$AI$42,15,0)</f>
        <v>426</v>
      </c>
      <c r="K28" s="3">
        <f>VLOOKUP($A28,'SP Annual LA Forecasts'!$A$2:$AI$42,15,0)</f>
        <v>207</v>
      </c>
      <c r="L28" s="3">
        <f>VLOOKUP($A28,'NZE Annual LA Forecasts'!$A$2:$AI$42,25,0)</f>
        <v>6427</v>
      </c>
      <c r="M28" s="3">
        <f>VLOOKUP($A28,'CT Annual LA Forecasts'!$A$2:$AI$42,25,0)</f>
        <v>3929</v>
      </c>
      <c r="N28" s="3">
        <f>VLOOKUP($A28,'LTW Annual LA Forecasts'!$A$2:$AI$42,25,0)</f>
        <v>4377</v>
      </c>
      <c r="O28" s="3">
        <f>VLOOKUP($A28,'ST Annual LA Forecasts'!$A$2:$AI$42,25,0)</f>
        <v>973</v>
      </c>
      <c r="P28" s="3">
        <f>VLOOKUP($A28,'SP Annual LA Forecasts'!$A$2:$AI$42,25,0)</f>
        <v>441</v>
      </c>
      <c r="Q28" s="3">
        <f>VLOOKUP($A28,'NZE Annual LA Forecasts'!$A$2:$AI$42,35,0)</f>
        <v>8713</v>
      </c>
      <c r="R28" s="3">
        <f>VLOOKUP($A28,'CT Annual LA Forecasts'!$A$2:$AI$42,35,0)</f>
        <v>6286</v>
      </c>
      <c r="S28" s="3">
        <f>VLOOKUP($A28,'LTW Annual LA Forecasts'!$A$2:$AI$42,35,0)</f>
        <v>6199</v>
      </c>
      <c r="T28" s="3">
        <f>VLOOKUP($A28,'ST Annual LA Forecasts'!$A$2:$AI$42,35,0)</f>
        <v>2082</v>
      </c>
      <c r="U28" s="3">
        <f>VLOOKUP($A28,'SP Annual LA Forecasts'!$A$2:$AI$42,35,0)</f>
        <v>961</v>
      </c>
      <c r="V28" s="37" t="s">
        <v>62</v>
      </c>
      <c r="W28" s="2" t="s">
        <v>62</v>
      </c>
      <c r="X28" s="2"/>
    </row>
    <row r="29" spans="1:24" x14ac:dyDescent="0.3">
      <c r="A29" s="8" t="s">
        <v>26</v>
      </c>
      <c r="B29" s="3">
        <f>VLOOKUP(A29,'NZE Annual LA Forecasts'!$A$2:$AI$42,5,0)</f>
        <v>470</v>
      </c>
      <c r="C29" s="3">
        <f>VLOOKUP($A29,'CT Annual LA Forecasts'!$A$2:$AI$42,5,0)</f>
        <v>650</v>
      </c>
      <c r="D29" s="3">
        <f>VLOOKUP($A29,'LTW Annual LA Forecasts'!$A$2:$AI$42,5,0)</f>
        <v>652</v>
      </c>
      <c r="E29" s="3">
        <f>VLOOKUP($A29,'ST Annual LA Forecasts'!$A$2:$AI$42,5,0)</f>
        <v>597</v>
      </c>
      <c r="F29" s="3">
        <f>VLOOKUP($A29,'SP Annual LA Forecasts'!$A$2:$AI$42,5,0)</f>
        <v>494</v>
      </c>
      <c r="G29" s="3">
        <f>VLOOKUP($A29,'NZE Annual LA Forecasts'!$A$2:$AI$42,15,0)</f>
        <v>8934</v>
      </c>
      <c r="H29" s="3">
        <f>VLOOKUP($A29,'CT Annual LA Forecasts'!$A$2:$AI$42,15,0)</f>
        <v>14500</v>
      </c>
      <c r="I29" s="3">
        <f>VLOOKUP($A29,'LTW Annual LA Forecasts'!$A$2:$AI$42,15,0)</f>
        <v>18437</v>
      </c>
      <c r="J29" s="3">
        <f>VLOOKUP($A29,'ST Annual LA Forecasts'!$A$2:$AI$42,15,0)</f>
        <v>4308</v>
      </c>
      <c r="K29" s="3">
        <f>VLOOKUP($A29,'SP Annual LA Forecasts'!$A$2:$AI$42,15,0)</f>
        <v>1300</v>
      </c>
      <c r="L29" s="3">
        <f>VLOOKUP($A29,'NZE Annual LA Forecasts'!$A$2:$AI$42,25,0)</f>
        <v>53635</v>
      </c>
      <c r="M29" s="3">
        <f>VLOOKUP($A29,'CT Annual LA Forecasts'!$A$2:$AI$42,25,0)</f>
        <v>38715</v>
      </c>
      <c r="N29" s="3">
        <f>VLOOKUP($A29,'LTW Annual LA Forecasts'!$A$2:$AI$42,25,0)</f>
        <v>43575</v>
      </c>
      <c r="O29" s="3">
        <f>VLOOKUP($A29,'ST Annual LA Forecasts'!$A$2:$AI$42,25,0)</f>
        <v>10947</v>
      </c>
      <c r="P29" s="3">
        <f>VLOOKUP($A29,'SP Annual LA Forecasts'!$A$2:$AI$42,25,0)</f>
        <v>4390</v>
      </c>
      <c r="Q29" s="3">
        <f>VLOOKUP($A29,'NZE Annual LA Forecasts'!$A$2:$AI$42,35,0)</f>
        <v>71813</v>
      </c>
      <c r="R29" s="3">
        <f>VLOOKUP($A29,'CT Annual LA Forecasts'!$A$2:$AI$42,35,0)</f>
        <v>60679</v>
      </c>
      <c r="S29" s="3">
        <f>VLOOKUP($A29,'LTW Annual LA Forecasts'!$A$2:$AI$42,35,0)</f>
        <v>59821</v>
      </c>
      <c r="T29" s="3">
        <f>VLOOKUP($A29,'ST Annual LA Forecasts'!$A$2:$AI$42,35,0)</f>
        <v>21878</v>
      </c>
      <c r="U29" s="3">
        <f>VLOOKUP($A29,'SP Annual LA Forecasts'!$A$2:$AI$42,35,0)</f>
        <v>11175</v>
      </c>
      <c r="V29" s="37" t="s">
        <v>56</v>
      </c>
      <c r="W29" s="2" t="s">
        <v>56</v>
      </c>
      <c r="X29" s="2"/>
    </row>
    <row r="30" spans="1:24" x14ac:dyDescent="0.3">
      <c r="A30" s="8" t="s">
        <v>27</v>
      </c>
      <c r="B30" s="3">
        <f>VLOOKUP(A30,'NZE Annual LA Forecasts'!$A$2:$AI$42,5,0)</f>
        <v>326</v>
      </c>
      <c r="C30" s="3">
        <f>VLOOKUP($A30,'CT Annual LA Forecasts'!$A$2:$AI$42,5,0)</f>
        <v>452</v>
      </c>
      <c r="D30" s="3">
        <f>VLOOKUP($A30,'LTW Annual LA Forecasts'!$A$2:$AI$42,5,0)</f>
        <v>393</v>
      </c>
      <c r="E30" s="3">
        <f>VLOOKUP($A30,'ST Annual LA Forecasts'!$A$2:$AI$42,5,0)</f>
        <v>415</v>
      </c>
      <c r="F30" s="3">
        <f>VLOOKUP($A30,'SP Annual LA Forecasts'!$A$2:$AI$42,5,0)</f>
        <v>335</v>
      </c>
      <c r="G30" s="3">
        <f>VLOOKUP($A30,'NZE Annual LA Forecasts'!$A$2:$AI$42,15,0)</f>
        <v>4434</v>
      </c>
      <c r="H30" s="3">
        <f>VLOOKUP($A30,'CT Annual LA Forecasts'!$A$2:$AI$42,15,0)</f>
        <v>6405</v>
      </c>
      <c r="I30" s="3">
        <f>VLOOKUP($A30,'LTW Annual LA Forecasts'!$A$2:$AI$42,15,0)</f>
        <v>7674</v>
      </c>
      <c r="J30" s="3">
        <f>VLOOKUP($A30,'ST Annual LA Forecasts'!$A$2:$AI$42,15,0)</f>
        <v>2393</v>
      </c>
      <c r="K30" s="3">
        <f>VLOOKUP($A30,'SP Annual LA Forecasts'!$A$2:$AI$42,15,0)</f>
        <v>1134</v>
      </c>
      <c r="L30" s="3">
        <f>VLOOKUP($A30,'NZE Annual LA Forecasts'!$A$2:$AI$42,25,0)</f>
        <v>20205</v>
      </c>
      <c r="M30" s="3">
        <f>VLOOKUP($A30,'CT Annual LA Forecasts'!$A$2:$AI$42,25,0)</f>
        <v>14914</v>
      </c>
      <c r="N30" s="3">
        <f>VLOOKUP($A30,'LTW Annual LA Forecasts'!$A$2:$AI$42,25,0)</f>
        <v>16516</v>
      </c>
      <c r="O30" s="3">
        <f>VLOOKUP($A30,'ST Annual LA Forecasts'!$A$2:$AI$42,25,0)</f>
        <v>5395</v>
      </c>
      <c r="P30" s="3">
        <f>VLOOKUP($A30,'SP Annual LA Forecasts'!$A$2:$AI$42,25,0)</f>
        <v>2512</v>
      </c>
      <c r="Q30" s="3">
        <f>VLOOKUP($A30,'NZE Annual LA Forecasts'!$A$2:$AI$42,35,0)</f>
        <v>26605</v>
      </c>
      <c r="R30" s="3">
        <f>VLOOKUP($A30,'CT Annual LA Forecasts'!$A$2:$AI$42,35,0)</f>
        <v>22374</v>
      </c>
      <c r="S30" s="3">
        <f>VLOOKUP($A30,'LTW Annual LA Forecasts'!$A$2:$AI$42,35,0)</f>
        <v>22370</v>
      </c>
      <c r="T30" s="3">
        <f>VLOOKUP($A30,'ST Annual LA Forecasts'!$A$2:$AI$42,35,0)</f>
        <v>9520</v>
      </c>
      <c r="U30" s="3">
        <f>VLOOKUP($A30,'SP Annual LA Forecasts'!$A$2:$AI$42,35,0)</f>
        <v>5747</v>
      </c>
      <c r="V30" s="37" t="s">
        <v>60</v>
      </c>
      <c r="W30" s="2" t="s">
        <v>60</v>
      </c>
      <c r="X30" s="2"/>
    </row>
    <row r="31" spans="1:24" x14ac:dyDescent="0.3">
      <c r="A31" s="8" t="s">
        <v>28</v>
      </c>
      <c r="B31" s="3">
        <f>VLOOKUP(A31,'NZE Annual LA Forecasts'!$A$2:$AI$42,5,0)</f>
        <v>1033</v>
      </c>
      <c r="C31" s="3">
        <f>VLOOKUP($A31,'CT Annual LA Forecasts'!$A$2:$AI$42,5,0)</f>
        <v>1319</v>
      </c>
      <c r="D31" s="3">
        <f>VLOOKUP($A31,'LTW Annual LA Forecasts'!$A$2:$AI$42,5,0)</f>
        <v>1382</v>
      </c>
      <c r="E31" s="3">
        <f>VLOOKUP($A31,'ST Annual LA Forecasts'!$A$2:$AI$42,5,0)</f>
        <v>1218</v>
      </c>
      <c r="F31" s="3">
        <f>VLOOKUP($A31,'SP Annual LA Forecasts'!$A$2:$AI$42,5,0)</f>
        <v>1005</v>
      </c>
      <c r="G31" s="3">
        <f>VLOOKUP($A31,'NZE Annual LA Forecasts'!$A$2:$AI$42,15,0)</f>
        <v>18266</v>
      </c>
      <c r="H31" s="3">
        <f>VLOOKUP($A31,'CT Annual LA Forecasts'!$A$2:$AI$42,15,0)</f>
        <v>25940</v>
      </c>
      <c r="I31" s="3">
        <f>VLOOKUP($A31,'LTW Annual LA Forecasts'!$A$2:$AI$42,15,0)</f>
        <v>32976</v>
      </c>
      <c r="J31" s="3">
        <f>VLOOKUP($A31,'ST Annual LA Forecasts'!$A$2:$AI$42,15,0)</f>
        <v>8091</v>
      </c>
      <c r="K31" s="3">
        <f>VLOOKUP($A31,'SP Annual LA Forecasts'!$A$2:$AI$42,15,0)</f>
        <v>2556</v>
      </c>
      <c r="L31" s="3">
        <f>VLOOKUP($A31,'NZE Annual LA Forecasts'!$A$2:$AI$42,25,0)</f>
        <v>104024</v>
      </c>
      <c r="M31" s="3">
        <f>VLOOKUP($A31,'CT Annual LA Forecasts'!$A$2:$AI$42,25,0)</f>
        <v>65433</v>
      </c>
      <c r="N31" s="3">
        <f>VLOOKUP($A31,'LTW Annual LA Forecasts'!$A$2:$AI$42,25,0)</f>
        <v>75162</v>
      </c>
      <c r="O31" s="3">
        <f>VLOOKUP($A31,'ST Annual LA Forecasts'!$A$2:$AI$42,25,0)</f>
        <v>20242</v>
      </c>
      <c r="P31" s="3">
        <f>VLOOKUP($A31,'SP Annual LA Forecasts'!$A$2:$AI$42,25,0)</f>
        <v>8271</v>
      </c>
      <c r="Q31" s="3">
        <f>VLOOKUP($A31,'NZE Annual LA Forecasts'!$A$2:$AI$42,35,0)</f>
        <v>140100</v>
      </c>
      <c r="R31" s="3">
        <f>VLOOKUP($A31,'CT Annual LA Forecasts'!$A$2:$AI$42,35,0)</f>
        <v>101259</v>
      </c>
      <c r="S31" s="3">
        <f>VLOOKUP($A31,'LTW Annual LA Forecasts'!$A$2:$AI$42,35,0)</f>
        <v>104226</v>
      </c>
      <c r="T31" s="3">
        <f>VLOOKUP($A31,'ST Annual LA Forecasts'!$A$2:$AI$42,35,0)</f>
        <v>39316</v>
      </c>
      <c r="U31" s="3">
        <f>VLOOKUP($A31,'SP Annual LA Forecasts'!$A$2:$AI$42,35,0)</f>
        <v>20921</v>
      </c>
      <c r="V31" s="37" t="s">
        <v>57</v>
      </c>
      <c r="W31" s="2" t="s">
        <v>57</v>
      </c>
      <c r="X31" s="2"/>
    </row>
    <row r="32" spans="1:24" x14ac:dyDescent="0.3">
      <c r="A32" s="8" t="s">
        <v>29</v>
      </c>
      <c r="B32" s="3">
        <f>VLOOKUP(A32,'NZE Annual LA Forecasts'!$A$2:$AI$42,5,0)</f>
        <v>380</v>
      </c>
      <c r="C32" s="3">
        <f>VLOOKUP($A32,'CT Annual LA Forecasts'!$A$2:$AI$42,5,0)</f>
        <v>518</v>
      </c>
      <c r="D32" s="3">
        <f>VLOOKUP($A32,'LTW Annual LA Forecasts'!$A$2:$AI$42,5,0)</f>
        <v>471</v>
      </c>
      <c r="E32" s="3">
        <f>VLOOKUP($A32,'ST Annual LA Forecasts'!$A$2:$AI$42,5,0)</f>
        <v>473</v>
      </c>
      <c r="F32" s="3">
        <f>VLOOKUP($A32,'SP Annual LA Forecasts'!$A$2:$AI$42,5,0)</f>
        <v>394</v>
      </c>
      <c r="G32" s="3">
        <f>VLOOKUP($A32,'NZE Annual LA Forecasts'!$A$2:$AI$42,15,0)</f>
        <v>4872</v>
      </c>
      <c r="H32" s="3">
        <f>VLOOKUP($A32,'CT Annual LA Forecasts'!$A$2:$AI$42,15,0)</f>
        <v>7326</v>
      </c>
      <c r="I32" s="3">
        <f>VLOOKUP($A32,'LTW Annual LA Forecasts'!$A$2:$AI$42,15,0)</f>
        <v>8557</v>
      </c>
      <c r="J32" s="3">
        <f>VLOOKUP($A32,'ST Annual LA Forecasts'!$A$2:$AI$42,15,0)</f>
        <v>2350</v>
      </c>
      <c r="K32" s="3">
        <f>VLOOKUP($A32,'SP Annual LA Forecasts'!$A$2:$AI$42,15,0)</f>
        <v>956</v>
      </c>
      <c r="L32" s="3">
        <f>VLOOKUP($A32,'NZE Annual LA Forecasts'!$A$2:$AI$42,25,0)</f>
        <v>23649</v>
      </c>
      <c r="M32" s="3">
        <f>VLOOKUP($A32,'CT Annual LA Forecasts'!$A$2:$AI$42,25,0)</f>
        <v>17470</v>
      </c>
      <c r="N32" s="3">
        <f>VLOOKUP($A32,'LTW Annual LA Forecasts'!$A$2:$AI$42,25,0)</f>
        <v>18786</v>
      </c>
      <c r="O32" s="3">
        <f>VLOOKUP($A32,'ST Annual LA Forecasts'!$A$2:$AI$42,25,0)</f>
        <v>5594</v>
      </c>
      <c r="P32" s="3">
        <f>VLOOKUP($A32,'SP Annual LA Forecasts'!$A$2:$AI$42,25,0)</f>
        <v>2472</v>
      </c>
      <c r="Q32" s="3">
        <f>VLOOKUP($A32,'NZE Annual LA Forecasts'!$A$2:$AI$42,35,0)</f>
        <v>31587</v>
      </c>
      <c r="R32" s="3">
        <f>VLOOKUP($A32,'CT Annual LA Forecasts'!$A$2:$AI$42,35,0)</f>
        <v>26753</v>
      </c>
      <c r="S32" s="3">
        <f>VLOOKUP($A32,'LTW Annual LA Forecasts'!$A$2:$AI$42,35,0)</f>
        <v>25762</v>
      </c>
      <c r="T32" s="3">
        <f>VLOOKUP($A32,'ST Annual LA Forecasts'!$A$2:$AI$42,35,0)</f>
        <v>10321</v>
      </c>
      <c r="U32" s="3">
        <f>VLOOKUP($A32,'SP Annual LA Forecasts'!$A$2:$AI$42,35,0)</f>
        <v>5976</v>
      </c>
      <c r="V32" s="37" t="s">
        <v>60</v>
      </c>
      <c r="W32" s="2" t="s">
        <v>60</v>
      </c>
      <c r="X32" s="2"/>
    </row>
    <row r="33" spans="1:24" x14ac:dyDescent="0.3">
      <c r="A33" s="8" t="s">
        <v>30</v>
      </c>
      <c r="B33" s="3">
        <f>VLOOKUP(A33,'NZE Annual LA Forecasts'!$A$2:$AI$42,5,0)</f>
        <v>536</v>
      </c>
      <c r="C33" s="3">
        <f>VLOOKUP($A33,'CT Annual LA Forecasts'!$A$2:$AI$42,5,0)</f>
        <v>733</v>
      </c>
      <c r="D33" s="3">
        <f>VLOOKUP($A33,'LTW Annual LA Forecasts'!$A$2:$AI$42,5,0)</f>
        <v>687</v>
      </c>
      <c r="E33" s="3">
        <f>VLOOKUP($A33,'ST Annual LA Forecasts'!$A$2:$AI$42,5,0)</f>
        <v>669</v>
      </c>
      <c r="F33" s="3">
        <f>VLOOKUP($A33,'SP Annual LA Forecasts'!$A$2:$AI$42,5,0)</f>
        <v>548</v>
      </c>
      <c r="G33" s="3">
        <f>VLOOKUP($A33,'NZE Annual LA Forecasts'!$A$2:$AI$42,15,0)</f>
        <v>8062</v>
      </c>
      <c r="H33" s="3">
        <f>VLOOKUP($A33,'CT Annual LA Forecasts'!$A$2:$AI$42,15,0)</f>
        <v>12552</v>
      </c>
      <c r="I33" s="3">
        <f>VLOOKUP($A33,'LTW Annual LA Forecasts'!$A$2:$AI$42,15,0)</f>
        <v>16591</v>
      </c>
      <c r="J33" s="3">
        <f>VLOOKUP($A33,'ST Annual LA Forecasts'!$A$2:$AI$42,15,0)</f>
        <v>4122</v>
      </c>
      <c r="K33" s="3">
        <f>VLOOKUP($A33,'SP Annual LA Forecasts'!$A$2:$AI$42,15,0)</f>
        <v>1283</v>
      </c>
      <c r="L33" s="3">
        <f>VLOOKUP($A33,'NZE Annual LA Forecasts'!$A$2:$AI$42,25,0)</f>
        <v>48716</v>
      </c>
      <c r="M33" s="3">
        <f>VLOOKUP($A33,'CT Annual LA Forecasts'!$A$2:$AI$42,25,0)</f>
        <v>34018</v>
      </c>
      <c r="N33" s="3">
        <f>VLOOKUP($A33,'LTW Annual LA Forecasts'!$A$2:$AI$42,25,0)</f>
        <v>39190</v>
      </c>
      <c r="O33" s="3">
        <f>VLOOKUP($A33,'ST Annual LA Forecasts'!$A$2:$AI$42,25,0)</f>
        <v>10481</v>
      </c>
      <c r="P33" s="3">
        <f>VLOOKUP($A33,'SP Annual LA Forecasts'!$A$2:$AI$42,25,0)</f>
        <v>4151</v>
      </c>
      <c r="Q33" s="3">
        <f>VLOOKUP($A33,'NZE Annual LA Forecasts'!$A$2:$AI$42,35,0)</f>
        <v>65293</v>
      </c>
      <c r="R33" s="3">
        <f>VLOOKUP($A33,'CT Annual LA Forecasts'!$A$2:$AI$42,35,0)</f>
        <v>53864</v>
      </c>
      <c r="S33" s="3">
        <f>VLOOKUP($A33,'LTW Annual LA Forecasts'!$A$2:$AI$42,35,0)</f>
        <v>54390</v>
      </c>
      <c r="T33" s="3">
        <f>VLOOKUP($A33,'ST Annual LA Forecasts'!$A$2:$AI$42,35,0)</f>
        <v>20596</v>
      </c>
      <c r="U33" s="3">
        <f>VLOOKUP($A33,'SP Annual LA Forecasts'!$A$2:$AI$42,35,0)</f>
        <v>10473</v>
      </c>
      <c r="V33" s="37" t="s">
        <v>60</v>
      </c>
      <c r="W33" s="2" t="s">
        <v>60</v>
      </c>
      <c r="X33" s="2"/>
    </row>
    <row r="34" spans="1:24" x14ac:dyDescent="0.3">
      <c r="A34" s="8" t="s">
        <v>31</v>
      </c>
      <c r="B34" s="3">
        <f>VLOOKUP(A34,'NZE Annual LA Forecasts'!$A$2:$AI$42,5,0)</f>
        <v>547</v>
      </c>
      <c r="C34" s="3">
        <f>VLOOKUP($A34,'CT Annual LA Forecasts'!$A$2:$AI$42,5,0)</f>
        <v>694</v>
      </c>
      <c r="D34" s="3">
        <f>VLOOKUP($A34,'LTW Annual LA Forecasts'!$A$2:$AI$42,5,0)</f>
        <v>726</v>
      </c>
      <c r="E34" s="3">
        <f>VLOOKUP($A34,'ST Annual LA Forecasts'!$A$2:$AI$42,5,0)</f>
        <v>641</v>
      </c>
      <c r="F34" s="3">
        <f>VLOOKUP($A34,'SP Annual LA Forecasts'!$A$2:$AI$42,5,0)</f>
        <v>529</v>
      </c>
      <c r="G34" s="3">
        <f>VLOOKUP($A34,'NZE Annual LA Forecasts'!$A$2:$AI$42,15,0)</f>
        <v>8080</v>
      </c>
      <c r="H34" s="3">
        <f>VLOOKUP($A34,'CT Annual LA Forecasts'!$A$2:$AI$42,15,0)</f>
        <v>10524</v>
      </c>
      <c r="I34" s="3">
        <f>VLOOKUP($A34,'LTW Annual LA Forecasts'!$A$2:$AI$42,15,0)</f>
        <v>12625</v>
      </c>
      <c r="J34" s="3">
        <f>VLOOKUP($A34,'ST Annual LA Forecasts'!$A$2:$AI$42,15,0)</f>
        <v>3571</v>
      </c>
      <c r="K34" s="3">
        <f>VLOOKUP($A34,'SP Annual LA Forecasts'!$A$2:$AI$42,15,0)</f>
        <v>1711</v>
      </c>
      <c r="L34" s="3">
        <f>VLOOKUP($A34,'NZE Annual LA Forecasts'!$A$2:$AI$42,25,0)</f>
        <v>36494</v>
      </c>
      <c r="M34" s="3">
        <f>VLOOKUP($A34,'CT Annual LA Forecasts'!$A$2:$AI$42,25,0)</f>
        <v>23312</v>
      </c>
      <c r="N34" s="3">
        <f>VLOOKUP($A34,'LTW Annual LA Forecasts'!$A$2:$AI$42,25,0)</f>
        <v>26810</v>
      </c>
      <c r="O34" s="3">
        <f>VLOOKUP($A34,'ST Annual LA Forecasts'!$A$2:$AI$42,25,0)</f>
        <v>8621</v>
      </c>
      <c r="P34" s="3">
        <f>VLOOKUP($A34,'SP Annual LA Forecasts'!$A$2:$AI$42,25,0)</f>
        <v>3877</v>
      </c>
      <c r="Q34" s="3">
        <f>VLOOKUP($A34,'NZE Annual LA Forecasts'!$A$2:$AI$42,35,0)</f>
        <v>48598</v>
      </c>
      <c r="R34" s="3">
        <f>VLOOKUP($A34,'CT Annual LA Forecasts'!$A$2:$AI$42,35,0)</f>
        <v>34720</v>
      </c>
      <c r="S34" s="3">
        <f>VLOOKUP($A34,'LTW Annual LA Forecasts'!$A$2:$AI$42,35,0)</f>
        <v>36673</v>
      </c>
      <c r="T34" s="3">
        <f>VLOOKUP($A34,'ST Annual LA Forecasts'!$A$2:$AI$42,35,0)</f>
        <v>15239</v>
      </c>
      <c r="U34" s="3">
        <f>VLOOKUP($A34,'SP Annual LA Forecasts'!$A$2:$AI$42,35,0)</f>
        <v>9214</v>
      </c>
      <c r="V34" s="37" t="s">
        <v>74</v>
      </c>
      <c r="W34" s="2" t="s">
        <v>54</v>
      </c>
      <c r="X34" s="2" t="s">
        <v>60</v>
      </c>
    </row>
    <row r="35" spans="1:24" x14ac:dyDescent="0.3">
      <c r="A35" s="8" t="s">
        <v>32</v>
      </c>
      <c r="B35" s="3">
        <f>VLOOKUP(A35,'NZE Annual LA Forecasts'!$A$2:$AI$42,5,0)</f>
        <v>1530</v>
      </c>
      <c r="C35" s="3">
        <f>VLOOKUP($A35,'CT Annual LA Forecasts'!$A$2:$AI$42,5,0)</f>
        <v>1906</v>
      </c>
      <c r="D35" s="3">
        <f>VLOOKUP($A35,'LTW Annual LA Forecasts'!$A$2:$AI$42,5,0)</f>
        <v>1974</v>
      </c>
      <c r="E35" s="3">
        <f>VLOOKUP($A35,'ST Annual LA Forecasts'!$A$2:$AI$42,5,0)</f>
        <v>1749</v>
      </c>
      <c r="F35" s="3">
        <f>VLOOKUP($A35,'SP Annual LA Forecasts'!$A$2:$AI$42,5,0)</f>
        <v>1560</v>
      </c>
      <c r="G35" s="3">
        <f>VLOOKUP($A35,'NZE Annual LA Forecasts'!$A$2:$AI$42,15,0)</f>
        <v>32619</v>
      </c>
      <c r="H35" s="3">
        <f>VLOOKUP($A35,'CT Annual LA Forecasts'!$A$2:$AI$42,15,0)</f>
        <v>47426</v>
      </c>
      <c r="I35" s="3">
        <f>VLOOKUP($A35,'LTW Annual LA Forecasts'!$A$2:$AI$42,15,0)</f>
        <v>60958</v>
      </c>
      <c r="J35" s="3">
        <f>VLOOKUP($A35,'ST Annual LA Forecasts'!$A$2:$AI$42,15,0)</f>
        <v>13938</v>
      </c>
      <c r="K35" s="3">
        <f>VLOOKUP($A35,'SP Annual LA Forecasts'!$A$2:$AI$42,15,0)</f>
        <v>3684</v>
      </c>
      <c r="L35" s="3">
        <f>VLOOKUP($A35,'NZE Annual LA Forecasts'!$A$2:$AI$42,25,0)</f>
        <v>197810</v>
      </c>
      <c r="M35" s="3">
        <f>VLOOKUP($A35,'CT Annual LA Forecasts'!$A$2:$AI$42,25,0)</f>
        <v>124453</v>
      </c>
      <c r="N35" s="3">
        <f>VLOOKUP($A35,'LTW Annual LA Forecasts'!$A$2:$AI$42,25,0)</f>
        <v>137728</v>
      </c>
      <c r="O35" s="3">
        <f>VLOOKUP($A35,'ST Annual LA Forecasts'!$A$2:$AI$42,25,0)</f>
        <v>35507</v>
      </c>
      <c r="P35" s="3">
        <f>VLOOKUP($A35,'SP Annual LA Forecasts'!$A$2:$AI$42,25,0)</f>
        <v>13931</v>
      </c>
      <c r="Q35" s="3">
        <f>VLOOKUP($A35,'NZE Annual LA Forecasts'!$A$2:$AI$42,35,0)</f>
        <v>265056</v>
      </c>
      <c r="R35" s="3">
        <f>VLOOKUP($A35,'CT Annual LA Forecasts'!$A$2:$AI$42,35,0)</f>
        <v>193459</v>
      </c>
      <c r="S35" s="3">
        <f>VLOOKUP($A35,'LTW Annual LA Forecasts'!$A$2:$AI$42,35,0)</f>
        <v>190992</v>
      </c>
      <c r="T35" s="3">
        <f>VLOOKUP($A35,'ST Annual LA Forecasts'!$A$2:$AI$42,35,0)</f>
        <v>71177</v>
      </c>
      <c r="U35" s="3">
        <f>VLOOKUP($A35,'SP Annual LA Forecasts'!$A$2:$AI$42,35,0)</f>
        <v>36199</v>
      </c>
      <c r="V35" s="37" t="s">
        <v>57</v>
      </c>
      <c r="W35" s="2" t="s">
        <v>57</v>
      </c>
      <c r="X35" s="2"/>
    </row>
    <row r="36" spans="1:24" x14ac:dyDescent="0.3">
      <c r="A36" s="8" t="s">
        <v>33</v>
      </c>
      <c r="B36" s="3">
        <f>VLOOKUP(A36,'NZE Annual LA Forecasts'!$A$2:$AI$42,5,0)</f>
        <v>406</v>
      </c>
      <c r="C36" s="3">
        <f>VLOOKUP($A36,'CT Annual LA Forecasts'!$A$2:$AI$42,5,0)</f>
        <v>545</v>
      </c>
      <c r="D36" s="3">
        <f>VLOOKUP($A36,'LTW Annual LA Forecasts'!$A$2:$AI$42,5,0)</f>
        <v>632</v>
      </c>
      <c r="E36" s="3">
        <f>VLOOKUP($A36,'ST Annual LA Forecasts'!$A$2:$AI$42,5,0)</f>
        <v>502</v>
      </c>
      <c r="F36" s="3">
        <f>VLOOKUP($A36,'SP Annual LA Forecasts'!$A$2:$AI$42,5,0)</f>
        <v>435</v>
      </c>
      <c r="G36" s="3">
        <f>VLOOKUP($A36,'NZE Annual LA Forecasts'!$A$2:$AI$42,15,0)</f>
        <v>9471</v>
      </c>
      <c r="H36" s="3">
        <f>VLOOKUP($A36,'CT Annual LA Forecasts'!$A$2:$AI$42,15,0)</f>
        <v>15498</v>
      </c>
      <c r="I36" s="3">
        <f>VLOOKUP($A36,'LTW Annual LA Forecasts'!$A$2:$AI$42,15,0)</f>
        <v>20467</v>
      </c>
      <c r="J36" s="3">
        <f>VLOOKUP($A36,'ST Annual LA Forecasts'!$A$2:$AI$42,15,0)</f>
        <v>4590</v>
      </c>
      <c r="K36" s="3">
        <f>VLOOKUP($A36,'SP Annual LA Forecasts'!$A$2:$AI$42,15,0)</f>
        <v>1194</v>
      </c>
      <c r="L36" s="3">
        <f>VLOOKUP($A36,'NZE Annual LA Forecasts'!$A$2:$AI$42,25,0)</f>
        <v>59256</v>
      </c>
      <c r="M36" s="3">
        <f>VLOOKUP($A36,'CT Annual LA Forecasts'!$A$2:$AI$42,25,0)</f>
        <v>42322</v>
      </c>
      <c r="N36" s="3">
        <f>VLOOKUP($A36,'LTW Annual LA Forecasts'!$A$2:$AI$42,25,0)</f>
        <v>48627</v>
      </c>
      <c r="O36" s="3">
        <f>VLOOKUP($A36,'ST Annual LA Forecasts'!$A$2:$AI$42,25,0)</f>
        <v>12040</v>
      </c>
      <c r="P36" s="3">
        <f>VLOOKUP($A36,'SP Annual LA Forecasts'!$A$2:$AI$42,25,0)</f>
        <v>4605</v>
      </c>
      <c r="Q36" s="3">
        <f>VLOOKUP($A36,'NZE Annual LA Forecasts'!$A$2:$AI$42,35,0)</f>
        <v>78749</v>
      </c>
      <c r="R36" s="3">
        <f>VLOOKUP($A36,'CT Annual LA Forecasts'!$A$2:$AI$42,35,0)</f>
        <v>66399</v>
      </c>
      <c r="S36" s="3">
        <f>VLOOKUP($A36,'LTW Annual LA Forecasts'!$A$2:$AI$42,35,0)</f>
        <v>66577</v>
      </c>
      <c r="T36" s="3">
        <f>VLOOKUP($A36,'ST Annual LA Forecasts'!$A$2:$AI$42,35,0)</f>
        <v>24450</v>
      </c>
      <c r="U36" s="3">
        <f>VLOOKUP($A36,'SP Annual LA Forecasts'!$A$2:$AI$42,35,0)</f>
        <v>12052</v>
      </c>
      <c r="V36" s="37" t="s">
        <v>55</v>
      </c>
      <c r="W36" s="2" t="s">
        <v>55</v>
      </c>
      <c r="X36" s="2"/>
    </row>
    <row r="37" spans="1:24" x14ac:dyDescent="0.3">
      <c r="A37" s="8" t="s">
        <v>34</v>
      </c>
      <c r="B37" s="3">
        <f>VLOOKUP(A37,'NZE Annual LA Forecasts'!$A$2:$AI$42,5,0)</f>
        <v>584</v>
      </c>
      <c r="C37" s="3">
        <f>VLOOKUP($A37,'CT Annual LA Forecasts'!$A$2:$AI$42,5,0)</f>
        <v>779</v>
      </c>
      <c r="D37" s="3">
        <f>VLOOKUP($A37,'LTW Annual LA Forecasts'!$A$2:$AI$42,5,0)</f>
        <v>925</v>
      </c>
      <c r="E37" s="3">
        <f>VLOOKUP($A37,'ST Annual LA Forecasts'!$A$2:$AI$42,5,0)</f>
        <v>714</v>
      </c>
      <c r="F37" s="3">
        <f>VLOOKUP($A37,'SP Annual LA Forecasts'!$A$2:$AI$42,5,0)</f>
        <v>626</v>
      </c>
      <c r="G37" s="3">
        <f>VLOOKUP($A37,'NZE Annual LA Forecasts'!$A$2:$AI$42,15,0)</f>
        <v>12927</v>
      </c>
      <c r="H37" s="3">
        <f>VLOOKUP($A37,'CT Annual LA Forecasts'!$A$2:$AI$42,15,0)</f>
        <v>20845</v>
      </c>
      <c r="I37" s="3">
        <f>VLOOKUP($A37,'LTW Annual LA Forecasts'!$A$2:$AI$42,15,0)</f>
        <v>26214</v>
      </c>
      <c r="J37" s="3">
        <f>VLOOKUP($A37,'ST Annual LA Forecasts'!$A$2:$AI$42,15,0)</f>
        <v>6267</v>
      </c>
      <c r="K37" s="3">
        <f>VLOOKUP($A37,'SP Annual LA Forecasts'!$A$2:$AI$42,15,0)</f>
        <v>1961</v>
      </c>
      <c r="L37" s="3">
        <f>VLOOKUP($A37,'NZE Annual LA Forecasts'!$A$2:$AI$42,25,0)</f>
        <v>73493</v>
      </c>
      <c r="M37" s="3">
        <f>VLOOKUP($A37,'CT Annual LA Forecasts'!$A$2:$AI$42,25,0)</f>
        <v>53758</v>
      </c>
      <c r="N37" s="3">
        <f>VLOOKUP($A37,'LTW Annual LA Forecasts'!$A$2:$AI$42,25,0)</f>
        <v>60220</v>
      </c>
      <c r="O37" s="3">
        <f>VLOOKUP($A37,'ST Annual LA Forecasts'!$A$2:$AI$42,25,0)</f>
        <v>15735</v>
      </c>
      <c r="P37" s="3">
        <f>VLOOKUP($A37,'SP Annual LA Forecasts'!$A$2:$AI$42,25,0)</f>
        <v>6383</v>
      </c>
      <c r="Q37" s="3">
        <f>VLOOKUP($A37,'NZE Annual LA Forecasts'!$A$2:$AI$42,35,0)</f>
        <v>97791</v>
      </c>
      <c r="R37" s="3">
        <f>VLOOKUP($A37,'CT Annual LA Forecasts'!$A$2:$AI$42,35,0)</f>
        <v>83319</v>
      </c>
      <c r="S37" s="3">
        <f>VLOOKUP($A37,'LTW Annual LA Forecasts'!$A$2:$AI$42,35,0)</f>
        <v>81520</v>
      </c>
      <c r="T37" s="3">
        <f>VLOOKUP($A37,'ST Annual LA Forecasts'!$A$2:$AI$42,35,0)</f>
        <v>30887</v>
      </c>
      <c r="U37" s="3">
        <f>VLOOKUP($A37,'SP Annual LA Forecasts'!$A$2:$AI$42,35,0)</f>
        <v>16226</v>
      </c>
      <c r="V37" s="37" t="s">
        <v>56</v>
      </c>
      <c r="W37" s="2" t="s">
        <v>56</v>
      </c>
      <c r="X37" s="2"/>
    </row>
    <row r="38" spans="1:24" x14ac:dyDescent="0.3">
      <c r="A38" s="8" t="s">
        <v>35</v>
      </c>
      <c r="B38" s="3">
        <f>VLOOKUP(A38,'NZE Annual LA Forecasts'!$A$2:$AI$42,5,0)</f>
        <v>717</v>
      </c>
      <c r="C38" s="3">
        <f>VLOOKUP($A38,'CT Annual LA Forecasts'!$A$2:$AI$42,5,0)</f>
        <v>964</v>
      </c>
      <c r="D38" s="3">
        <f>VLOOKUP($A38,'LTW Annual LA Forecasts'!$A$2:$AI$42,5,0)</f>
        <v>1104</v>
      </c>
      <c r="E38" s="3">
        <f>VLOOKUP($A38,'ST Annual LA Forecasts'!$A$2:$AI$42,5,0)</f>
        <v>880</v>
      </c>
      <c r="F38" s="3">
        <f>VLOOKUP($A38,'SP Annual LA Forecasts'!$A$2:$AI$42,5,0)</f>
        <v>759</v>
      </c>
      <c r="G38" s="3">
        <f>VLOOKUP($A38,'NZE Annual LA Forecasts'!$A$2:$AI$42,15,0)</f>
        <v>16254</v>
      </c>
      <c r="H38" s="3">
        <f>VLOOKUP($A38,'CT Annual LA Forecasts'!$A$2:$AI$42,15,0)</f>
        <v>26548</v>
      </c>
      <c r="I38" s="3">
        <f>VLOOKUP($A38,'LTW Annual LA Forecasts'!$A$2:$AI$42,15,0)</f>
        <v>35593</v>
      </c>
      <c r="J38" s="3">
        <f>VLOOKUP($A38,'ST Annual LA Forecasts'!$A$2:$AI$42,15,0)</f>
        <v>8006</v>
      </c>
      <c r="K38" s="3">
        <f>VLOOKUP($A38,'SP Annual LA Forecasts'!$A$2:$AI$42,15,0)</f>
        <v>2235</v>
      </c>
      <c r="L38" s="3">
        <f>VLOOKUP($A38,'NZE Annual LA Forecasts'!$A$2:$AI$42,25,0)</f>
        <v>103847</v>
      </c>
      <c r="M38" s="3">
        <f>VLOOKUP($A38,'CT Annual LA Forecasts'!$A$2:$AI$42,25,0)</f>
        <v>73720</v>
      </c>
      <c r="N38" s="3">
        <f>VLOOKUP($A38,'LTW Annual LA Forecasts'!$A$2:$AI$42,25,0)</f>
        <v>84453</v>
      </c>
      <c r="O38" s="3">
        <f>VLOOKUP($A38,'ST Annual LA Forecasts'!$A$2:$AI$42,25,0)</f>
        <v>20945</v>
      </c>
      <c r="P38" s="3">
        <f>VLOOKUP($A38,'SP Annual LA Forecasts'!$A$2:$AI$42,25,0)</f>
        <v>7955</v>
      </c>
      <c r="Q38" s="3">
        <f>VLOOKUP($A38,'NZE Annual LA Forecasts'!$A$2:$AI$42,35,0)</f>
        <v>138106</v>
      </c>
      <c r="R38" s="3">
        <f>VLOOKUP($A38,'CT Annual LA Forecasts'!$A$2:$AI$42,35,0)</f>
        <v>116413</v>
      </c>
      <c r="S38" s="3">
        <f>VLOOKUP($A38,'LTW Annual LA Forecasts'!$A$2:$AI$42,35,0)</f>
        <v>115892</v>
      </c>
      <c r="T38" s="3">
        <f>VLOOKUP($A38,'ST Annual LA Forecasts'!$A$2:$AI$42,35,0)</f>
        <v>42682</v>
      </c>
      <c r="U38" s="3">
        <f>VLOOKUP($A38,'SP Annual LA Forecasts'!$A$2:$AI$42,35,0)</f>
        <v>20753</v>
      </c>
      <c r="V38" s="37" t="s">
        <v>55</v>
      </c>
      <c r="W38" s="2" t="s">
        <v>55</v>
      </c>
      <c r="X38" s="2"/>
    </row>
    <row r="39" spans="1:24" x14ac:dyDescent="0.3">
      <c r="A39" s="8" t="s">
        <v>36</v>
      </c>
      <c r="B39" s="3">
        <f>VLOOKUP(A39,'NZE Annual LA Forecasts'!$A$2:$AI$42,5,0)</f>
        <v>1282</v>
      </c>
      <c r="C39" s="3">
        <f>VLOOKUP($A39,'CT Annual LA Forecasts'!$A$2:$AI$42,5,0)</f>
        <v>1652</v>
      </c>
      <c r="D39" s="3">
        <f>VLOOKUP($A39,'LTW Annual LA Forecasts'!$A$2:$AI$42,5,0)</f>
        <v>1724</v>
      </c>
      <c r="E39" s="3">
        <f>VLOOKUP($A39,'ST Annual LA Forecasts'!$A$2:$AI$42,5,0)</f>
        <v>1523</v>
      </c>
      <c r="F39" s="3">
        <f>VLOOKUP($A39,'SP Annual LA Forecasts'!$A$2:$AI$42,5,0)</f>
        <v>1287</v>
      </c>
      <c r="G39" s="3">
        <f>VLOOKUP($A39,'NZE Annual LA Forecasts'!$A$2:$AI$42,15,0)</f>
        <v>25597</v>
      </c>
      <c r="H39" s="3">
        <f>VLOOKUP($A39,'CT Annual LA Forecasts'!$A$2:$AI$42,15,0)</f>
        <v>36071</v>
      </c>
      <c r="I39" s="3">
        <f>VLOOKUP($A39,'LTW Annual LA Forecasts'!$A$2:$AI$42,15,0)</f>
        <v>45372</v>
      </c>
      <c r="J39" s="3">
        <f>VLOOKUP($A39,'ST Annual LA Forecasts'!$A$2:$AI$42,15,0)</f>
        <v>11046</v>
      </c>
      <c r="K39" s="3">
        <f>VLOOKUP($A39,'SP Annual LA Forecasts'!$A$2:$AI$42,15,0)</f>
        <v>3318</v>
      </c>
      <c r="L39" s="3">
        <f>VLOOKUP($A39,'NZE Annual LA Forecasts'!$A$2:$AI$42,25,0)</f>
        <v>139234</v>
      </c>
      <c r="M39" s="3">
        <f>VLOOKUP($A39,'CT Annual LA Forecasts'!$A$2:$AI$42,25,0)</f>
        <v>87944</v>
      </c>
      <c r="N39" s="3">
        <f>VLOOKUP($A39,'LTW Annual LA Forecasts'!$A$2:$AI$42,25,0)</f>
        <v>100329</v>
      </c>
      <c r="O39" s="3">
        <f>VLOOKUP($A39,'ST Annual LA Forecasts'!$A$2:$AI$42,25,0)</f>
        <v>28436</v>
      </c>
      <c r="P39" s="3">
        <f>VLOOKUP($A39,'SP Annual LA Forecasts'!$A$2:$AI$42,25,0)</f>
        <v>11332</v>
      </c>
      <c r="Q39" s="3">
        <f>VLOOKUP($A39,'NZE Annual LA Forecasts'!$A$2:$AI$42,35,0)</f>
        <v>187275</v>
      </c>
      <c r="R39" s="3">
        <f>VLOOKUP($A39,'CT Annual LA Forecasts'!$A$2:$AI$42,35,0)</f>
        <v>135100</v>
      </c>
      <c r="S39" s="3">
        <f>VLOOKUP($A39,'LTW Annual LA Forecasts'!$A$2:$AI$42,35,0)</f>
        <v>138579</v>
      </c>
      <c r="T39" s="3">
        <f>VLOOKUP($A39,'ST Annual LA Forecasts'!$A$2:$AI$42,35,0)</f>
        <v>53956</v>
      </c>
      <c r="U39" s="3">
        <f>VLOOKUP($A39,'SP Annual LA Forecasts'!$A$2:$AI$42,35,0)</f>
        <v>29691</v>
      </c>
      <c r="V39" s="37" t="s">
        <v>54</v>
      </c>
      <c r="W39" s="2" t="s">
        <v>54</v>
      </c>
      <c r="X39" s="2"/>
    </row>
    <row r="40" spans="1:24" x14ac:dyDescent="0.3">
      <c r="A40" s="8" t="s">
        <v>37</v>
      </c>
      <c r="B40" s="3">
        <f>VLOOKUP(A40,'NZE Annual LA Forecasts'!$A$2:$AI$42,5,0)</f>
        <v>328</v>
      </c>
      <c r="C40" s="3">
        <f>VLOOKUP($A40,'CT Annual LA Forecasts'!$A$2:$AI$42,5,0)</f>
        <v>422</v>
      </c>
      <c r="D40" s="3">
        <f>VLOOKUP($A40,'LTW Annual LA Forecasts'!$A$2:$AI$42,5,0)</f>
        <v>441</v>
      </c>
      <c r="E40" s="3">
        <f>VLOOKUP($A40,'ST Annual LA Forecasts'!$A$2:$AI$42,5,0)</f>
        <v>389</v>
      </c>
      <c r="F40" s="3">
        <f>VLOOKUP($A40,'SP Annual LA Forecasts'!$A$2:$AI$42,5,0)</f>
        <v>321</v>
      </c>
      <c r="G40" s="3">
        <f>VLOOKUP($A40,'NZE Annual LA Forecasts'!$A$2:$AI$42,15,0)</f>
        <v>5925</v>
      </c>
      <c r="H40" s="3">
        <f>VLOOKUP($A40,'CT Annual LA Forecasts'!$A$2:$AI$42,15,0)</f>
        <v>7471</v>
      </c>
      <c r="I40" s="3">
        <f>VLOOKUP($A40,'LTW Annual LA Forecasts'!$A$2:$AI$42,15,0)</f>
        <v>9075</v>
      </c>
      <c r="J40" s="3">
        <f>VLOOKUP($A40,'ST Annual LA Forecasts'!$A$2:$AI$42,15,0)</f>
        <v>2593</v>
      </c>
      <c r="K40" s="3">
        <f>VLOOKUP($A40,'SP Annual LA Forecasts'!$A$2:$AI$42,15,0)</f>
        <v>1361</v>
      </c>
      <c r="L40" s="3">
        <f>VLOOKUP($A40,'NZE Annual LA Forecasts'!$A$2:$AI$42,25,0)</f>
        <v>26713</v>
      </c>
      <c r="M40" s="3">
        <f>VLOOKUP($A40,'CT Annual LA Forecasts'!$A$2:$AI$42,25,0)</f>
        <v>16705</v>
      </c>
      <c r="N40" s="3">
        <f>VLOOKUP($A40,'LTW Annual LA Forecasts'!$A$2:$AI$42,25,0)</f>
        <v>19357</v>
      </c>
      <c r="O40" s="3">
        <f>VLOOKUP($A40,'ST Annual LA Forecasts'!$A$2:$AI$42,25,0)</f>
        <v>6341</v>
      </c>
      <c r="P40" s="3">
        <f>VLOOKUP($A40,'SP Annual LA Forecasts'!$A$2:$AI$42,25,0)</f>
        <v>2839</v>
      </c>
      <c r="Q40" s="3">
        <f>VLOOKUP($A40,'NZE Annual LA Forecasts'!$A$2:$AI$42,35,0)</f>
        <v>35353</v>
      </c>
      <c r="R40" s="3">
        <f>VLOOKUP($A40,'CT Annual LA Forecasts'!$A$2:$AI$42,35,0)</f>
        <v>24969</v>
      </c>
      <c r="S40" s="3">
        <f>VLOOKUP($A40,'LTW Annual LA Forecasts'!$A$2:$AI$42,35,0)</f>
        <v>26573</v>
      </c>
      <c r="T40" s="3">
        <f>VLOOKUP($A40,'ST Annual LA Forecasts'!$A$2:$AI$42,35,0)</f>
        <v>11165</v>
      </c>
      <c r="U40" s="3">
        <f>VLOOKUP($A40,'SP Annual LA Forecasts'!$A$2:$AI$42,35,0)</f>
        <v>6707</v>
      </c>
      <c r="V40" s="37" t="s">
        <v>58</v>
      </c>
      <c r="W40" s="2" t="s">
        <v>58</v>
      </c>
      <c r="X40" s="2"/>
    </row>
    <row r="41" spans="1:24" x14ac:dyDescent="0.3">
      <c r="A41" s="8" t="s">
        <v>38</v>
      </c>
      <c r="B41" s="3">
        <f>VLOOKUP(A41,'NZE Annual LA Forecasts'!$A$2:$AI$42,5,0)</f>
        <v>687</v>
      </c>
      <c r="C41" s="3">
        <f>VLOOKUP($A41,'CT Annual LA Forecasts'!$A$2:$AI$42,5,0)</f>
        <v>910</v>
      </c>
      <c r="D41" s="3">
        <f>VLOOKUP($A41,'LTW Annual LA Forecasts'!$A$2:$AI$42,5,0)</f>
        <v>1023</v>
      </c>
      <c r="E41" s="3">
        <f>VLOOKUP($A41,'ST Annual LA Forecasts'!$A$2:$AI$42,5,0)</f>
        <v>832</v>
      </c>
      <c r="F41" s="3">
        <f>VLOOKUP($A41,'SP Annual LA Forecasts'!$A$2:$AI$42,5,0)</f>
        <v>734</v>
      </c>
      <c r="G41" s="3">
        <f>VLOOKUP($A41,'NZE Annual LA Forecasts'!$A$2:$AI$42,15,0)</f>
        <v>13502</v>
      </c>
      <c r="H41" s="3">
        <f>VLOOKUP($A41,'CT Annual LA Forecasts'!$A$2:$AI$42,15,0)</f>
        <v>21619</v>
      </c>
      <c r="I41" s="3">
        <f>VLOOKUP($A41,'LTW Annual LA Forecasts'!$A$2:$AI$42,15,0)</f>
        <v>27127</v>
      </c>
      <c r="J41" s="3">
        <f>VLOOKUP($A41,'ST Annual LA Forecasts'!$A$2:$AI$42,15,0)</f>
        <v>6389</v>
      </c>
      <c r="K41" s="3">
        <f>VLOOKUP($A41,'SP Annual LA Forecasts'!$A$2:$AI$42,15,0)</f>
        <v>1967</v>
      </c>
      <c r="L41" s="3">
        <f>VLOOKUP($A41,'NZE Annual LA Forecasts'!$A$2:$AI$42,25,0)</f>
        <v>75729</v>
      </c>
      <c r="M41" s="3">
        <f>VLOOKUP($A41,'CT Annual LA Forecasts'!$A$2:$AI$42,25,0)</f>
        <v>55460</v>
      </c>
      <c r="N41" s="3">
        <f>VLOOKUP($A41,'LTW Annual LA Forecasts'!$A$2:$AI$42,25,0)</f>
        <v>60999</v>
      </c>
      <c r="O41" s="3">
        <f>VLOOKUP($A41,'ST Annual LA Forecasts'!$A$2:$AI$42,25,0)</f>
        <v>16419</v>
      </c>
      <c r="P41" s="3">
        <f>VLOOKUP($A41,'SP Annual LA Forecasts'!$A$2:$AI$42,25,0)</f>
        <v>6534</v>
      </c>
      <c r="Q41" s="3">
        <f>VLOOKUP($A41,'NZE Annual LA Forecasts'!$A$2:$AI$42,35,0)</f>
        <v>100486</v>
      </c>
      <c r="R41" s="3">
        <f>VLOOKUP($A41,'CT Annual LA Forecasts'!$A$2:$AI$42,35,0)</f>
        <v>85831</v>
      </c>
      <c r="S41" s="3">
        <f>VLOOKUP($A41,'LTW Annual LA Forecasts'!$A$2:$AI$42,35,0)</f>
        <v>83046</v>
      </c>
      <c r="T41" s="3">
        <f>VLOOKUP($A41,'ST Annual LA Forecasts'!$A$2:$AI$42,35,0)</f>
        <v>31766</v>
      </c>
      <c r="U41" s="3">
        <f>VLOOKUP($A41,'SP Annual LA Forecasts'!$A$2:$AI$42,35,0)</f>
        <v>16911</v>
      </c>
      <c r="V41" s="37" t="s">
        <v>74</v>
      </c>
      <c r="W41" s="2" t="s">
        <v>54</v>
      </c>
      <c r="X41" s="2" t="s">
        <v>60</v>
      </c>
    </row>
  </sheetData>
  <autoFilter ref="A2:X41"/>
  <mergeCells count="4">
    <mergeCell ref="B1:F1"/>
    <mergeCell ref="G1:K1"/>
    <mergeCell ref="L1:P1"/>
    <mergeCell ref="Q1:U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AM40"/>
  <sheetViews>
    <sheetView workbookViewId="0"/>
  </sheetViews>
  <sheetFormatPr defaultRowHeight="14.4" x14ac:dyDescent="0.3"/>
  <cols>
    <col min="1" max="1" width="24" customWidth="1"/>
    <col min="2" max="35" width="10.44140625" customWidth="1"/>
    <col min="36" max="36" width="31" customWidth="1"/>
    <col min="37" max="37" width="69.33203125" bestFit="1" customWidth="1"/>
    <col min="38" max="38" width="49" bestFit="1" customWidth="1"/>
    <col min="39" max="39" width="23.33203125" bestFit="1" customWidth="1"/>
  </cols>
  <sheetData>
    <row r="1" spans="1:39" s="23" customFormat="1" ht="15" x14ac:dyDescent="0.25">
      <c r="A1" s="21" t="s">
        <v>39</v>
      </c>
      <c r="B1" s="21">
        <v>2017</v>
      </c>
      <c r="C1" s="21">
        <v>2018</v>
      </c>
      <c r="D1" s="21">
        <v>2019</v>
      </c>
      <c r="E1" s="21">
        <v>2020</v>
      </c>
      <c r="F1" s="21">
        <v>2021</v>
      </c>
      <c r="G1" s="21">
        <v>2022</v>
      </c>
      <c r="H1" s="21">
        <v>2023</v>
      </c>
      <c r="I1" s="21">
        <v>2024</v>
      </c>
      <c r="J1" s="21">
        <v>2025</v>
      </c>
      <c r="K1" s="21">
        <v>2026</v>
      </c>
      <c r="L1" s="21">
        <v>2027</v>
      </c>
      <c r="M1" s="21">
        <v>2028</v>
      </c>
      <c r="N1" s="21">
        <v>2029</v>
      </c>
      <c r="O1" s="21">
        <v>2030</v>
      </c>
      <c r="P1" s="21">
        <v>2031</v>
      </c>
      <c r="Q1" s="21">
        <v>2032</v>
      </c>
      <c r="R1" s="21">
        <v>2033</v>
      </c>
      <c r="S1" s="21">
        <v>2034</v>
      </c>
      <c r="T1" s="21">
        <v>2035</v>
      </c>
      <c r="U1" s="21">
        <v>2036</v>
      </c>
      <c r="V1" s="21">
        <v>2037</v>
      </c>
      <c r="W1" s="21">
        <v>2038</v>
      </c>
      <c r="X1" s="21">
        <v>2039</v>
      </c>
      <c r="Y1" s="21">
        <v>2040</v>
      </c>
      <c r="Z1" s="21">
        <v>2041</v>
      </c>
      <c r="AA1" s="21">
        <v>2042</v>
      </c>
      <c r="AB1" s="21">
        <v>2043</v>
      </c>
      <c r="AC1" s="21">
        <v>2044</v>
      </c>
      <c r="AD1" s="21">
        <v>2045</v>
      </c>
      <c r="AE1" s="21">
        <v>2046</v>
      </c>
      <c r="AF1" s="21">
        <v>2047</v>
      </c>
      <c r="AG1" s="21">
        <v>2048</v>
      </c>
      <c r="AH1" s="21">
        <v>2049</v>
      </c>
      <c r="AI1" s="21">
        <v>2050</v>
      </c>
      <c r="AJ1" s="21" t="s">
        <v>39</v>
      </c>
      <c r="AK1" s="36" t="s">
        <v>71</v>
      </c>
      <c r="AL1" s="21" t="s">
        <v>68</v>
      </c>
      <c r="AM1" s="21" t="s">
        <v>69</v>
      </c>
    </row>
    <row r="2" spans="1:39" ht="15" x14ac:dyDescent="0.25">
      <c r="A2" s="2" t="s">
        <v>0</v>
      </c>
      <c r="B2" s="3"/>
      <c r="C2" s="3"/>
      <c r="D2" s="3">
        <v>1095</v>
      </c>
      <c r="E2" s="3">
        <v>1584</v>
      </c>
      <c r="F2" s="3">
        <v>1585</v>
      </c>
      <c r="G2" s="3">
        <v>1943</v>
      </c>
      <c r="H2" s="3">
        <v>4973</v>
      </c>
      <c r="I2" s="3">
        <v>7961</v>
      </c>
      <c r="J2" s="3">
        <v>10748</v>
      </c>
      <c r="K2" s="3">
        <v>13545</v>
      </c>
      <c r="L2" s="3">
        <v>15299</v>
      </c>
      <c r="M2" s="3">
        <v>20363</v>
      </c>
      <c r="N2" s="3">
        <v>22914</v>
      </c>
      <c r="O2" s="3">
        <v>26771</v>
      </c>
      <c r="P2" s="3">
        <v>29615</v>
      </c>
      <c r="Q2" s="3">
        <v>32086</v>
      </c>
      <c r="R2" s="3">
        <v>37603</v>
      </c>
      <c r="S2" s="3">
        <v>42612</v>
      </c>
      <c r="T2" s="3">
        <v>46095</v>
      </c>
      <c r="U2" s="3">
        <v>50471</v>
      </c>
      <c r="V2" s="3">
        <v>53558</v>
      </c>
      <c r="W2" s="3">
        <v>57230</v>
      </c>
      <c r="X2" s="3">
        <v>61181</v>
      </c>
      <c r="Y2" s="3">
        <v>64715</v>
      </c>
      <c r="Z2" s="3">
        <v>67284</v>
      </c>
      <c r="AA2" s="3">
        <v>70324</v>
      </c>
      <c r="AB2" s="3">
        <v>72570</v>
      </c>
      <c r="AC2" s="3">
        <v>74649</v>
      </c>
      <c r="AD2" s="3">
        <v>80977</v>
      </c>
      <c r="AE2" s="3">
        <v>85624</v>
      </c>
      <c r="AF2" s="3">
        <v>88495</v>
      </c>
      <c r="AG2" s="3">
        <v>90484</v>
      </c>
      <c r="AH2" s="3">
        <v>96609</v>
      </c>
      <c r="AI2" s="3">
        <v>99345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ht="30" x14ac:dyDescent="0.25">
      <c r="A3" s="2" t="s">
        <v>1</v>
      </c>
      <c r="B3" s="3"/>
      <c r="C3" s="3"/>
      <c r="D3" s="3">
        <v>107</v>
      </c>
      <c r="E3" s="3">
        <v>173</v>
      </c>
      <c r="F3" s="3">
        <v>144</v>
      </c>
      <c r="G3" s="3">
        <v>177</v>
      </c>
      <c r="H3" s="3">
        <v>345</v>
      </c>
      <c r="I3" s="3">
        <v>540</v>
      </c>
      <c r="J3" s="3">
        <v>718</v>
      </c>
      <c r="K3" s="3">
        <v>891</v>
      </c>
      <c r="L3" s="3">
        <v>1034</v>
      </c>
      <c r="M3" s="3">
        <v>1324</v>
      </c>
      <c r="N3" s="3">
        <v>1476</v>
      </c>
      <c r="O3" s="3">
        <v>1743</v>
      </c>
      <c r="P3" s="3">
        <v>1940</v>
      </c>
      <c r="Q3" s="3">
        <v>2093</v>
      </c>
      <c r="R3" s="3">
        <v>2498</v>
      </c>
      <c r="S3" s="3">
        <v>2852</v>
      </c>
      <c r="T3" s="3">
        <v>3077</v>
      </c>
      <c r="U3" s="3">
        <v>3372</v>
      </c>
      <c r="V3" s="3">
        <v>3588</v>
      </c>
      <c r="W3" s="3">
        <v>3835</v>
      </c>
      <c r="X3" s="3">
        <v>4111</v>
      </c>
      <c r="Y3" s="3">
        <v>4346</v>
      </c>
      <c r="Z3" s="3">
        <v>4525</v>
      </c>
      <c r="AA3" s="3">
        <v>4731</v>
      </c>
      <c r="AB3" s="3">
        <v>4888</v>
      </c>
      <c r="AC3" s="3">
        <v>5032</v>
      </c>
      <c r="AD3" s="3">
        <v>5477</v>
      </c>
      <c r="AE3" s="3">
        <v>5802</v>
      </c>
      <c r="AF3" s="3">
        <v>6005</v>
      </c>
      <c r="AG3" s="3">
        <v>6143</v>
      </c>
      <c r="AH3" s="3">
        <v>6569</v>
      </c>
      <c r="AI3" s="3">
        <v>6752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ht="15" x14ac:dyDescent="0.25">
      <c r="A4" s="2" t="s">
        <v>2</v>
      </c>
      <c r="B4" s="3"/>
      <c r="C4" s="3"/>
      <c r="D4" s="3">
        <v>1276</v>
      </c>
      <c r="E4" s="3">
        <v>1562</v>
      </c>
      <c r="F4" s="3">
        <v>2007</v>
      </c>
      <c r="G4" s="3">
        <v>2425</v>
      </c>
      <c r="H4" s="3">
        <v>7207</v>
      </c>
      <c r="I4" s="3">
        <v>11101</v>
      </c>
      <c r="J4" s="3">
        <v>14872</v>
      </c>
      <c r="K4" s="3">
        <v>18662</v>
      </c>
      <c r="L4" s="3">
        <v>21170</v>
      </c>
      <c r="M4" s="3">
        <v>32113</v>
      </c>
      <c r="N4" s="3">
        <v>36489</v>
      </c>
      <c r="O4" s="3">
        <v>44109</v>
      </c>
      <c r="P4" s="3">
        <v>49012</v>
      </c>
      <c r="Q4" s="3">
        <v>53590</v>
      </c>
      <c r="R4" s="3">
        <v>63288</v>
      </c>
      <c r="S4" s="3">
        <v>72722</v>
      </c>
      <c r="T4" s="3">
        <v>79666</v>
      </c>
      <c r="U4" s="3">
        <v>88185</v>
      </c>
      <c r="V4" s="3">
        <v>93850</v>
      </c>
      <c r="W4" s="3">
        <v>100977</v>
      </c>
      <c r="X4" s="3">
        <v>108304</v>
      </c>
      <c r="Y4" s="3">
        <v>115237</v>
      </c>
      <c r="Z4" s="3">
        <v>119874</v>
      </c>
      <c r="AA4" s="3">
        <v>125719</v>
      </c>
      <c r="AB4" s="3">
        <v>129784</v>
      </c>
      <c r="AC4" s="3">
        <v>133506</v>
      </c>
      <c r="AD4" s="3">
        <v>145672</v>
      </c>
      <c r="AE4" s="3">
        <v>154521</v>
      </c>
      <c r="AF4" s="3">
        <v>159645</v>
      </c>
      <c r="AG4" s="3">
        <v>163124</v>
      </c>
      <c r="AH4" s="3">
        <v>174704</v>
      </c>
      <c r="AI4" s="3">
        <v>179759</v>
      </c>
      <c r="AJ4" s="2" t="s">
        <v>2</v>
      </c>
      <c r="AK4" s="37" t="s">
        <v>54</v>
      </c>
      <c r="AL4" s="2" t="s">
        <v>54</v>
      </c>
      <c r="AM4" s="2"/>
    </row>
    <row r="5" spans="1:39" ht="15" x14ac:dyDescent="0.25">
      <c r="A5" s="2" t="s">
        <v>3</v>
      </c>
      <c r="B5" s="3"/>
      <c r="C5" s="3"/>
      <c r="D5" s="3">
        <v>513</v>
      </c>
      <c r="E5" s="3">
        <v>647</v>
      </c>
      <c r="F5" s="3">
        <v>789</v>
      </c>
      <c r="G5" s="3">
        <v>948</v>
      </c>
      <c r="H5" s="3">
        <v>2697</v>
      </c>
      <c r="I5" s="3">
        <v>4139</v>
      </c>
      <c r="J5" s="3">
        <v>5512</v>
      </c>
      <c r="K5" s="3">
        <v>6851</v>
      </c>
      <c r="L5" s="3">
        <v>7918</v>
      </c>
      <c r="M5" s="3">
        <v>12439</v>
      </c>
      <c r="N5" s="3">
        <v>14183</v>
      </c>
      <c r="O5" s="3">
        <v>17380</v>
      </c>
      <c r="P5" s="3">
        <v>19379</v>
      </c>
      <c r="Q5" s="3">
        <v>21252</v>
      </c>
      <c r="R5" s="3">
        <v>25327</v>
      </c>
      <c r="S5" s="3">
        <v>29295</v>
      </c>
      <c r="T5" s="3">
        <v>32211</v>
      </c>
      <c r="U5" s="3">
        <v>35785</v>
      </c>
      <c r="V5" s="3">
        <v>38152</v>
      </c>
      <c r="W5" s="3">
        <v>41140</v>
      </c>
      <c r="X5" s="3">
        <v>44215</v>
      </c>
      <c r="Y5" s="3">
        <v>47128</v>
      </c>
      <c r="Z5" s="3">
        <v>49057</v>
      </c>
      <c r="AA5" s="3">
        <v>51513</v>
      </c>
      <c r="AB5" s="3">
        <v>53203</v>
      </c>
      <c r="AC5" s="3">
        <v>54737</v>
      </c>
      <c r="AD5" s="3">
        <v>59930</v>
      </c>
      <c r="AE5" s="3">
        <v>63709</v>
      </c>
      <c r="AF5" s="3">
        <v>65863</v>
      </c>
      <c r="AG5" s="3">
        <v>67300</v>
      </c>
      <c r="AH5" s="3">
        <v>72222</v>
      </c>
      <c r="AI5" s="3">
        <v>74287</v>
      </c>
      <c r="AJ5" s="2" t="s">
        <v>3</v>
      </c>
      <c r="AK5" s="37" t="s">
        <v>54</v>
      </c>
      <c r="AL5" s="2" t="s">
        <v>54</v>
      </c>
      <c r="AM5" s="2"/>
    </row>
    <row r="6" spans="1:39" ht="15" x14ac:dyDescent="0.25">
      <c r="A6" s="2" t="s">
        <v>4</v>
      </c>
      <c r="B6" s="3"/>
      <c r="C6" s="3"/>
      <c r="D6" s="3">
        <v>2032</v>
      </c>
      <c r="E6" s="3">
        <v>3199</v>
      </c>
      <c r="F6" s="3">
        <v>3239</v>
      </c>
      <c r="G6" s="3">
        <v>3725</v>
      </c>
      <c r="H6" s="3">
        <v>9995</v>
      </c>
      <c r="I6" s="3">
        <v>15590</v>
      </c>
      <c r="J6" s="3">
        <v>20965</v>
      </c>
      <c r="K6" s="3">
        <v>26233</v>
      </c>
      <c r="L6" s="3">
        <v>34485</v>
      </c>
      <c r="M6" s="3">
        <v>42257</v>
      </c>
      <c r="N6" s="3">
        <v>49504</v>
      </c>
      <c r="O6" s="3">
        <v>57039</v>
      </c>
      <c r="P6" s="3">
        <v>64548</v>
      </c>
      <c r="Q6" s="3">
        <v>71783</v>
      </c>
      <c r="R6" s="3">
        <v>85430</v>
      </c>
      <c r="S6" s="3">
        <v>96719</v>
      </c>
      <c r="T6" s="3">
        <v>105587</v>
      </c>
      <c r="U6" s="3">
        <v>115557</v>
      </c>
      <c r="V6" s="3">
        <v>122803</v>
      </c>
      <c r="W6" s="3">
        <v>131044</v>
      </c>
      <c r="X6" s="3">
        <v>141989</v>
      </c>
      <c r="Y6" s="3">
        <v>148794</v>
      </c>
      <c r="Z6" s="3">
        <v>156213</v>
      </c>
      <c r="AA6" s="3">
        <v>161832</v>
      </c>
      <c r="AB6" s="3">
        <v>167043</v>
      </c>
      <c r="AC6" s="3">
        <v>173378</v>
      </c>
      <c r="AD6" s="3">
        <v>189354</v>
      </c>
      <c r="AE6" s="3">
        <v>200857</v>
      </c>
      <c r="AF6" s="3">
        <v>207633</v>
      </c>
      <c r="AG6" s="3">
        <v>212242</v>
      </c>
      <c r="AH6" s="3">
        <v>226560</v>
      </c>
      <c r="AI6" s="3">
        <v>231064</v>
      </c>
      <c r="AJ6" s="2" t="s">
        <v>4</v>
      </c>
      <c r="AK6" s="37" t="s">
        <v>55</v>
      </c>
      <c r="AL6" s="2" t="s">
        <v>55</v>
      </c>
      <c r="AM6" s="2"/>
    </row>
    <row r="7" spans="1:39" ht="15" x14ac:dyDescent="0.25">
      <c r="A7" s="2" t="s">
        <v>5</v>
      </c>
      <c r="B7" s="3"/>
      <c r="C7" s="3"/>
      <c r="D7" s="3">
        <v>186</v>
      </c>
      <c r="E7" s="3">
        <v>240</v>
      </c>
      <c r="F7" s="3">
        <v>266</v>
      </c>
      <c r="G7" s="3">
        <v>319</v>
      </c>
      <c r="H7" s="3">
        <v>907</v>
      </c>
      <c r="I7" s="3">
        <v>1505</v>
      </c>
      <c r="J7" s="3">
        <v>2022</v>
      </c>
      <c r="K7" s="3">
        <v>2513</v>
      </c>
      <c r="L7" s="3">
        <v>2940</v>
      </c>
      <c r="M7" s="3">
        <v>3722</v>
      </c>
      <c r="N7" s="3">
        <v>4057</v>
      </c>
      <c r="O7" s="3">
        <v>4635</v>
      </c>
      <c r="P7" s="3">
        <v>5152</v>
      </c>
      <c r="Q7" s="3">
        <v>5582</v>
      </c>
      <c r="R7" s="3">
        <v>6489</v>
      </c>
      <c r="S7" s="3">
        <v>7329</v>
      </c>
      <c r="T7" s="3">
        <v>7948</v>
      </c>
      <c r="U7" s="3">
        <v>8675</v>
      </c>
      <c r="V7" s="3">
        <v>9230</v>
      </c>
      <c r="W7" s="3">
        <v>9848</v>
      </c>
      <c r="X7" s="3">
        <v>10546</v>
      </c>
      <c r="Y7" s="3">
        <v>11151</v>
      </c>
      <c r="Z7" s="3">
        <v>11610</v>
      </c>
      <c r="AA7" s="3">
        <v>12129</v>
      </c>
      <c r="AB7" s="3">
        <v>12540</v>
      </c>
      <c r="AC7" s="3">
        <v>12919</v>
      </c>
      <c r="AD7" s="3">
        <v>14013</v>
      </c>
      <c r="AE7" s="3">
        <v>14818</v>
      </c>
      <c r="AF7" s="3">
        <v>15328</v>
      </c>
      <c r="AG7" s="3">
        <v>15684</v>
      </c>
      <c r="AH7" s="3">
        <v>16671</v>
      </c>
      <c r="AI7" s="3">
        <v>17080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ht="15" x14ac:dyDescent="0.25">
      <c r="A8" s="2" t="s">
        <v>6</v>
      </c>
      <c r="B8" s="3"/>
      <c r="C8" s="3"/>
      <c r="D8" s="3">
        <v>282</v>
      </c>
      <c r="E8" s="3">
        <v>371</v>
      </c>
      <c r="F8" s="3">
        <v>492</v>
      </c>
      <c r="G8" s="3">
        <v>639</v>
      </c>
      <c r="H8" s="3">
        <v>1834</v>
      </c>
      <c r="I8" s="3">
        <v>2753</v>
      </c>
      <c r="J8" s="3">
        <v>3678</v>
      </c>
      <c r="K8" s="3">
        <v>4603</v>
      </c>
      <c r="L8" s="3">
        <v>6618</v>
      </c>
      <c r="M8" s="3">
        <v>8111</v>
      </c>
      <c r="N8" s="3">
        <v>9712</v>
      </c>
      <c r="O8" s="3">
        <v>11132</v>
      </c>
      <c r="P8" s="3">
        <v>12595</v>
      </c>
      <c r="Q8" s="3">
        <v>14009</v>
      </c>
      <c r="R8" s="3">
        <v>16782</v>
      </c>
      <c r="S8" s="3">
        <v>19176</v>
      </c>
      <c r="T8" s="3">
        <v>20967</v>
      </c>
      <c r="U8" s="3">
        <v>23053</v>
      </c>
      <c r="V8" s="3">
        <v>24697</v>
      </c>
      <c r="W8" s="3">
        <v>26443</v>
      </c>
      <c r="X8" s="3">
        <v>28732</v>
      </c>
      <c r="Y8" s="3">
        <v>30145</v>
      </c>
      <c r="Z8" s="3">
        <v>31682</v>
      </c>
      <c r="AA8" s="3">
        <v>32834</v>
      </c>
      <c r="AB8" s="3">
        <v>33901</v>
      </c>
      <c r="AC8" s="3">
        <v>35204</v>
      </c>
      <c r="AD8" s="3">
        <v>38546</v>
      </c>
      <c r="AE8" s="3">
        <v>40968</v>
      </c>
      <c r="AF8" s="3">
        <v>42364</v>
      </c>
      <c r="AG8" s="3">
        <v>43281</v>
      </c>
      <c r="AH8" s="3">
        <v>46293</v>
      </c>
      <c r="AI8" s="3">
        <v>47272</v>
      </c>
      <c r="AJ8" s="2" t="s">
        <v>6</v>
      </c>
      <c r="AK8" s="37" t="s">
        <v>56</v>
      </c>
      <c r="AL8" s="2" t="s">
        <v>56</v>
      </c>
      <c r="AM8" s="2"/>
    </row>
    <row r="9" spans="1:39" ht="15" x14ac:dyDescent="0.25">
      <c r="A9" s="2" t="s">
        <v>7</v>
      </c>
      <c r="B9" s="3"/>
      <c r="C9" s="3"/>
      <c r="D9" s="3">
        <v>1260</v>
      </c>
      <c r="E9" s="3">
        <v>1870</v>
      </c>
      <c r="F9" s="3">
        <v>1804</v>
      </c>
      <c r="G9" s="3">
        <v>2205</v>
      </c>
      <c r="H9" s="3">
        <v>5085</v>
      </c>
      <c r="I9" s="3">
        <v>7667</v>
      </c>
      <c r="J9" s="3">
        <v>10195</v>
      </c>
      <c r="K9" s="3">
        <v>12714</v>
      </c>
      <c r="L9" s="3">
        <v>14556</v>
      </c>
      <c r="M9" s="3">
        <v>20725</v>
      </c>
      <c r="N9" s="3">
        <v>23519</v>
      </c>
      <c r="O9" s="3">
        <v>28265</v>
      </c>
      <c r="P9" s="3">
        <v>31427</v>
      </c>
      <c r="Q9" s="3">
        <v>34229</v>
      </c>
      <c r="R9" s="3">
        <v>41013</v>
      </c>
      <c r="S9" s="3">
        <v>47043</v>
      </c>
      <c r="T9" s="3">
        <v>51098</v>
      </c>
      <c r="U9" s="3">
        <v>56288</v>
      </c>
      <c r="V9" s="3">
        <v>59910</v>
      </c>
      <c r="W9" s="3">
        <v>64235</v>
      </c>
      <c r="X9" s="3">
        <v>68955</v>
      </c>
      <c r="Y9" s="3">
        <v>73139</v>
      </c>
      <c r="Z9" s="3">
        <v>76153</v>
      </c>
      <c r="AA9" s="3">
        <v>79723</v>
      </c>
      <c r="AB9" s="3">
        <v>82335</v>
      </c>
      <c r="AC9" s="3">
        <v>84731</v>
      </c>
      <c r="AD9" s="3">
        <v>92379</v>
      </c>
      <c r="AE9" s="3">
        <v>97935</v>
      </c>
      <c r="AF9" s="3">
        <v>101319</v>
      </c>
      <c r="AG9" s="3">
        <v>103602</v>
      </c>
      <c r="AH9" s="3">
        <v>111012</v>
      </c>
      <c r="AI9" s="3">
        <v>114213</v>
      </c>
      <c r="AJ9" s="2" t="s">
        <v>7</v>
      </c>
      <c r="AK9" s="37" t="s">
        <v>57</v>
      </c>
      <c r="AL9" s="2" t="s">
        <v>57</v>
      </c>
      <c r="AM9" s="2"/>
    </row>
    <row r="10" spans="1:39" x14ac:dyDescent="0.3">
      <c r="A10" s="2" t="s">
        <v>8</v>
      </c>
      <c r="B10" s="3"/>
      <c r="C10" s="3"/>
      <c r="D10" s="3">
        <v>227</v>
      </c>
      <c r="E10" s="3">
        <v>313</v>
      </c>
      <c r="F10" s="3">
        <v>308</v>
      </c>
      <c r="G10" s="3">
        <v>376</v>
      </c>
      <c r="H10" s="3">
        <v>1047</v>
      </c>
      <c r="I10" s="3">
        <v>1903</v>
      </c>
      <c r="J10" s="3">
        <v>2566</v>
      </c>
      <c r="K10" s="3">
        <v>3173</v>
      </c>
      <c r="L10" s="3">
        <v>3828</v>
      </c>
      <c r="M10" s="3">
        <v>4486</v>
      </c>
      <c r="N10" s="3">
        <v>4444</v>
      </c>
      <c r="O10" s="3">
        <v>4936</v>
      </c>
      <c r="P10" s="3">
        <v>5513</v>
      </c>
      <c r="Q10" s="3">
        <v>5873</v>
      </c>
      <c r="R10" s="3">
        <v>6801</v>
      </c>
      <c r="S10" s="3">
        <v>7622</v>
      </c>
      <c r="T10" s="3">
        <v>8176</v>
      </c>
      <c r="U10" s="3">
        <v>8824</v>
      </c>
      <c r="V10" s="3">
        <v>9405</v>
      </c>
      <c r="W10" s="3">
        <v>9953</v>
      </c>
      <c r="X10" s="3">
        <v>10647</v>
      </c>
      <c r="Y10" s="3">
        <v>11165</v>
      </c>
      <c r="Z10" s="3">
        <v>11614</v>
      </c>
      <c r="AA10" s="3">
        <v>12053</v>
      </c>
      <c r="AB10" s="3">
        <v>12466</v>
      </c>
      <c r="AC10" s="3">
        <v>12845</v>
      </c>
      <c r="AD10" s="3">
        <v>13881</v>
      </c>
      <c r="AE10" s="3">
        <v>14628</v>
      </c>
      <c r="AF10" s="3">
        <v>15142</v>
      </c>
      <c r="AG10" s="3">
        <v>15500</v>
      </c>
      <c r="AH10" s="3">
        <v>16382</v>
      </c>
      <c r="AI10" s="3">
        <v>16681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">
      <c r="A11" s="2" t="s">
        <v>9</v>
      </c>
      <c r="B11" s="3"/>
      <c r="C11" s="3"/>
      <c r="D11" s="3">
        <v>1565</v>
      </c>
      <c r="E11" s="3">
        <v>2153</v>
      </c>
      <c r="F11" s="3">
        <v>2170</v>
      </c>
      <c r="G11" s="3">
        <v>2635</v>
      </c>
      <c r="H11" s="3">
        <v>6456</v>
      </c>
      <c r="I11" s="3">
        <v>10228</v>
      </c>
      <c r="J11" s="3">
        <v>13591</v>
      </c>
      <c r="K11" s="3">
        <v>16788</v>
      </c>
      <c r="L11" s="3">
        <v>19818</v>
      </c>
      <c r="M11" s="3">
        <v>26194</v>
      </c>
      <c r="N11" s="3">
        <v>28382</v>
      </c>
      <c r="O11" s="3">
        <v>33207</v>
      </c>
      <c r="P11" s="3">
        <v>37034</v>
      </c>
      <c r="Q11" s="3">
        <v>40140</v>
      </c>
      <c r="R11" s="3">
        <v>47729</v>
      </c>
      <c r="S11" s="3">
        <v>54388</v>
      </c>
      <c r="T11" s="3">
        <v>58915</v>
      </c>
      <c r="U11" s="3">
        <v>64486</v>
      </c>
      <c r="V11" s="3">
        <v>68720</v>
      </c>
      <c r="W11" s="3">
        <v>73390</v>
      </c>
      <c r="X11" s="3">
        <v>78798</v>
      </c>
      <c r="Y11" s="3">
        <v>83311</v>
      </c>
      <c r="Z11" s="3">
        <v>86787</v>
      </c>
      <c r="AA11" s="3">
        <v>90592</v>
      </c>
      <c r="AB11" s="3">
        <v>93644</v>
      </c>
      <c r="AC11" s="3">
        <v>96451</v>
      </c>
      <c r="AD11" s="3">
        <v>104922</v>
      </c>
      <c r="AE11" s="3">
        <v>111031</v>
      </c>
      <c r="AF11" s="3">
        <v>114929</v>
      </c>
      <c r="AG11" s="3">
        <v>117567</v>
      </c>
      <c r="AH11" s="3">
        <v>125456</v>
      </c>
      <c r="AI11" s="3">
        <v>128636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">
      <c r="A12" s="2" t="s">
        <v>10</v>
      </c>
      <c r="B12" s="3"/>
      <c r="C12" s="3"/>
      <c r="D12" s="3">
        <v>552</v>
      </c>
      <c r="E12" s="3">
        <v>759</v>
      </c>
      <c r="F12" s="3">
        <v>932</v>
      </c>
      <c r="G12" s="3">
        <v>1179</v>
      </c>
      <c r="H12" s="3">
        <v>3270</v>
      </c>
      <c r="I12" s="3">
        <v>4901</v>
      </c>
      <c r="J12" s="3">
        <v>6543</v>
      </c>
      <c r="K12" s="3">
        <v>8186</v>
      </c>
      <c r="L12" s="3">
        <v>11662</v>
      </c>
      <c r="M12" s="3">
        <v>14281</v>
      </c>
      <c r="N12" s="3">
        <v>17063</v>
      </c>
      <c r="O12" s="3">
        <v>20037</v>
      </c>
      <c r="P12" s="3">
        <v>22842</v>
      </c>
      <c r="Q12" s="3">
        <v>25407</v>
      </c>
      <c r="R12" s="3">
        <v>30425</v>
      </c>
      <c r="S12" s="3">
        <v>34819</v>
      </c>
      <c r="T12" s="3">
        <v>38078</v>
      </c>
      <c r="U12" s="3">
        <v>41826</v>
      </c>
      <c r="V12" s="3">
        <v>44658</v>
      </c>
      <c r="W12" s="3">
        <v>47780</v>
      </c>
      <c r="X12" s="3">
        <v>51897</v>
      </c>
      <c r="Y12" s="3">
        <v>54477</v>
      </c>
      <c r="Z12" s="3">
        <v>57236</v>
      </c>
      <c r="AA12" s="3">
        <v>59304</v>
      </c>
      <c r="AB12" s="3">
        <v>61214</v>
      </c>
      <c r="AC12" s="3">
        <v>63550</v>
      </c>
      <c r="AD12" s="3">
        <v>69660</v>
      </c>
      <c r="AE12" s="3">
        <v>74030</v>
      </c>
      <c r="AF12" s="3">
        <v>76546</v>
      </c>
      <c r="AG12" s="3">
        <v>78253</v>
      </c>
      <c r="AH12" s="3">
        <v>83706</v>
      </c>
      <c r="AI12" s="3">
        <v>85473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">
      <c r="A13" s="2" t="s">
        <v>11</v>
      </c>
      <c r="B13" s="3"/>
      <c r="C13" s="3"/>
      <c r="D13" s="3">
        <v>493</v>
      </c>
      <c r="E13" s="3">
        <v>724</v>
      </c>
      <c r="F13" s="3">
        <v>740</v>
      </c>
      <c r="G13" s="3">
        <v>853</v>
      </c>
      <c r="H13" s="3">
        <v>2263</v>
      </c>
      <c r="I13" s="3">
        <v>3816</v>
      </c>
      <c r="J13" s="3">
        <v>5102</v>
      </c>
      <c r="K13" s="3">
        <v>6395</v>
      </c>
      <c r="L13" s="3">
        <v>7573</v>
      </c>
      <c r="M13" s="3">
        <v>9315</v>
      </c>
      <c r="N13" s="3">
        <v>10480</v>
      </c>
      <c r="O13" s="3">
        <v>11012</v>
      </c>
      <c r="P13" s="3">
        <v>12267</v>
      </c>
      <c r="Q13" s="3">
        <v>13664</v>
      </c>
      <c r="R13" s="3">
        <v>15993</v>
      </c>
      <c r="S13" s="3">
        <v>17691</v>
      </c>
      <c r="T13" s="3">
        <v>19351</v>
      </c>
      <c r="U13" s="3">
        <v>21023</v>
      </c>
      <c r="V13" s="3">
        <v>22156</v>
      </c>
      <c r="W13" s="3">
        <v>23512</v>
      </c>
      <c r="X13" s="3">
        <v>25337</v>
      </c>
      <c r="Y13" s="3">
        <v>26520</v>
      </c>
      <c r="Z13" s="3">
        <v>27756</v>
      </c>
      <c r="AA13" s="3">
        <v>28840</v>
      </c>
      <c r="AB13" s="3">
        <v>29864</v>
      </c>
      <c r="AC13" s="3">
        <v>30940</v>
      </c>
      <c r="AD13" s="3">
        <v>33455</v>
      </c>
      <c r="AE13" s="3">
        <v>35316</v>
      </c>
      <c r="AF13" s="3">
        <v>36584</v>
      </c>
      <c r="AG13" s="3">
        <v>37452</v>
      </c>
      <c r="AH13" s="3">
        <v>39744</v>
      </c>
      <c r="AI13" s="3">
        <v>40484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">
      <c r="A14" s="2" t="s">
        <v>12</v>
      </c>
      <c r="B14" s="3"/>
      <c r="C14" s="3"/>
      <c r="D14" s="3">
        <v>550</v>
      </c>
      <c r="E14" s="3">
        <v>767</v>
      </c>
      <c r="F14" s="3">
        <v>859</v>
      </c>
      <c r="G14" s="3">
        <v>1035</v>
      </c>
      <c r="H14" s="3">
        <v>2548</v>
      </c>
      <c r="I14" s="3">
        <v>3802</v>
      </c>
      <c r="J14" s="3">
        <v>4923</v>
      </c>
      <c r="K14" s="3">
        <v>6156</v>
      </c>
      <c r="L14" s="3">
        <v>8916</v>
      </c>
      <c r="M14" s="3">
        <v>10938</v>
      </c>
      <c r="N14" s="3">
        <v>13191</v>
      </c>
      <c r="O14" s="3">
        <v>14906</v>
      </c>
      <c r="P14" s="3">
        <v>17134</v>
      </c>
      <c r="Q14" s="3">
        <v>19044</v>
      </c>
      <c r="R14" s="3">
        <v>22904</v>
      </c>
      <c r="S14" s="3">
        <v>26173</v>
      </c>
      <c r="T14" s="3">
        <v>28715</v>
      </c>
      <c r="U14" s="3">
        <v>31621</v>
      </c>
      <c r="V14" s="3">
        <v>33821</v>
      </c>
      <c r="W14" s="3">
        <v>36252</v>
      </c>
      <c r="X14" s="3">
        <v>39458</v>
      </c>
      <c r="Y14" s="3">
        <v>41517</v>
      </c>
      <c r="Z14" s="3">
        <v>43703</v>
      </c>
      <c r="AA14" s="3">
        <v>45454</v>
      </c>
      <c r="AB14" s="3">
        <v>47089</v>
      </c>
      <c r="AC14" s="3">
        <v>48970</v>
      </c>
      <c r="AD14" s="3">
        <v>53681</v>
      </c>
      <c r="AE14" s="3">
        <v>57123</v>
      </c>
      <c r="AF14" s="3">
        <v>59224</v>
      </c>
      <c r="AG14" s="3">
        <v>60637</v>
      </c>
      <c r="AH14" s="3">
        <v>64869</v>
      </c>
      <c r="AI14" s="3">
        <v>66395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">
      <c r="A15" s="2" t="s">
        <v>13</v>
      </c>
      <c r="B15" s="3"/>
      <c r="C15" s="3"/>
      <c r="D15" s="3">
        <v>333</v>
      </c>
      <c r="E15" s="3">
        <v>468</v>
      </c>
      <c r="F15" s="3">
        <v>548</v>
      </c>
      <c r="G15" s="3">
        <v>682</v>
      </c>
      <c r="H15" s="3">
        <v>1960</v>
      </c>
      <c r="I15" s="3">
        <v>3019</v>
      </c>
      <c r="J15" s="3">
        <v>4092</v>
      </c>
      <c r="K15" s="3">
        <v>5118</v>
      </c>
      <c r="L15" s="3">
        <v>6732</v>
      </c>
      <c r="M15" s="3">
        <v>8248</v>
      </c>
      <c r="N15" s="3">
        <v>9545</v>
      </c>
      <c r="O15" s="3">
        <v>10931</v>
      </c>
      <c r="P15" s="3">
        <v>12249</v>
      </c>
      <c r="Q15" s="3">
        <v>13617</v>
      </c>
      <c r="R15" s="3">
        <v>16137</v>
      </c>
      <c r="S15" s="3">
        <v>18243</v>
      </c>
      <c r="T15" s="3">
        <v>19881</v>
      </c>
      <c r="U15" s="3">
        <v>21719</v>
      </c>
      <c r="V15" s="3">
        <v>23118</v>
      </c>
      <c r="W15" s="3">
        <v>24653</v>
      </c>
      <c r="X15" s="3">
        <v>26658</v>
      </c>
      <c r="Y15" s="3">
        <v>27931</v>
      </c>
      <c r="Z15" s="3">
        <v>29285</v>
      </c>
      <c r="AA15" s="3">
        <v>30329</v>
      </c>
      <c r="AB15" s="3">
        <v>31299</v>
      </c>
      <c r="AC15" s="3">
        <v>32455</v>
      </c>
      <c r="AD15" s="3">
        <v>35390</v>
      </c>
      <c r="AE15" s="3">
        <v>37515</v>
      </c>
      <c r="AF15" s="3">
        <v>38769</v>
      </c>
      <c r="AG15" s="3">
        <v>39630</v>
      </c>
      <c r="AH15" s="3">
        <v>42264</v>
      </c>
      <c r="AI15" s="3">
        <v>43079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">
      <c r="A16" s="2" t="s">
        <v>14</v>
      </c>
      <c r="B16" s="3"/>
      <c r="C16" s="3"/>
      <c r="D16" s="3">
        <v>14</v>
      </c>
      <c r="E16" s="3">
        <v>17</v>
      </c>
      <c r="F16" s="3">
        <v>19</v>
      </c>
      <c r="G16" s="3">
        <v>22</v>
      </c>
      <c r="H16" s="3">
        <v>83</v>
      </c>
      <c r="I16" s="3">
        <v>175</v>
      </c>
      <c r="J16" s="3">
        <v>237</v>
      </c>
      <c r="K16" s="3">
        <v>290</v>
      </c>
      <c r="L16" s="3">
        <v>365</v>
      </c>
      <c r="M16" s="3">
        <v>409</v>
      </c>
      <c r="N16" s="3">
        <v>383</v>
      </c>
      <c r="O16" s="3">
        <v>414</v>
      </c>
      <c r="P16" s="3">
        <v>467</v>
      </c>
      <c r="Q16" s="3">
        <v>496</v>
      </c>
      <c r="R16" s="3">
        <v>573</v>
      </c>
      <c r="S16" s="3">
        <v>641</v>
      </c>
      <c r="T16" s="3">
        <v>689</v>
      </c>
      <c r="U16" s="3">
        <v>740</v>
      </c>
      <c r="V16" s="3">
        <v>793</v>
      </c>
      <c r="W16" s="3">
        <v>838</v>
      </c>
      <c r="X16" s="3">
        <v>899</v>
      </c>
      <c r="Y16" s="3">
        <v>942</v>
      </c>
      <c r="Z16" s="3">
        <v>982</v>
      </c>
      <c r="AA16" s="3">
        <v>1019</v>
      </c>
      <c r="AB16" s="3">
        <v>1057</v>
      </c>
      <c r="AC16" s="3">
        <v>1091</v>
      </c>
      <c r="AD16" s="3">
        <v>1182</v>
      </c>
      <c r="AE16" s="3">
        <v>1248</v>
      </c>
      <c r="AF16" s="3">
        <v>1294</v>
      </c>
      <c r="AG16" s="3">
        <v>1325</v>
      </c>
      <c r="AH16" s="3">
        <v>1390</v>
      </c>
      <c r="AI16" s="3">
        <v>1403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">
      <c r="A17" s="2" t="s">
        <v>15</v>
      </c>
      <c r="B17" s="3"/>
      <c r="C17" s="3"/>
      <c r="D17" s="3">
        <v>788</v>
      </c>
      <c r="E17" s="3">
        <v>1002</v>
      </c>
      <c r="F17" s="3">
        <v>1238</v>
      </c>
      <c r="G17" s="3">
        <v>1500</v>
      </c>
      <c r="H17" s="3">
        <v>4354</v>
      </c>
      <c r="I17" s="3">
        <v>6503</v>
      </c>
      <c r="J17" s="3">
        <v>8680</v>
      </c>
      <c r="K17" s="3">
        <v>10866</v>
      </c>
      <c r="L17" s="3">
        <v>12370</v>
      </c>
      <c r="M17" s="3">
        <v>18522</v>
      </c>
      <c r="N17" s="3">
        <v>20904</v>
      </c>
      <c r="O17" s="3">
        <v>25161</v>
      </c>
      <c r="P17" s="3">
        <v>27977</v>
      </c>
      <c r="Q17" s="3">
        <v>30604</v>
      </c>
      <c r="R17" s="3">
        <v>36356</v>
      </c>
      <c r="S17" s="3">
        <v>41751</v>
      </c>
      <c r="T17" s="3">
        <v>45590</v>
      </c>
      <c r="U17" s="3">
        <v>50348</v>
      </c>
      <c r="V17" s="3">
        <v>53603</v>
      </c>
      <c r="W17" s="3">
        <v>57557</v>
      </c>
      <c r="X17" s="3">
        <v>61798</v>
      </c>
      <c r="Y17" s="3">
        <v>65644</v>
      </c>
      <c r="Z17" s="3">
        <v>68312</v>
      </c>
      <c r="AA17" s="3">
        <v>71522</v>
      </c>
      <c r="AB17" s="3">
        <v>73822</v>
      </c>
      <c r="AC17" s="3">
        <v>75924</v>
      </c>
      <c r="AD17" s="3">
        <v>82789</v>
      </c>
      <c r="AE17" s="3">
        <v>87731</v>
      </c>
      <c r="AF17" s="3">
        <v>90666</v>
      </c>
      <c r="AG17" s="3">
        <v>92638</v>
      </c>
      <c r="AH17" s="3">
        <v>99188</v>
      </c>
      <c r="AI17" s="3">
        <v>102031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">
      <c r="A18" s="2" t="s">
        <v>16</v>
      </c>
      <c r="B18" s="3"/>
      <c r="C18" s="3"/>
      <c r="D18" s="3">
        <v>1150</v>
      </c>
      <c r="E18" s="3">
        <v>1460</v>
      </c>
      <c r="F18" s="3">
        <v>1797</v>
      </c>
      <c r="G18" s="3">
        <v>2174</v>
      </c>
      <c r="H18" s="3">
        <v>6240</v>
      </c>
      <c r="I18" s="3">
        <v>9477</v>
      </c>
      <c r="J18" s="3">
        <v>12655</v>
      </c>
      <c r="K18" s="3">
        <v>15834</v>
      </c>
      <c r="L18" s="3">
        <v>18047</v>
      </c>
      <c r="M18" s="3">
        <v>27456</v>
      </c>
      <c r="N18" s="3">
        <v>31040</v>
      </c>
      <c r="O18" s="3">
        <v>37600</v>
      </c>
      <c r="P18" s="3">
        <v>41810</v>
      </c>
      <c r="Q18" s="3">
        <v>45695</v>
      </c>
      <c r="R18" s="3">
        <v>54423</v>
      </c>
      <c r="S18" s="3">
        <v>62581</v>
      </c>
      <c r="T18" s="3">
        <v>68405</v>
      </c>
      <c r="U18" s="3">
        <v>75636</v>
      </c>
      <c r="V18" s="3">
        <v>80509</v>
      </c>
      <c r="W18" s="3">
        <v>86550</v>
      </c>
      <c r="X18" s="3">
        <v>92893</v>
      </c>
      <c r="Y18" s="3">
        <v>98776</v>
      </c>
      <c r="Z18" s="3">
        <v>102784</v>
      </c>
      <c r="AA18" s="3">
        <v>107727</v>
      </c>
      <c r="AB18" s="3">
        <v>111217</v>
      </c>
      <c r="AC18" s="3">
        <v>114403</v>
      </c>
      <c r="AD18" s="3">
        <v>124847</v>
      </c>
      <c r="AE18" s="3">
        <v>132420</v>
      </c>
      <c r="AF18" s="3">
        <v>136869</v>
      </c>
      <c r="AG18" s="3">
        <v>139863</v>
      </c>
      <c r="AH18" s="3">
        <v>149854</v>
      </c>
      <c r="AI18" s="3">
        <v>154148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">
      <c r="A19" s="2" t="s">
        <v>17</v>
      </c>
      <c r="B19" s="3"/>
      <c r="C19" s="3"/>
      <c r="D19" s="3">
        <v>2160</v>
      </c>
      <c r="E19" s="3">
        <v>2649</v>
      </c>
      <c r="F19" s="3">
        <v>3424</v>
      </c>
      <c r="G19" s="3">
        <v>4138</v>
      </c>
      <c r="H19" s="3">
        <v>12382</v>
      </c>
      <c r="I19" s="3">
        <v>19023</v>
      </c>
      <c r="J19" s="3">
        <v>25506</v>
      </c>
      <c r="K19" s="3">
        <v>32043</v>
      </c>
      <c r="L19" s="3">
        <v>36264</v>
      </c>
      <c r="M19" s="3">
        <v>53500</v>
      </c>
      <c r="N19" s="3">
        <v>59795</v>
      </c>
      <c r="O19" s="3">
        <v>71511</v>
      </c>
      <c r="P19" s="3">
        <v>79314</v>
      </c>
      <c r="Q19" s="3">
        <v>86393</v>
      </c>
      <c r="R19" s="3">
        <v>102569</v>
      </c>
      <c r="S19" s="3">
        <v>117178</v>
      </c>
      <c r="T19" s="3">
        <v>127503</v>
      </c>
      <c r="U19" s="3">
        <v>140329</v>
      </c>
      <c r="V19" s="3">
        <v>149145</v>
      </c>
      <c r="W19" s="3">
        <v>159918</v>
      </c>
      <c r="X19" s="3">
        <v>171345</v>
      </c>
      <c r="Y19" s="3">
        <v>181841</v>
      </c>
      <c r="Z19" s="3">
        <v>189176</v>
      </c>
      <c r="AA19" s="3">
        <v>197987</v>
      </c>
      <c r="AB19" s="3">
        <v>204390</v>
      </c>
      <c r="AC19" s="3">
        <v>210267</v>
      </c>
      <c r="AD19" s="3">
        <v>228713</v>
      </c>
      <c r="AE19" s="3">
        <v>242108</v>
      </c>
      <c r="AF19" s="3">
        <v>250211</v>
      </c>
      <c r="AG19" s="3">
        <v>255717</v>
      </c>
      <c r="AH19" s="3">
        <v>273407</v>
      </c>
      <c r="AI19" s="3">
        <v>281113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">
      <c r="A20" s="2" t="s">
        <v>18</v>
      </c>
      <c r="B20" s="3"/>
      <c r="C20" s="3"/>
      <c r="D20" s="3">
        <v>435</v>
      </c>
      <c r="E20" s="3">
        <v>601</v>
      </c>
      <c r="F20" s="3">
        <v>729</v>
      </c>
      <c r="G20" s="3">
        <v>921</v>
      </c>
      <c r="H20" s="3">
        <v>2666</v>
      </c>
      <c r="I20" s="3">
        <v>4073</v>
      </c>
      <c r="J20" s="3">
        <v>5507</v>
      </c>
      <c r="K20" s="3">
        <v>6890</v>
      </c>
      <c r="L20" s="3">
        <v>9385</v>
      </c>
      <c r="M20" s="3">
        <v>11496</v>
      </c>
      <c r="N20" s="3">
        <v>13442</v>
      </c>
      <c r="O20" s="3">
        <v>15361</v>
      </c>
      <c r="P20" s="3">
        <v>17261</v>
      </c>
      <c r="Q20" s="3">
        <v>19188</v>
      </c>
      <c r="R20" s="3">
        <v>22822</v>
      </c>
      <c r="S20" s="3">
        <v>25853</v>
      </c>
      <c r="T20" s="3">
        <v>28179</v>
      </c>
      <c r="U20" s="3">
        <v>30819</v>
      </c>
      <c r="V20" s="3">
        <v>32869</v>
      </c>
      <c r="W20" s="3">
        <v>35084</v>
      </c>
      <c r="X20" s="3">
        <v>37973</v>
      </c>
      <c r="Y20" s="3">
        <v>39803</v>
      </c>
      <c r="Z20" s="3">
        <v>41757</v>
      </c>
      <c r="AA20" s="3">
        <v>43258</v>
      </c>
      <c r="AB20" s="3">
        <v>44652</v>
      </c>
      <c r="AC20" s="3">
        <v>46319</v>
      </c>
      <c r="AD20" s="3">
        <v>50554</v>
      </c>
      <c r="AE20" s="3">
        <v>53623</v>
      </c>
      <c r="AF20" s="3">
        <v>55429</v>
      </c>
      <c r="AG20" s="3">
        <v>56655</v>
      </c>
      <c r="AH20" s="3">
        <v>60456</v>
      </c>
      <c r="AI20" s="3">
        <v>61638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">
      <c r="A21" s="2" t="s">
        <v>19</v>
      </c>
      <c r="B21" s="3"/>
      <c r="C21" s="3"/>
      <c r="D21" s="3">
        <v>860</v>
      </c>
      <c r="E21" s="3">
        <v>1092</v>
      </c>
      <c r="F21" s="3">
        <v>1425</v>
      </c>
      <c r="G21" s="3">
        <v>1851</v>
      </c>
      <c r="H21" s="3">
        <v>5356</v>
      </c>
      <c r="I21" s="3">
        <v>8427</v>
      </c>
      <c r="J21" s="3">
        <v>11487</v>
      </c>
      <c r="K21" s="3">
        <v>14355</v>
      </c>
      <c r="L21" s="3">
        <v>18752</v>
      </c>
      <c r="M21" s="3">
        <v>22928</v>
      </c>
      <c r="N21" s="3">
        <v>26365</v>
      </c>
      <c r="O21" s="3">
        <v>30466</v>
      </c>
      <c r="P21" s="3">
        <v>34073</v>
      </c>
      <c r="Q21" s="3">
        <v>37875</v>
      </c>
      <c r="R21" s="3">
        <v>44841</v>
      </c>
      <c r="S21" s="3">
        <v>50575</v>
      </c>
      <c r="T21" s="3">
        <v>55031</v>
      </c>
      <c r="U21" s="3">
        <v>60014</v>
      </c>
      <c r="V21" s="3">
        <v>63878</v>
      </c>
      <c r="W21" s="3">
        <v>68096</v>
      </c>
      <c r="X21" s="3">
        <v>73534</v>
      </c>
      <c r="Y21" s="3">
        <v>77098</v>
      </c>
      <c r="Z21" s="3">
        <v>80831</v>
      </c>
      <c r="AA21" s="3">
        <v>83779</v>
      </c>
      <c r="AB21" s="3">
        <v>86538</v>
      </c>
      <c r="AC21" s="3">
        <v>89764</v>
      </c>
      <c r="AD21" s="3">
        <v>97741</v>
      </c>
      <c r="AE21" s="3">
        <v>103554</v>
      </c>
      <c r="AF21" s="3">
        <v>107070</v>
      </c>
      <c r="AG21" s="3">
        <v>109545</v>
      </c>
      <c r="AH21" s="3">
        <v>116677</v>
      </c>
      <c r="AI21" s="3">
        <v>118888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">
      <c r="A22" s="2" t="s">
        <v>20</v>
      </c>
      <c r="B22" s="3"/>
      <c r="C22" s="3"/>
      <c r="D22" s="3">
        <v>47</v>
      </c>
      <c r="E22" s="3">
        <v>56</v>
      </c>
      <c r="F22" s="3">
        <v>78</v>
      </c>
      <c r="G22" s="3">
        <v>95</v>
      </c>
      <c r="H22" s="3">
        <v>298</v>
      </c>
      <c r="I22" s="3">
        <v>478</v>
      </c>
      <c r="J22" s="3">
        <v>642</v>
      </c>
      <c r="K22" s="3">
        <v>802</v>
      </c>
      <c r="L22" s="3">
        <v>924</v>
      </c>
      <c r="M22" s="3">
        <v>1422</v>
      </c>
      <c r="N22" s="3">
        <v>1530</v>
      </c>
      <c r="O22" s="3">
        <v>1858</v>
      </c>
      <c r="P22" s="3">
        <v>2065</v>
      </c>
      <c r="Q22" s="3">
        <v>2239</v>
      </c>
      <c r="R22" s="3">
        <v>2710</v>
      </c>
      <c r="S22" s="3">
        <v>3109</v>
      </c>
      <c r="T22" s="3">
        <v>3373</v>
      </c>
      <c r="U22" s="3">
        <v>3711</v>
      </c>
      <c r="V22" s="3">
        <v>3947</v>
      </c>
      <c r="W22" s="3">
        <v>4232</v>
      </c>
      <c r="X22" s="3">
        <v>4538</v>
      </c>
      <c r="Y22" s="3">
        <v>4814</v>
      </c>
      <c r="Z22" s="3">
        <v>5011</v>
      </c>
      <c r="AA22" s="3">
        <v>5243</v>
      </c>
      <c r="AB22" s="3">
        <v>5417</v>
      </c>
      <c r="AC22" s="3">
        <v>5576</v>
      </c>
      <c r="AD22" s="3">
        <v>6073</v>
      </c>
      <c r="AE22" s="3">
        <v>6433</v>
      </c>
      <c r="AF22" s="3">
        <v>6655</v>
      </c>
      <c r="AG22" s="3">
        <v>6805</v>
      </c>
      <c r="AH22" s="3">
        <v>7282</v>
      </c>
      <c r="AI22" s="3">
        <v>7477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">
      <c r="A23" s="2" t="s">
        <v>21</v>
      </c>
      <c r="B23" s="3"/>
      <c r="C23" s="3"/>
      <c r="D23" s="3">
        <v>482</v>
      </c>
      <c r="E23" s="3">
        <v>638</v>
      </c>
      <c r="F23" s="3">
        <v>740</v>
      </c>
      <c r="G23" s="3">
        <v>897</v>
      </c>
      <c r="H23" s="3">
        <v>2401</v>
      </c>
      <c r="I23" s="3">
        <v>3592</v>
      </c>
      <c r="J23" s="3">
        <v>4767</v>
      </c>
      <c r="K23" s="3">
        <v>5931</v>
      </c>
      <c r="L23" s="3">
        <v>6820</v>
      </c>
      <c r="M23" s="3">
        <v>10570</v>
      </c>
      <c r="N23" s="3">
        <v>11920</v>
      </c>
      <c r="O23" s="3">
        <v>14578</v>
      </c>
      <c r="P23" s="3">
        <v>16238</v>
      </c>
      <c r="Q23" s="3">
        <v>17745</v>
      </c>
      <c r="R23" s="3">
        <v>21347</v>
      </c>
      <c r="S23" s="3">
        <v>24626</v>
      </c>
      <c r="T23" s="3">
        <v>26904</v>
      </c>
      <c r="U23" s="3">
        <v>29768</v>
      </c>
      <c r="V23" s="3">
        <v>31708</v>
      </c>
      <c r="W23" s="3">
        <v>34097</v>
      </c>
      <c r="X23" s="3">
        <v>36633</v>
      </c>
      <c r="Y23" s="3">
        <v>38950</v>
      </c>
      <c r="Z23" s="3">
        <v>40544</v>
      </c>
      <c r="AA23" s="3">
        <v>42482</v>
      </c>
      <c r="AB23" s="3">
        <v>43861</v>
      </c>
      <c r="AC23" s="3">
        <v>45114</v>
      </c>
      <c r="AD23" s="3">
        <v>49291</v>
      </c>
      <c r="AE23" s="3">
        <v>52300</v>
      </c>
      <c r="AF23" s="3">
        <v>54073</v>
      </c>
      <c r="AG23" s="3">
        <v>55252</v>
      </c>
      <c r="AH23" s="3">
        <v>59264</v>
      </c>
      <c r="AI23" s="3">
        <v>60948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">
      <c r="A24" s="2" t="s">
        <v>22</v>
      </c>
      <c r="B24" s="3"/>
      <c r="C24" s="3"/>
      <c r="D24" s="3">
        <v>734</v>
      </c>
      <c r="E24" s="3">
        <v>1020</v>
      </c>
      <c r="F24" s="3">
        <v>1037</v>
      </c>
      <c r="G24" s="3">
        <v>1263</v>
      </c>
      <c r="H24" s="3">
        <v>3160</v>
      </c>
      <c r="I24" s="3">
        <v>5031</v>
      </c>
      <c r="J24" s="3">
        <v>6710</v>
      </c>
      <c r="K24" s="3">
        <v>8338</v>
      </c>
      <c r="L24" s="3">
        <v>9732</v>
      </c>
      <c r="M24" s="3">
        <v>13143</v>
      </c>
      <c r="N24" s="3">
        <v>14248</v>
      </c>
      <c r="O24" s="3">
        <v>16780</v>
      </c>
      <c r="P24" s="3">
        <v>18687</v>
      </c>
      <c r="Q24" s="3">
        <v>20233</v>
      </c>
      <c r="R24" s="3">
        <v>24151</v>
      </c>
      <c r="S24" s="3">
        <v>27547</v>
      </c>
      <c r="T24" s="3">
        <v>29791</v>
      </c>
      <c r="U24" s="3">
        <v>32628</v>
      </c>
      <c r="V24" s="3">
        <v>34745</v>
      </c>
      <c r="W24" s="3">
        <v>37117</v>
      </c>
      <c r="X24" s="3">
        <v>39822</v>
      </c>
      <c r="Y24" s="3">
        <v>42108</v>
      </c>
      <c r="Z24" s="3">
        <v>43849</v>
      </c>
      <c r="AA24" s="3">
        <v>45784</v>
      </c>
      <c r="AB24" s="3">
        <v>47305</v>
      </c>
      <c r="AC24" s="3">
        <v>48699</v>
      </c>
      <c r="AD24" s="3">
        <v>52964</v>
      </c>
      <c r="AE24" s="3">
        <v>56043</v>
      </c>
      <c r="AF24" s="3">
        <v>57997</v>
      </c>
      <c r="AG24" s="3">
        <v>59318</v>
      </c>
      <c r="AH24" s="3">
        <v>63346</v>
      </c>
      <c r="AI24" s="3">
        <v>65001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">
      <c r="A25" s="2" t="s">
        <v>23</v>
      </c>
      <c r="B25" s="3"/>
      <c r="C25" s="3"/>
      <c r="D25" s="3">
        <v>537</v>
      </c>
      <c r="E25" s="3">
        <v>717</v>
      </c>
      <c r="F25" s="3">
        <v>956</v>
      </c>
      <c r="G25" s="3">
        <v>1254</v>
      </c>
      <c r="H25" s="3">
        <v>3548</v>
      </c>
      <c r="I25" s="3">
        <v>5111</v>
      </c>
      <c r="J25" s="3">
        <v>6726</v>
      </c>
      <c r="K25" s="3">
        <v>8425</v>
      </c>
      <c r="L25" s="3">
        <v>12296</v>
      </c>
      <c r="M25" s="3">
        <v>15079</v>
      </c>
      <c r="N25" s="3">
        <v>18119</v>
      </c>
      <c r="O25" s="3">
        <v>20739</v>
      </c>
      <c r="P25" s="3">
        <v>23722</v>
      </c>
      <c r="Q25" s="3">
        <v>26387</v>
      </c>
      <c r="R25" s="3">
        <v>31651</v>
      </c>
      <c r="S25" s="3">
        <v>36138</v>
      </c>
      <c r="T25" s="3">
        <v>39539</v>
      </c>
      <c r="U25" s="3">
        <v>43426</v>
      </c>
      <c r="V25" s="3">
        <v>46325</v>
      </c>
      <c r="W25" s="3">
        <v>49560</v>
      </c>
      <c r="X25" s="3">
        <v>53822</v>
      </c>
      <c r="Y25" s="3">
        <v>56496</v>
      </c>
      <c r="Z25" s="3">
        <v>59324</v>
      </c>
      <c r="AA25" s="3">
        <v>61500</v>
      </c>
      <c r="AB25" s="3">
        <v>63512</v>
      </c>
      <c r="AC25" s="3">
        <v>65905</v>
      </c>
      <c r="AD25" s="3">
        <v>72253</v>
      </c>
      <c r="AE25" s="3">
        <v>76814</v>
      </c>
      <c r="AF25" s="3">
        <v>79460</v>
      </c>
      <c r="AG25" s="3">
        <v>81248</v>
      </c>
      <c r="AH25" s="3">
        <v>86940</v>
      </c>
      <c r="AI25" s="3">
        <v>88805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">
      <c r="A26" s="2" t="s">
        <v>24</v>
      </c>
      <c r="B26" s="3"/>
      <c r="C26" s="3"/>
      <c r="D26" s="3">
        <v>1267</v>
      </c>
      <c r="E26" s="3">
        <v>1913</v>
      </c>
      <c r="F26" s="3">
        <v>1989</v>
      </c>
      <c r="G26" s="3">
        <v>2319</v>
      </c>
      <c r="H26" s="3">
        <v>6690</v>
      </c>
      <c r="I26" s="3">
        <v>11552</v>
      </c>
      <c r="J26" s="3">
        <v>15529</v>
      </c>
      <c r="K26" s="3">
        <v>19489</v>
      </c>
      <c r="L26" s="3">
        <v>23707</v>
      </c>
      <c r="M26" s="3">
        <v>29196</v>
      </c>
      <c r="N26" s="3">
        <v>33286</v>
      </c>
      <c r="O26" s="3">
        <v>35448</v>
      </c>
      <c r="P26" s="3">
        <v>39686</v>
      </c>
      <c r="Q26" s="3">
        <v>44190</v>
      </c>
      <c r="R26" s="3">
        <v>52008</v>
      </c>
      <c r="S26" s="3">
        <v>57979</v>
      </c>
      <c r="T26" s="3">
        <v>63478</v>
      </c>
      <c r="U26" s="3">
        <v>69185</v>
      </c>
      <c r="V26" s="3">
        <v>73080</v>
      </c>
      <c r="W26" s="3">
        <v>77671</v>
      </c>
      <c r="X26" s="3">
        <v>83927</v>
      </c>
      <c r="Y26" s="3">
        <v>87799</v>
      </c>
      <c r="Z26" s="3">
        <v>91943</v>
      </c>
      <c r="AA26" s="3">
        <v>95365</v>
      </c>
      <c r="AB26" s="3">
        <v>98558</v>
      </c>
      <c r="AC26" s="3">
        <v>102087</v>
      </c>
      <c r="AD26" s="3">
        <v>110729</v>
      </c>
      <c r="AE26" s="3">
        <v>116978</v>
      </c>
      <c r="AF26" s="3">
        <v>121053</v>
      </c>
      <c r="AG26" s="3">
        <v>123751</v>
      </c>
      <c r="AH26" s="3">
        <v>131618</v>
      </c>
      <c r="AI26" s="3">
        <v>134066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">
      <c r="A27" s="2" t="s">
        <v>25</v>
      </c>
      <c r="B27" s="3"/>
      <c r="C27" s="3"/>
      <c r="D27" s="3">
        <v>68</v>
      </c>
      <c r="E27" s="3">
        <v>101</v>
      </c>
      <c r="F27" s="3">
        <v>92</v>
      </c>
      <c r="G27" s="3">
        <v>109</v>
      </c>
      <c r="H27" s="3">
        <v>214</v>
      </c>
      <c r="I27" s="3">
        <v>328</v>
      </c>
      <c r="J27" s="3">
        <v>430</v>
      </c>
      <c r="K27" s="3">
        <v>525</v>
      </c>
      <c r="L27" s="3">
        <v>627</v>
      </c>
      <c r="M27" s="3">
        <v>991</v>
      </c>
      <c r="N27" s="3">
        <v>1100</v>
      </c>
      <c r="O27" s="3">
        <v>1381</v>
      </c>
      <c r="P27" s="3">
        <v>1550</v>
      </c>
      <c r="Q27" s="3">
        <v>1691</v>
      </c>
      <c r="R27" s="3">
        <v>2110</v>
      </c>
      <c r="S27" s="3">
        <v>2462</v>
      </c>
      <c r="T27" s="3">
        <v>2679</v>
      </c>
      <c r="U27" s="3">
        <v>2972</v>
      </c>
      <c r="V27" s="3">
        <v>3177</v>
      </c>
      <c r="W27" s="3">
        <v>3421</v>
      </c>
      <c r="X27" s="3">
        <v>3691</v>
      </c>
      <c r="Y27" s="3">
        <v>3929</v>
      </c>
      <c r="Z27" s="3">
        <v>4101</v>
      </c>
      <c r="AA27" s="3">
        <v>4306</v>
      </c>
      <c r="AB27" s="3">
        <v>4456</v>
      </c>
      <c r="AC27" s="3">
        <v>4591</v>
      </c>
      <c r="AD27" s="3">
        <v>5042</v>
      </c>
      <c r="AE27" s="3">
        <v>5369</v>
      </c>
      <c r="AF27" s="3">
        <v>5563</v>
      </c>
      <c r="AG27" s="3">
        <v>5690</v>
      </c>
      <c r="AH27" s="3">
        <v>6117</v>
      </c>
      <c r="AI27" s="3">
        <v>6286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">
      <c r="A28" s="2" t="s">
        <v>26</v>
      </c>
      <c r="B28" s="3"/>
      <c r="C28" s="3"/>
      <c r="D28" s="3">
        <v>438</v>
      </c>
      <c r="E28" s="3">
        <v>650</v>
      </c>
      <c r="F28" s="3">
        <v>711</v>
      </c>
      <c r="G28" s="3">
        <v>854</v>
      </c>
      <c r="H28" s="3">
        <v>2384</v>
      </c>
      <c r="I28" s="3">
        <v>3746</v>
      </c>
      <c r="J28" s="3">
        <v>5054</v>
      </c>
      <c r="K28" s="3">
        <v>6327</v>
      </c>
      <c r="L28" s="3">
        <v>8660</v>
      </c>
      <c r="M28" s="3">
        <v>10616</v>
      </c>
      <c r="N28" s="3">
        <v>12589</v>
      </c>
      <c r="O28" s="3">
        <v>14500</v>
      </c>
      <c r="P28" s="3">
        <v>16552</v>
      </c>
      <c r="Q28" s="3">
        <v>18412</v>
      </c>
      <c r="R28" s="3">
        <v>21996</v>
      </c>
      <c r="S28" s="3">
        <v>24991</v>
      </c>
      <c r="T28" s="3">
        <v>27317</v>
      </c>
      <c r="U28" s="3">
        <v>29954</v>
      </c>
      <c r="V28" s="3">
        <v>31828</v>
      </c>
      <c r="W28" s="3">
        <v>34014</v>
      </c>
      <c r="X28" s="3">
        <v>36911</v>
      </c>
      <c r="Y28" s="3">
        <v>38715</v>
      </c>
      <c r="Z28" s="3">
        <v>40681</v>
      </c>
      <c r="AA28" s="3">
        <v>42172</v>
      </c>
      <c r="AB28" s="3">
        <v>43557</v>
      </c>
      <c r="AC28" s="3">
        <v>45241</v>
      </c>
      <c r="AD28" s="3">
        <v>49506</v>
      </c>
      <c r="AE28" s="3">
        <v>52572</v>
      </c>
      <c r="AF28" s="3">
        <v>54381</v>
      </c>
      <c r="AG28" s="3">
        <v>55626</v>
      </c>
      <c r="AH28" s="3">
        <v>59438</v>
      </c>
      <c r="AI28" s="3">
        <v>60679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">
      <c r="A29" s="2" t="s">
        <v>27</v>
      </c>
      <c r="B29" s="3"/>
      <c r="C29" s="3"/>
      <c r="D29" s="3">
        <v>292</v>
      </c>
      <c r="E29" s="3">
        <v>452</v>
      </c>
      <c r="F29" s="3">
        <v>431</v>
      </c>
      <c r="G29" s="3">
        <v>475</v>
      </c>
      <c r="H29" s="3">
        <v>1349</v>
      </c>
      <c r="I29" s="3">
        <v>2463</v>
      </c>
      <c r="J29" s="3">
        <v>3280</v>
      </c>
      <c r="K29" s="3">
        <v>4116</v>
      </c>
      <c r="L29" s="3">
        <v>4613</v>
      </c>
      <c r="M29" s="3">
        <v>5686</v>
      </c>
      <c r="N29" s="3">
        <v>6276</v>
      </c>
      <c r="O29" s="3">
        <v>6405</v>
      </c>
      <c r="P29" s="3">
        <v>7069</v>
      </c>
      <c r="Q29" s="3">
        <v>7877</v>
      </c>
      <c r="R29" s="3">
        <v>9157</v>
      </c>
      <c r="S29" s="3">
        <v>10038</v>
      </c>
      <c r="T29" s="3">
        <v>11004</v>
      </c>
      <c r="U29" s="3">
        <v>11917</v>
      </c>
      <c r="V29" s="3">
        <v>12527</v>
      </c>
      <c r="W29" s="3">
        <v>13247</v>
      </c>
      <c r="X29" s="3">
        <v>14261</v>
      </c>
      <c r="Y29" s="3">
        <v>14914</v>
      </c>
      <c r="Z29" s="3">
        <v>15588</v>
      </c>
      <c r="AA29" s="3">
        <v>16206</v>
      </c>
      <c r="AB29" s="3">
        <v>16789</v>
      </c>
      <c r="AC29" s="3">
        <v>17370</v>
      </c>
      <c r="AD29" s="3">
        <v>18679</v>
      </c>
      <c r="AE29" s="3">
        <v>19628</v>
      </c>
      <c r="AF29" s="3">
        <v>20346</v>
      </c>
      <c r="AG29" s="3">
        <v>20821</v>
      </c>
      <c r="AH29" s="3">
        <v>22019</v>
      </c>
      <c r="AI29" s="3">
        <v>22374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">
      <c r="A30" s="2" t="s">
        <v>28</v>
      </c>
      <c r="B30" s="3"/>
      <c r="C30" s="3"/>
      <c r="D30" s="3">
        <v>960</v>
      </c>
      <c r="E30" s="3">
        <v>1319</v>
      </c>
      <c r="F30" s="3">
        <v>1440</v>
      </c>
      <c r="G30" s="3">
        <v>1759</v>
      </c>
      <c r="H30" s="3">
        <v>4727</v>
      </c>
      <c r="I30" s="3">
        <v>7246</v>
      </c>
      <c r="J30" s="3">
        <v>9703</v>
      </c>
      <c r="K30" s="3">
        <v>12157</v>
      </c>
      <c r="L30" s="3">
        <v>13837</v>
      </c>
      <c r="M30" s="3">
        <v>19435</v>
      </c>
      <c r="N30" s="3">
        <v>21872</v>
      </c>
      <c r="O30" s="3">
        <v>25940</v>
      </c>
      <c r="P30" s="3">
        <v>28787</v>
      </c>
      <c r="Q30" s="3">
        <v>31330</v>
      </c>
      <c r="R30" s="3">
        <v>37207</v>
      </c>
      <c r="S30" s="3">
        <v>42461</v>
      </c>
      <c r="T30" s="3">
        <v>46067</v>
      </c>
      <c r="U30" s="3">
        <v>50607</v>
      </c>
      <c r="V30" s="3">
        <v>53802</v>
      </c>
      <c r="W30" s="3">
        <v>57597</v>
      </c>
      <c r="X30" s="3">
        <v>61754</v>
      </c>
      <c r="Y30" s="3">
        <v>65433</v>
      </c>
      <c r="Z30" s="3">
        <v>68093</v>
      </c>
      <c r="AA30" s="3">
        <v>71200</v>
      </c>
      <c r="AB30" s="3">
        <v>73501</v>
      </c>
      <c r="AC30" s="3">
        <v>75618</v>
      </c>
      <c r="AD30" s="3">
        <v>82248</v>
      </c>
      <c r="AE30" s="3">
        <v>87065</v>
      </c>
      <c r="AF30" s="3">
        <v>90030</v>
      </c>
      <c r="AG30" s="3">
        <v>92046</v>
      </c>
      <c r="AH30" s="3">
        <v>98462</v>
      </c>
      <c r="AI30" s="3">
        <v>101259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">
      <c r="A31" s="2" t="s">
        <v>29</v>
      </c>
      <c r="B31" s="3"/>
      <c r="C31" s="3"/>
      <c r="D31" s="3">
        <v>350</v>
      </c>
      <c r="E31" s="3">
        <v>518</v>
      </c>
      <c r="F31" s="3">
        <v>514</v>
      </c>
      <c r="G31" s="3">
        <v>583</v>
      </c>
      <c r="H31" s="3">
        <v>1502</v>
      </c>
      <c r="I31" s="3">
        <v>2515</v>
      </c>
      <c r="J31" s="3">
        <v>3380</v>
      </c>
      <c r="K31" s="3">
        <v>4226</v>
      </c>
      <c r="L31" s="3">
        <v>4940</v>
      </c>
      <c r="M31" s="3">
        <v>6045</v>
      </c>
      <c r="N31" s="3">
        <v>6711</v>
      </c>
      <c r="O31" s="3">
        <v>7326</v>
      </c>
      <c r="P31" s="3">
        <v>8135</v>
      </c>
      <c r="Q31" s="3">
        <v>9042</v>
      </c>
      <c r="R31" s="3">
        <v>10570</v>
      </c>
      <c r="S31" s="3">
        <v>11704</v>
      </c>
      <c r="T31" s="3">
        <v>12756</v>
      </c>
      <c r="U31" s="3">
        <v>13833</v>
      </c>
      <c r="V31" s="3">
        <v>14598</v>
      </c>
      <c r="W31" s="3">
        <v>15494</v>
      </c>
      <c r="X31" s="3">
        <v>16673</v>
      </c>
      <c r="Y31" s="3">
        <v>17470</v>
      </c>
      <c r="Z31" s="3">
        <v>18298</v>
      </c>
      <c r="AA31" s="3">
        <v>19019</v>
      </c>
      <c r="AB31" s="3">
        <v>19706</v>
      </c>
      <c r="AC31" s="3">
        <v>20439</v>
      </c>
      <c r="AD31" s="3">
        <v>22097</v>
      </c>
      <c r="AE31" s="3">
        <v>23331</v>
      </c>
      <c r="AF31" s="3">
        <v>24175</v>
      </c>
      <c r="AG31" s="3">
        <v>24775</v>
      </c>
      <c r="AH31" s="3">
        <v>26268</v>
      </c>
      <c r="AI31" s="3">
        <v>26753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">
      <c r="A32" s="2" t="s">
        <v>30</v>
      </c>
      <c r="B32" s="3"/>
      <c r="C32" s="3"/>
      <c r="D32" s="3">
        <v>492</v>
      </c>
      <c r="E32" s="3">
        <v>733</v>
      </c>
      <c r="F32" s="3">
        <v>744</v>
      </c>
      <c r="G32" s="3">
        <v>857</v>
      </c>
      <c r="H32" s="3">
        <v>2111</v>
      </c>
      <c r="I32" s="3">
        <v>3319</v>
      </c>
      <c r="J32" s="3">
        <v>4439</v>
      </c>
      <c r="K32" s="3">
        <v>5545</v>
      </c>
      <c r="L32" s="3">
        <v>7395</v>
      </c>
      <c r="M32" s="3">
        <v>9069</v>
      </c>
      <c r="N32" s="3">
        <v>10750</v>
      </c>
      <c r="O32" s="3">
        <v>12552</v>
      </c>
      <c r="P32" s="3">
        <v>14239</v>
      </c>
      <c r="Q32" s="3">
        <v>15840</v>
      </c>
      <c r="R32" s="3">
        <v>18915</v>
      </c>
      <c r="S32" s="3">
        <v>21601</v>
      </c>
      <c r="T32" s="3">
        <v>23655</v>
      </c>
      <c r="U32" s="3">
        <v>26024</v>
      </c>
      <c r="V32" s="3">
        <v>27810</v>
      </c>
      <c r="W32" s="3">
        <v>29786</v>
      </c>
      <c r="X32" s="3">
        <v>32385</v>
      </c>
      <c r="Y32" s="3">
        <v>34018</v>
      </c>
      <c r="Z32" s="3">
        <v>35810</v>
      </c>
      <c r="AA32" s="3">
        <v>37180</v>
      </c>
      <c r="AB32" s="3">
        <v>38451</v>
      </c>
      <c r="AC32" s="3">
        <v>39996</v>
      </c>
      <c r="AD32" s="3">
        <v>43768</v>
      </c>
      <c r="AE32" s="3">
        <v>46525</v>
      </c>
      <c r="AF32" s="3">
        <v>48167</v>
      </c>
      <c r="AG32" s="3">
        <v>49272</v>
      </c>
      <c r="AH32" s="3">
        <v>52672</v>
      </c>
      <c r="AI32" s="3">
        <v>53864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">
      <c r="A33" s="2" t="s">
        <v>31</v>
      </c>
      <c r="B33" s="3"/>
      <c r="C33" s="3"/>
      <c r="D33" s="3">
        <v>506</v>
      </c>
      <c r="E33" s="3">
        <v>694</v>
      </c>
      <c r="F33" s="3">
        <v>701</v>
      </c>
      <c r="G33" s="3">
        <v>854</v>
      </c>
      <c r="H33" s="3">
        <v>2289</v>
      </c>
      <c r="I33" s="3">
        <v>3883</v>
      </c>
      <c r="J33" s="3">
        <v>5231</v>
      </c>
      <c r="K33" s="3">
        <v>6531</v>
      </c>
      <c r="L33" s="3">
        <v>7631</v>
      </c>
      <c r="M33" s="3">
        <v>9089</v>
      </c>
      <c r="N33" s="3">
        <v>9448</v>
      </c>
      <c r="O33" s="3">
        <v>10524</v>
      </c>
      <c r="P33" s="3">
        <v>11668</v>
      </c>
      <c r="Q33" s="3">
        <v>12484</v>
      </c>
      <c r="R33" s="3">
        <v>14348</v>
      </c>
      <c r="S33" s="3">
        <v>16004</v>
      </c>
      <c r="T33" s="3">
        <v>17163</v>
      </c>
      <c r="U33" s="3">
        <v>18531</v>
      </c>
      <c r="V33" s="3">
        <v>19670</v>
      </c>
      <c r="W33" s="3">
        <v>20829</v>
      </c>
      <c r="X33" s="3">
        <v>22214</v>
      </c>
      <c r="Y33" s="3">
        <v>23312</v>
      </c>
      <c r="Z33" s="3">
        <v>24227</v>
      </c>
      <c r="AA33" s="3">
        <v>25160</v>
      </c>
      <c r="AB33" s="3">
        <v>25987</v>
      </c>
      <c r="AC33" s="3">
        <v>26760</v>
      </c>
      <c r="AD33" s="3">
        <v>28816</v>
      </c>
      <c r="AE33" s="3">
        <v>30314</v>
      </c>
      <c r="AF33" s="3">
        <v>31345</v>
      </c>
      <c r="AG33" s="3">
        <v>32076</v>
      </c>
      <c r="AH33" s="3">
        <v>33955</v>
      </c>
      <c r="AI33" s="3">
        <v>34720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">
      <c r="A34" s="2" t="s">
        <v>32</v>
      </c>
      <c r="B34" s="3"/>
      <c r="C34" s="3"/>
      <c r="D34" s="3">
        <v>1504</v>
      </c>
      <c r="E34" s="3">
        <v>1906</v>
      </c>
      <c r="F34" s="3">
        <v>2318</v>
      </c>
      <c r="G34" s="3">
        <v>2806</v>
      </c>
      <c r="H34" s="3">
        <v>7867</v>
      </c>
      <c r="I34" s="3">
        <v>11854</v>
      </c>
      <c r="J34" s="3">
        <v>15809</v>
      </c>
      <c r="K34" s="3">
        <v>19782</v>
      </c>
      <c r="L34" s="3">
        <v>22455</v>
      </c>
      <c r="M34" s="3">
        <v>34290</v>
      </c>
      <c r="N34" s="3">
        <v>39198</v>
      </c>
      <c r="O34" s="3">
        <v>47426</v>
      </c>
      <c r="P34" s="3">
        <v>52706</v>
      </c>
      <c r="Q34" s="3">
        <v>57709</v>
      </c>
      <c r="R34" s="3">
        <v>68732</v>
      </c>
      <c r="S34" s="3">
        <v>78955</v>
      </c>
      <c r="T34" s="3">
        <v>86311</v>
      </c>
      <c r="U34" s="3">
        <v>95399</v>
      </c>
      <c r="V34" s="3">
        <v>101523</v>
      </c>
      <c r="W34" s="3">
        <v>109084</v>
      </c>
      <c r="X34" s="3">
        <v>117099</v>
      </c>
      <c r="Y34" s="3">
        <v>124453</v>
      </c>
      <c r="Z34" s="3">
        <v>129526</v>
      </c>
      <c r="AA34" s="3">
        <v>135693</v>
      </c>
      <c r="AB34" s="3">
        <v>140081</v>
      </c>
      <c r="AC34" s="3">
        <v>144093</v>
      </c>
      <c r="AD34" s="3">
        <v>157163</v>
      </c>
      <c r="AE34" s="3">
        <v>166548</v>
      </c>
      <c r="AF34" s="3">
        <v>172071</v>
      </c>
      <c r="AG34" s="3">
        <v>175791</v>
      </c>
      <c r="AH34" s="3">
        <v>188139</v>
      </c>
      <c r="AI34" s="3">
        <v>193459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">
      <c r="A35" s="2" t="s">
        <v>33</v>
      </c>
      <c r="B35" s="3"/>
      <c r="C35" s="3"/>
      <c r="D35" s="3">
        <v>399</v>
      </c>
      <c r="E35" s="3">
        <v>545</v>
      </c>
      <c r="F35" s="3">
        <v>688</v>
      </c>
      <c r="G35" s="3">
        <v>884</v>
      </c>
      <c r="H35" s="3">
        <v>2508</v>
      </c>
      <c r="I35" s="3">
        <v>3728</v>
      </c>
      <c r="J35" s="3">
        <v>4974</v>
      </c>
      <c r="K35" s="3">
        <v>6224</v>
      </c>
      <c r="L35" s="3">
        <v>8998</v>
      </c>
      <c r="M35" s="3">
        <v>11023</v>
      </c>
      <c r="N35" s="3">
        <v>13191</v>
      </c>
      <c r="O35" s="3">
        <v>15498</v>
      </c>
      <c r="P35" s="3">
        <v>17676</v>
      </c>
      <c r="Q35" s="3">
        <v>19656</v>
      </c>
      <c r="R35" s="3">
        <v>23548</v>
      </c>
      <c r="S35" s="3">
        <v>27001</v>
      </c>
      <c r="T35" s="3">
        <v>29539</v>
      </c>
      <c r="U35" s="3">
        <v>32458</v>
      </c>
      <c r="V35" s="3">
        <v>34677</v>
      </c>
      <c r="W35" s="3">
        <v>37104</v>
      </c>
      <c r="X35" s="3">
        <v>40312</v>
      </c>
      <c r="Y35" s="3">
        <v>42322</v>
      </c>
      <c r="Z35" s="3">
        <v>44457</v>
      </c>
      <c r="AA35" s="3">
        <v>46050</v>
      </c>
      <c r="AB35" s="3">
        <v>47519</v>
      </c>
      <c r="AC35" s="3">
        <v>49319</v>
      </c>
      <c r="AD35" s="3">
        <v>54096</v>
      </c>
      <c r="AE35" s="3">
        <v>57498</v>
      </c>
      <c r="AF35" s="3">
        <v>59444</v>
      </c>
      <c r="AG35" s="3">
        <v>60767</v>
      </c>
      <c r="AH35" s="3">
        <v>65026</v>
      </c>
      <c r="AI35" s="3">
        <v>66399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">
      <c r="A36" s="2" t="s">
        <v>34</v>
      </c>
      <c r="B36" s="3"/>
      <c r="C36" s="3"/>
      <c r="D36" s="3">
        <v>578</v>
      </c>
      <c r="E36" s="3">
        <v>779</v>
      </c>
      <c r="F36" s="3">
        <v>1006</v>
      </c>
      <c r="G36" s="3">
        <v>1304</v>
      </c>
      <c r="H36" s="3">
        <v>3826</v>
      </c>
      <c r="I36" s="3">
        <v>5760</v>
      </c>
      <c r="J36" s="3">
        <v>7732</v>
      </c>
      <c r="K36" s="3">
        <v>9682</v>
      </c>
      <c r="L36" s="3">
        <v>12884</v>
      </c>
      <c r="M36" s="3">
        <v>15802</v>
      </c>
      <c r="N36" s="3">
        <v>18401</v>
      </c>
      <c r="O36" s="3">
        <v>20845</v>
      </c>
      <c r="P36" s="3">
        <v>23530</v>
      </c>
      <c r="Q36" s="3">
        <v>26170</v>
      </c>
      <c r="R36" s="3">
        <v>31063</v>
      </c>
      <c r="S36" s="3">
        <v>35098</v>
      </c>
      <c r="T36" s="3">
        <v>38299</v>
      </c>
      <c r="U36" s="3">
        <v>41865</v>
      </c>
      <c r="V36" s="3">
        <v>44450</v>
      </c>
      <c r="W36" s="3">
        <v>47419</v>
      </c>
      <c r="X36" s="3">
        <v>51297</v>
      </c>
      <c r="Y36" s="3">
        <v>53758</v>
      </c>
      <c r="Z36" s="3">
        <v>56357</v>
      </c>
      <c r="AA36" s="3">
        <v>58396</v>
      </c>
      <c r="AB36" s="3">
        <v>60293</v>
      </c>
      <c r="AC36" s="3">
        <v>62512</v>
      </c>
      <c r="AD36" s="3">
        <v>68236</v>
      </c>
      <c r="AE36" s="3">
        <v>72380</v>
      </c>
      <c r="AF36" s="3">
        <v>74842</v>
      </c>
      <c r="AG36" s="3">
        <v>76543</v>
      </c>
      <c r="AH36" s="3">
        <v>81689</v>
      </c>
      <c r="AI36" s="3">
        <v>83319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">
      <c r="A37" s="2" t="s">
        <v>35</v>
      </c>
      <c r="B37" s="3"/>
      <c r="C37" s="3"/>
      <c r="D37" s="3">
        <v>693</v>
      </c>
      <c r="E37" s="3">
        <v>964</v>
      </c>
      <c r="F37" s="3">
        <v>1205</v>
      </c>
      <c r="G37" s="3">
        <v>1535</v>
      </c>
      <c r="H37" s="3">
        <v>4273</v>
      </c>
      <c r="I37" s="3">
        <v>6228</v>
      </c>
      <c r="J37" s="3">
        <v>8248</v>
      </c>
      <c r="K37" s="3">
        <v>10319</v>
      </c>
      <c r="L37" s="3">
        <v>15335</v>
      </c>
      <c r="M37" s="3">
        <v>18792</v>
      </c>
      <c r="N37" s="3">
        <v>22752</v>
      </c>
      <c r="O37" s="3">
        <v>26548</v>
      </c>
      <c r="P37" s="3">
        <v>30232</v>
      </c>
      <c r="Q37" s="3">
        <v>33634</v>
      </c>
      <c r="R37" s="3">
        <v>40414</v>
      </c>
      <c r="S37" s="3">
        <v>46485</v>
      </c>
      <c r="T37" s="3">
        <v>50916</v>
      </c>
      <c r="U37" s="3">
        <v>56091</v>
      </c>
      <c r="V37" s="3">
        <v>60177</v>
      </c>
      <c r="W37" s="3">
        <v>64494</v>
      </c>
      <c r="X37" s="3">
        <v>70201</v>
      </c>
      <c r="Y37" s="3">
        <v>73720</v>
      </c>
      <c r="Z37" s="3">
        <v>77527</v>
      </c>
      <c r="AA37" s="3">
        <v>80344</v>
      </c>
      <c r="AB37" s="3">
        <v>82944</v>
      </c>
      <c r="AC37" s="3">
        <v>86155</v>
      </c>
      <c r="AD37" s="3">
        <v>94578</v>
      </c>
      <c r="AE37" s="3">
        <v>100628</v>
      </c>
      <c r="AF37" s="3">
        <v>104073</v>
      </c>
      <c r="AG37" s="3">
        <v>106350</v>
      </c>
      <c r="AH37" s="3">
        <v>113908</v>
      </c>
      <c r="AI37" s="3">
        <v>116413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">
      <c r="A38" s="2" t="s">
        <v>36</v>
      </c>
      <c r="B38" s="3"/>
      <c r="C38" s="3"/>
      <c r="D38" s="3">
        <v>1234</v>
      </c>
      <c r="E38" s="3">
        <v>1652</v>
      </c>
      <c r="F38" s="3">
        <v>1901</v>
      </c>
      <c r="G38" s="3">
        <v>2317</v>
      </c>
      <c r="H38" s="3">
        <v>6668</v>
      </c>
      <c r="I38" s="3">
        <v>10537</v>
      </c>
      <c r="J38" s="3">
        <v>14223</v>
      </c>
      <c r="K38" s="3">
        <v>17946</v>
      </c>
      <c r="L38" s="3">
        <v>20244</v>
      </c>
      <c r="M38" s="3">
        <v>27626</v>
      </c>
      <c r="N38" s="3">
        <v>30797</v>
      </c>
      <c r="O38" s="3">
        <v>36071</v>
      </c>
      <c r="P38" s="3">
        <v>39931</v>
      </c>
      <c r="Q38" s="3">
        <v>43323</v>
      </c>
      <c r="R38" s="3">
        <v>50751</v>
      </c>
      <c r="S38" s="3">
        <v>57588</v>
      </c>
      <c r="T38" s="3">
        <v>62402</v>
      </c>
      <c r="U38" s="3">
        <v>68398</v>
      </c>
      <c r="V38" s="3">
        <v>72621</v>
      </c>
      <c r="W38" s="3">
        <v>77657</v>
      </c>
      <c r="X38" s="3">
        <v>83071</v>
      </c>
      <c r="Y38" s="3">
        <v>87944</v>
      </c>
      <c r="Z38" s="3">
        <v>91453</v>
      </c>
      <c r="AA38" s="3">
        <v>95604</v>
      </c>
      <c r="AB38" s="3">
        <v>98680</v>
      </c>
      <c r="AC38" s="3">
        <v>101528</v>
      </c>
      <c r="AD38" s="3">
        <v>110137</v>
      </c>
      <c r="AE38" s="3">
        <v>116444</v>
      </c>
      <c r="AF38" s="3">
        <v>120348</v>
      </c>
      <c r="AG38" s="3">
        <v>123063</v>
      </c>
      <c r="AH38" s="3">
        <v>131356</v>
      </c>
      <c r="AI38" s="3">
        <v>135100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">
      <c r="A39" s="2" t="s">
        <v>37</v>
      </c>
      <c r="B39" s="3"/>
      <c r="C39" s="3"/>
      <c r="D39" s="3">
        <v>306</v>
      </c>
      <c r="E39" s="3">
        <v>422</v>
      </c>
      <c r="F39" s="3">
        <v>432</v>
      </c>
      <c r="G39" s="3">
        <v>520</v>
      </c>
      <c r="H39" s="3">
        <v>1539</v>
      </c>
      <c r="I39" s="3">
        <v>2821</v>
      </c>
      <c r="J39" s="3">
        <v>3825</v>
      </c>
      <c r="K39" s="3">
        <v>4763</v>
      </c>
      <c r="L39" s="3">
        <v>5665</v>
      </c>
      <c r="M39" s="3">
        <v>6651</v>
      </c>
      <c r="N39" s="3">
        <v>6727</v>
      </c>
      <c r="O39" s="3">
        <v>7471</v>
      </c>
      <c r="P39" s="3">
        <v>8317</v>
      </c>
      <c r="Q39" s="3">
        <v>8875</v>
      </c>
      <c r="R39" s="3">
        <v>10178</v>
      </c>
      <c r="S39" s="3">
        <v>11386</v>
      </c>
      <c r="T39" s="3">
        <v>12229</v>
      </c>
      <c r="U39" s="3">
        <v>13217</v>
      </c>
      <c r="V39" s="3">
        <v>14065</v>
      </c>
      <c r="W39" s="3">
        <v>14902</v>
      </c>
      <c r="X39" s="3">
        <v>15912</v>
      </c>
      <c r="Y39" s="3">
        <v>16705</v>
      </c>
      <c r="Z39" s="3">
        <v>17364</v>
      </c>
      <c r="AA39" s="3">
        <v>18046</v>
      </c>
      <c r="AB39" s="3">
        <v>18655</v>
      </c>
      <c r="AC39" s="3">
        <v>19215</v>
      </c>
      <c r="AD39" s="3">
        <v>20747</v>
      </c>
      <c r="AE39" s="3">
        <v>21868</v>
      </c>
      <c r="AF39" s="3">
        <v>22620</v>
      </c>
      <c r="AG39" s="3">
        <v>23152</v>
      </c>
      <c r="AH39" s="3">
        <v>24476</v>
      </c>
      <c r="AI39" s="3">
        <v>24969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">
      <c r="A40" s="2" t="s">
        <v>38</v>
      </c>
      <c r="B40" s="3"/>
      <c r="C40" s="3"/>
      <c r="D40" s="3">
        <v>683</v>
      </c>
      <c r="E40" s="3">
        <v>910</v>
      </c>
      <c r="F40" s="3">
        <v>1115</v>
      </c>
      <c r="G40" s="3">
        <v>1405</v>
      </c>
      <c r="H40" s="3">
        <v>3917</v>
      </c>
      <c r="I40" s="3">
        <v>6045</v>
      </c>
      <c r="J40" s="3">
        <v>8140</v>
      </c>
      <c r="K40" s="3">
        <v>10181</v>
      </c>
      <c r="L40" s="3">
        <v>13366</v>
      </c>
      <c r="M40" s="3">
        <v>16370</v>
      </c>
      <c r="N40" s="3">
        <v>18987</v>
      </c>
      <c r="O40" s="3">
        <v>21619</v>
      </c>
      <c r="P40" s="3">
        <v>24161</v>
      </c>
      <c r="Q40" s="3">
        <v>26872</v>
      </c>
      <c r="R40" s="3">
        <v>31855</v>
      </c>
      <c r="S40" s="3">
        <v>36008</v>
      </c>
      <c r="T40" s="3">
        <v>39273</v>
      </c>
      <c r="U40" s="3">
        <v>42951</v>
      </c>
      <c r="V40" s="3">
        <v>45819</v>
      </c>
      <c r="W40" s="3">
        <v>48908</v>
      </c>
      <c r="X40" s="3">
        <v>52920</v>
      </c>
      <c r="Y40" s="3">
        <v>55460</v>
      </c>
      <c r="Z40" s="3">
        <v>58183</v>
      </c>
      <c r="AA40" s="3">
        <v>60302</v>
      </c>
      <c r="AB40" s="3">
        <v>62282</v>
      </c>
      <c r="AC40" s="3">
        <v>64618</v>
      </c>
      <c r="AD40" s="3">
        <v>70419</v>
      </c>
      <c r="AE40" s="3">
        <v>74673</v>
      </c>
      <c r="AF40" s="3">
        <v>77209</v>
      </c>
      <c r="AG40" s="3">
        <v>78920</v>
      </c>
      <c r="AH40" s="3">
        <v>84165</v>
      </c>
      <c r="AI40" s="3">
        <v>85831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40"/>
  <sheetViews>
    <sheetView workbookViewId="0">
      <selection activeCell="D2" sqref="D2"/>
    </sheetView>
  </sheetViews>
  <sheetFormatPr defaultRowHeight="14.4" x14ac:dyDescent="0.3"/>
  <cols>
    <col min="1" max="1" width="24" customWidth="1"/>
    <col min="2" max="35" width="10.44140625" customWidth="1"/>
    <col min="36" max="36" width="31" customWidth="1"/>
    <col min="37" max="37" width="69.33203125" bestFit="1" customWidth="1"/>
    <col min="38" max="38" width="49" bestFit="1" customWidth="1"/>
    <col min="39" max="39" width="23.33203125" bestFit="1" customWidth="1"/>
  </cols>
  <sheetData>
    <row r="1" spans="1:39" s="23" customFormat="1" ht="15" x14ac:dyDescent="0.25">
      <c r="A1" s="21" t="s">
        <v>39</v>
      </c>
      <c r="B1" s="21">
        <v>2017</v>
      </c>
      <c r="C1" s="21">
        <v>2018</v>
      </c>
      <c r="D1" s="21">
        <v>2019</v>
      </c>
      <c r="E1" s="21">
        <v>2020</v>
      </c>
      <c r="F1" s="21">
        <v>2021</v>
      </c>
      <c r="G1" s="21">
        <v>2022</v>
      </c>
      <c r="H1" s="21">
        <v>2023</v>
      </c>
      <c r="I1" s="21">
        <v>2024</v>
      </c>
      <c r="J1" s="21">
        <v>2025</v>
      </c>
      <c r="K1" s="21">
        <v>2026</v>
      </c>
      <c r="L1" s="21">
        <v>2027</v>
      </c>
      <c r="M1" s="21">
        <v>2028</v>
      </c>
      <c r="N1" s="21">
        <v>2029</v>
      </c>
      <c r="O1" s="21">
        <v>2030</v>
      </c>
      <c r="P1" s="21">
        <v>2031</v>
      </c>
      <c r="Q1" s="21">
        <v>2032</v>
      </c>
      <c r="R1" s="21">
        <v>2033</v>
      </c>
      <c r="S1" s="21">
        <v>2034</v>
      </c>
      <c r="T1" s="21">
        <v>2035</v>
      </c>
      <c r="U1" s="21">
        <v>2036</v>
      </c>
      <c r="V1" s="21">
        <v>2037</v>
      </c>
      <c r="W1" s="21">
        <v>2038</v>
      </c>
      <c r="X1" s="21">
        <v>2039</v>
      </c>
      <c r="Y1" s="21">
        <v>2040</v>
      </c>
      <c r="Z1" s="21">
        <v>2041</v>
      </c>
      <c r="AA1" s="21">
        <v>2042</v>
      </c>
      <c r="AB1" s="21">
        <v>2043</v>
      </c>
      <c r="AC1" s="21">
        <v>2044</v>
      </c>
      <c r="AD1" s="21">
        <v>2045</v>
      </c>
      <c r="AE1" s="21">
        <v>2046</v>
      </c>
      <c r="AF1" s="21">
        <v>2047</v>
      </c>
      <c r="AG1" s="21">
        <v>2048</v>
      </c>
      <c r="AH1" s="21">
        <v>2049</v>
      </c>
      <c r="AI1" s="21">
        <v>2050</v>
      </c>
      <c r="AJ1" s="21" t="s">
        <v>39</v>
      </c>
      <c r="AK1" s="36" t="s">
        <v>71</v>
      </c>
      <c r="AL1" s="21" t="s">
        <v>68</v>
      </c>
      <c r="AM1" s="21" t="s">
        <v>69</v>
      </c>
    </row>
    <row r="2" spans="1:39" ht="15" x14ac:dyDescent="0.25">
      <c r="A2" s="2" t="s">
        <v>0</v>
      </c>
      <c r="B2" s="3"/>
      <c r="C2" s="3"/>
      <c r="D2" s="3">
        <v>1095</v>
      </c>
      <c r="E2" s="3">
        <v>1465</v>
      </c>
      <c r="F2" s="3">
        <v>1742</v>
      </c>
      <c r="G2" s="3">
        <v>1850</v>
      </c>
      <c r="H2" s="3">
        <v>2411</v>
      </c>
      <c r="I2" s="3">
        <v>2969</v>
      </c>
      <c r="J2" s="3">
        <v>3607</v>
      </c>
      <c r="K2" s="3">
        <v>4746</v>
      </c>
      <c r="L2" s="3">
        <v>5615</v>
      </c>
      <c r="M2" s="3">
        <v>6409</v>
      </c>
      <c r="N2" s="3">
        <v>7347</v>
      </c>
      <c r="O2" s="3">
        <v>8176</v>
      </c>
      <c r="P2" s="3">
        <v>8794</v>
      </c>
      <c r="Q2" s="3">
        <v>10511</v>
      </c>
      <c r="R2" s="3">
        <v>11849</v>
      </c>
      <c r="S2" s="3">
        <v>13080</v>
      </c>
      <c r="T2" s="3">
        <v>15157</v>
      </c>
      <c r="U2" s="3">
        <v>16926</v>
      </c>
      <c r="V2" s="3">
        <v>18436</v>
      </c>
      <c r="W2" s="3">
        <v>19345</v>
      </c>
      <c r="X2" s="3">
        <v>20302</v>
      </c>
      <c r="Y2" s="3">
        <v>20978</v>
      </c>
      <c r="Z2" s="3">
        <v>24315</v>
      </c>
      <c r="AA2" s="3">
        <v>27952</v>
      </c>
      <c r="AB2" s="3">
        <v>29759</v>
      </c>
      <c r="AC2" s="3">
        <v>30289</v>
      </c>
      <c r="AD2" s="3">
        <v>32019</v>
      </c>
      <c r="AE2" s="3">
        <v>33727</v>
      </c>
      <c r="AF2" s="3">
        <v>36579</v>
      </c>
      <c r="AG2" s="3">
        <v>37695</v>
      </c>
      <c r="AH2" s="3">
        <v>37862</v>
      </c>
      <c r="AI2" s="3">
        <v>39436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ht="30" x14ac:dyDescent="0.25">
      <c r="A3" s="2" t="s">
        <v>1</v>
      </c>
      <c r="B3" s="3"/>
      <c r="C3" s="3"/>
      <c r="D3" s="3">
        <v>107</v>
      </c>
      <c r="E3" s="3">
        <v>161</v>
      </c>
      <c r="F3" s="3">
        <v>181</v>
      </c>
      <c r="G3" s="3">
        <v>163</v>
      </c>
      <c r="H3" s="3">
        <v>232</v>
      </c>
      <c r="I3" s="3">
        <v>289</v>
      </c>
      <c r="J3" s="3">
        <v>332</v>
      </c>
      <c r="K3" s="3">
        <v>384</v>
      </c>
      <c r="L3" s="3">
        <v>452</v>
      </c>
      <c r="M3" s="3">
        <v>516</v>
      </c>
      <c r="N3" s="3">
        <v>568</v>
      </c>
      <c r="O3" s="3">
        <v>612</v>
      </c>
      <c r="P3" s="3">
        <v>657</v>
      </c>
      <c r="Q3" s="3">
        <v>774</v>
      </c>
      <c r="R3" s="3">
        <v>849</v>
      </c>
      <c r="S3" s="3">
        <v>940</v>
      </c>
      <c r="T3" s="3">
        <v>1072</v>
      </c>
      <c r="U3" s="3">
        <v>1195</v>
      </c>
      <c r="V3" s="3">
        <v>1287</v>
      </c>
      <c r="W3" s="3">
        <v>1347</v>
      </c>
      <c r="X3" s="3">
        <v>1400</v>
      </c>
      <c r="Y3" s="3">
        <v>1446</v>
      </c>
      <c r="Z3" s="3">
        <v>1686</v>
      </c>
      <c r="AA3" s="3">
        <v>1928</v>
      </c>
      <c r="AB3" s="3">
        <v>2052</v>
      </c>
      <c r="AC3" s="3">
        <v>2086</v>
      </c>
      <c r="AD3" s="3">
        <v>2204</v>
      </c>
      <c r="AE3" s="3">
        <v>2320</v>
      </c>
      <c r="AF3" s="3">
        <v>2514</v>
      </c>
      <c r="AG3" s="3">
        <v>2594</v>
      </c>
      <c r="AH3" s="3">
        <v>2608</v>
      </c>
      <c r="AI3" s="3">
        <v>2714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ht="15" x14ac:dyDescent="0.25">
      <c r="A4" s="2" t="s">
        <v>2</v>
      </c>
      <c r="B4" s="3"/>
      <c r="C4" s="3"/>
      <c r="D4" s="3">
        <v>1276</v>
      </c>
      <c r="E4" s="3">
        <v>1431</v>
      </c>
      <c r="F4" s="3">
        <v>1924</v>
      </c>
      <c r="G4" s="3">
        <v>2557</v>
      </c>
      <c r="H4" s="3">
        <v>3322</v>
      </c>
      <c r="I4" s="3">
        <v>4182</v>
      </c>
      <c r="J4" s="3">
        <v>5503</v>
      </c>
      <c r="K4" s="3">
        <v>7480</v>
      </c>
      <c r="L4" s="3">
        <v>8807</v>
      </c>
      <c r="M4" s="3">
        <v>10019</v>
      </c>
      <c r="N4" s="3">
        <v>11403</v>
      </c>
      <c r="O4" s="3">
        <v>12850</v>
      </c>
      <c r="P4" s="3">
        <v>13776</v>
      </c>
      <c r="Q4" s="3">
        <v>16459</v>
      </c>
      <c r="R4" s="3">
        <v>19207</v>
      </c>
      <c r="S4" s="3">
        <v>21266</v>
      </c>
      <c r="T4" s="3">
        <v>24689</v>
      </c>
      <c r="U4" s="3">
        <v>27571</v>
      </c>
      <c r="V4" s="3">
        <v>29744</v>
      </c>
      <c r="W4" s="3">
        <v>31011</v>
      </c>
      <c r="X4" s="3">
        <v>32353</v>
      </c>
      <c r="Y4" s="3">
        <v>33339</v>
      </c>
      <c r="Z4" s="3">
        <v>38865</v>
      </c>
      <c r="AA4" s="3">
        <v>44320</v>
      </c>
      <c r="AB4" s="3">
        <v>46874</v>
      </c>
      <c r="AC4" s="3">
        <v>47572</v>
      </c>
      <c r="AD4" s="3">
        <v>50159</v>
      </c>
      <c r="AE4" s="3">
        <v>57028</v>
      </c>
      <c r="AF4" s="3">
        <v>61727</v>
      </c>
      <c r="AG4" s="3">
        <v>63563</v>
      </c>
      <c r="AH4" s="3">
        <v>63831</v>
      </c>
      <c r="AI4" s="3">
        <v>66340</v>
      </c>
      <c r="AJ4" s="2" t="s">
        <v>2</v>
      </c>
      <c r="AK4" s="37" t="s">
        <v>54</v>
      </c>
      <c r="AL4" s="2" t="s">
        <v>54</v>
      </c>
      <c r="AM4" s="2"/>
    </row>
    <row r="5" spans="1:39" ht="15" x14ac:dyDescent="0.25">
      <c r="A5" s="2" t="s">
        <v>3</v>
      </c>
      <c r="B5" s="3"/>
      <c r="C5" s="3"/>
      <c r="D5" s="3">
        <v>513</v>
      </c>
      <c r="E5" s="3">
        <v>594</v>
      </c>
      <c r="F5" s="3">
        <v>785</v>
      </c>
      <c r="G5" s="3">
        <v>1006</v>
      </c>
      <c r="H5" s="3">
        <v>1362</v>
      </c>
      <c r="I5" s="3">
        <v>1740</v>
      </c>
      <c r="J5" s="3">
        <v>2268</v>
      </c>
      <c r="K5" s="3">
        <v>2985</v>
      </c>
      <c r="L5" s="3">
        <v>3507</v>
      </c>
      <c r="M5" s="3">
        <v>3986</v>
      </c>
      <c r="N5" s="3">
        <v>4529</v>
      </c>
      <c r="O5" s="3">
        <v>5072</v>
      </c>
      <c r="P5" s="3">
        <v>5428</v>
      </c>
      <c r="Q5" s="3">
        <v>6485</v>
      </c>
      <c r="R5" s="3">
        <v>7595</v>
      </c>
      <c r="S5" s="3">
        <v>8423</v>
      </c>
      <c r="T5" s="3">
        <v>9756</v>
      </c>
      <c r="U5" s="3">
        <v>10889</v>
      </c>
      <c r="V5" s="3">
        <v>11690</v>
      </c>
      <c r="W5" s="3">
        <v>12160</v>
      </c>
      <c r="X5" s="3">
        <v>12610</v>
      </c>
      <c r="Y5" s="3">
        <v>12983</v>
      </c>
      <c r="Z5" s="3">
        <v>15183</v>
      </c>
      <c r="AA5" s="3">
        <v>17253</v>
      </c>
      <c r="AB5" s="3">
        <v>18219</v>
      </c>
      <c r="AC5" s="3">
        <v>18471</v>
      </c>
      <c r="AD5" s="3">
        <v>19455</v>
      </c>
      <c r="AE5" s="3">
        <v>22729</v>
      </c>
      <c r="AF5" s="3">
        <v>24599</v>
      </c>
      <c r="AG5" s="3">
        <v>25345</v>
      </c>
      <c r="AH5" s="3">
        <v>25455</v>
      </c>
      <c r="AI5" s="3">
        <v>26457</v>
      </c>
      <c r="AJ5" s="2" t="s">
        <v>3</v>
      </c>
      <c r="AK5" s="37" t="s">
        <v>54</v>
      </c>
      <c r="AL5" s="2" t="s">
        <v>54</v>
      </c>
      <c r="AM5" s="2"/>
    </row>
    <row r="6" spans="1:39" ht="15" x14ac:dyDescent="0.25">
      <c r="A6" s="2" t="s">
        <v>4</v>
      </c>
      <c r="B6" s="3"/>
      <c r="C6" s="3"/>
      <c r="D6" s="3">
        <v>2032</v>
      </c>
      <c r="E6" s="3">
        <v>2947</v>
      </c>
      <c r="F6" s="3">
        <v>3602</v>
      </c>
      <c r="G6" s="3">
        <v>3903</v>
      </c>
      <c r="H6" s="3">
        <v>5154</v>
      </c>
      <c r="I6" s="3">
        <v>6182</v>
      </c>
      <c r="J6" s="3">
        <v>7761</v>
      </c>
      <c r="K6" s="3">
        <v>9449</v>
      </c>
      <c r="L6" s="3">
        <v>11176</v>
      </c>
      <c r="M6" s="3">
        <v>13671</v>
      </c>
      <c r="N6" s="3">
        <v>15502</v>
      </c>
      <c r="O6" s="3">
        <v>17195</v>
      </c>
      <c r="P6" s="3">
        <v>18463</v>
      </c>
      <c r="Q6" s="3">
        <v>22000</v>
      </c>
      <c r="R6" s="3">
        <v>25002</v>
      </c>
      <c r="S6" s="3">
        <v>27650</v>
      </c>
      <c r="T6" s="3">
        <v>31814</v>
      </c>
      <c r="U6" s="3">
        <v>35566</v>
      </c>
      <c r="V6" s="3">
        <v>38489</v>
      </c>
      <c r="W6" s="3">
        <v>40256</v>
      </c>
      <c r="X6" s="3">
        <v>41978</v>
      </c>
      <c r="Y6" s="3">
        <v>43311</v>
      </c>
      <c r="Z6" s="3">
        <v>50449</v>
      </c>
      <c r="AA6" s="3">
        <v>57793</v>
      </c>
      <c r="AB6" s="3">
        <v>61298</v>
      </c>
      <c r="AC6" s="3">
        <v>61741</v>
      </c>
      <c r="AD6" s="3">
        <v>65151</v>
      </c>
      <c r="AE6" s="3">
        <v>72114</v>
      </c>
      <c r="AF6" s="3">
        <v>78138</v>
      </c>
      <c r="AG6" s="3">
        <v>80577</v>
      </c>
      <c r="AH6" s="3">
        <v>80893</v>
      </c>
      <c r="AI6" s="3">
        <v>84183</v>
      </c>
      <c r="AJ6" s="2" t="s">
        <v>4</v>
      </c>
      <c r="AK6" s="37" t="s">
        <v>55</v>
      </c>
      <c r="AL6" s="2" t="s">
        <v>55</v>
      </c>
      <c r="AM6" s="2"/>
    </row>
    <row r="7" spans="1:39" ht="15" x14ac:dyDescent="0.25">
      <c r="A7" s="2" t="s">
        <v>5</v>
      </c>
      <c r="B7" s="3"/>
      <c r="C7" s="3"/>
      <c r="D7" s="3">
        <v>186</v>
      </c>
      <c r="E7" s="3">
        <v>220</v>
      </c>
      <c r="F7" s="3">
        <v>267</v>
      </c>
      <c r="G7" s="3">
        <v>322</v>
      </c>
      <c r="H7" s="3">
        <v>478</v>
      </c>
      <c r="I7" s="3">
        <v>615</v>
      </c>
      <c r="J7" s="3">
        <v>784</v>
      </c>
      <c r="K7" s="3">
        <v>849</v>
      </c>
      <c r="L7" s="3">
        <v>997</v>
      </c>
      <c r="M7" s="3">
        <v>1134</v>
      </c>
      <c r="N7" s="3">
        <v>1355</v>
      </c>
      <c r="O7" s="3">
        <v>1471</v>
      </c>
      <c r="P7" s="3">
        <v>1582</v>
      </c>
      <c r="Q7" s="3">
        <v>1908</v>
      </c>
      <c r="R7" s="3">
        <v>2137</v>
      </c>
      <c r="S7" s="3">
        <v>2358</v>
      </c>
      <c r="T7" s="3">
        <v>2722</v>
      </c>
      <c r="U7" s="3">
        <v>3025</v>
      </c>
      <c r="V7" s="3">
        <v>3292</v>
      </c>
      <c r="W7" s="3">
        <v>3449</v>
      </c>
      <c r="X7" s="3">
        <v>3595</v>
      </c>
      <c r="Y7" s="3">
        <v>3722</v>
      </c>
      <c r="Z7" s="3">
        <v>4294</v>
      </c>
      <c r="AA7" s="3">
        <v>4932</v>
      </c>
      <c r="AB7" s="3">
        <v>5249</v>
      </c>
      <c r="AC7" s="3">
        <v>5354</v>
      </c>
      <c r="AD7" s="3">
        <v>5665</v>
      </c>
      <c r="AE7" s="3">
        <v>5918</v>
      </c>
      <c r="AF7" s="3">
        <v>6392</v>
      </c>
      <c r="AG7" s="3">
        <v>6593</v>
      </c>
      <c r="AH7" s="3">
        <v>6634</v>
      </c>
      <c r="AI7" s="3">
        <v>6899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ht="15" x14ac:dyDescent="0.25">
      <c r="A8" s="2" t="s">
        <v>6</v>
      </c>
      <c r="B8" s="3"/>
      <c r="C8" s="3"/>
      <c r="D8" s="3">
        <v>282</v>
      </c>
      <c r="E8" s="3">
        <v>337</v>
      </c>
      <c r="F8" s="3">
        <v>482</v>
      </c>
      <c r="G8" s="3">
        <v>675</v>
      </c>
      <c r="H8" s="3">
        <v>866</v>
      </c>
      <c r="I8" s="3">
        <v>1152</v>
      </c>
      <c r="J8" s="3">
        <v>1501</v>
      </c>
      <c r="K8" s="3">
        <v>1834</v>
      </c>
      <c r="L8" s="3">
        <v>2162</v>
      </c>
      <c r="M8" s="3">
        <v>2565</v>
      </c>
      <c r="N8" s="3">
        <v>2905</v>
      </c>
      <c r="O8" s="3">
        <v>3219</v>
      </c>
      <c r="P8" s="3">
        <v>3437</v>
      </c>
      <c r="Q8" s="3">
        <v>4156</v>
      </c>
      <c r="R8" s="3">
        <v>4724</v>
      </c>
      <c r="S8" s="3">
        <v>5235</v>
      </c>
      <c r="T8" s="3">
        <v>6212</v>
      </c>
      <c r="U8" s="3">
        <v>6960</v>
      </c>
      <c r="V8" s="3">
        <v>7504</v>
      </c>
      <c r="W8" s="3">
        <v>7828</v>
      </c>
      <c r="X8" s="3">
        <v>8142</v>
      </c>
      <c r="Y8" s="3">
        <v>8387</v>
      </c>
      <c r="Z8" s="3">
        <v>9809</v>
      </c>
      <c r="AA8" s="3">
        <v>11155</v>
      </c>
      <c r="AB8" s="3">
        <v>11800</v>
      </c>
      <c r="AC8" s="3">
        <v>12447</v>
      </c>
      <c r="AD8" s="3">
        <v>13125</v>
      </c>
      <c r="AE8" s="3">
        <v>14499</v>
      </c>
      <c r="AF8" s="3">
        <v>15694</v>
      </c>
      <c r="AG8" s="3">
        <v>16151</v>
      </c>
      <c r="AH8" s="3">
        <v>16217</v>
      </c>
      <c r="AI8" s="3">
        <v>16872</v>
      </c>
      <c r="AJ8" s="2" t="s">
        <v>6</v>
      </c>
      <c r="AK8" s="37" t="s">
        <v>56</v>
      </c>
      <c r="AL8" s="2" t="s">
        <v>56</v>
      </c>
      <c r="AM8" s="2"/>
    </row>
    <row r="9" spans="1:39" ht="15" x14ac:dyDescent="0.25">
      <c r="A9" s="2" t="s">
        <v>7</v>
      </c>
      <c r="B9" s="3"/>
      <c r="C9" s="3"/>
      <c r="D9" s="3">
        <v>1260</v>
      </c>
      <c r="E9" s="3">
        <v>1726</v>
      </c>
      <c r="F9" s="3">
        <v>2087</v>
      </c>
      <c r="G9" s="3">
        <v>2161</v>
      </c>
      <c r="H9" s="3">
        <v>2854</v>
      </c>
      <c r="I9" s="3">
        <v>3549</v>
      </c>
      <c r="J9" s="3">
        <v>4287</v>
      </c>
      <c r="K9" s="3">
        <v>5506</v>
      </c>
      <c r="L9" s="3">
        <v>6500</v>
      </c>
      <c r="M9" s="3">
        <v>7408</v>
      </c>
      <c r="N9" s="3">
        <v>8145</v>
      </c>
      <c r="O9" s="3">
        <v>9026</v>
      </c>
      <c r="P9" s="3">
        <v>9687</v>
      </c>
      <c r="Q9" s="3">
        <v>11410</v>
      </c>
      <c r="R9" s="3">
        <v>12836</v>
      </c>
      <c r="S9" s="3">
        <v>14207</v>
      </c>
      <c r="T9" s="3">
        <v>16328</v>
      </c>
      <c r="U9" s="3">
        <v>18278</v>
      </c>
      <c r="V9" s="3">
        <v>19661</v>
      </c>
      <c r="W9" s="3">
        <v>20576</v>
      </c>
      <c r="X9" s="3">
        <v>21398</v>
      </c>
      <c r="Y9" s="3">
        <v>22070</v>
      </c>
      <c r="Z9" s="3">
        <v>25808</v>
      </c>
      <c r="AA9" s="3">
        <v>29463</v>
      </c>
      <c r="AB9" s="3">
        <v>31254</v>
      </c>
      <c r="AC9" s="3">
        <v>31739</v>
      </c>
      <c r="AD9" s="3">
        <v>33488</v>
      </c>
      <c r="AE9" s="3">
        <v>37059</v>
      </c>
      <c r="AF9" s="3">
        <v>40224</v>
      </c>
      <c r="AG9" s="3">
        <v>41476</v>
      </c>
      <c r="AH9" s="3">
        <v>41677</v>
      </c>
      <c r="AI9" s="3">
        <v>43403</v>
      </c>
      <c r="AJ9" s="2" t="s">
        <v>7</v>
      </c>
      <c r="AK9" s="37" t="s">
        <v>57</v>
      </c>
      <c r="AL9" s="2" t="s">
        <v>57</v>
      </c>
      <c r="AM9" s="2"/>
    </row>
    <row r="10" spans="1:39" x14ac:dyDescent="0.3">
      <c r="A10" s="2" t="s">
        <v>8</v>
      </c>
      <c r="B10" s="3"/>
      <c r="C10" s="3"/>
      <c r="D10" s="3">
        <v>227</v>
      </c>
      <c r="E10" s="3">
        <v>289</v>
      </c>
      <c r="F10" s="3">
        <v>331</v>
      </c>
      <c r="G10" s="3">
        <v>397</v>
      </c>
      <c r="H10" s="3">
        <v>801</v>
      </c>
      <c r="I10" s="3">
        <v>1097</v>
      </c>
      <c r="J10" s="3">
        <v>1416</v>
      </c>
      <c r="K10" s="3">
        <v>1091</v>
      </c>
      <c r="L10" s="3">
        <v>1282</v>
      </c>
      <c r="M10" s="3">
        <v>1456</v>
      </c>
      <c r="N10" s="3">
        <v>1752</v>
      </c>
      <c r="O10" s="3">
        <v>1782</v>
      </c>
      <c r="P10" s="3">
        <v>1912</v>
      </c>
      <c r="Q10" s="3">
        <v>2323</v>
      </c>
      <c r="R10" s="3">
        <v>2491</v>
      </c>
      <c r="S10" s="3">
        <v>2751</v>
      </c>
      <c r="T10" s="3">
        <v>3127</v>
      </c>
      <c r="U10" s="3">
        <v>3440</v>
      </c>
      <c r="V10" s="3">
        <v>3733</v>
      </c>
      <c r="W10" s="3">
        <v>3898</v>
      </c>
      <c r="X10" s="3">
        <v>4035</v>
      </c>
      <c r="Y10" s="3">
        <v>4175</v>
      </c>
      <c r="Z10" s="3">
        <v>4818</v>
      </c>
      <c r="AA10" s="3">
        <v>5535</v>
      </c>
      <c r="AB10" s="3">
        <v>5899</v>
      </c>
      <c r="AC10" s="3">
        <v>6015</v>
      </c>
      <c r="AD10" s="3">
        <v>6367</v>
      </c>
      <c r="AE10" s="3">
        <v>6407</v>
      </c>
      <c r="AF10" s="3">
        <v>6867</v>
      </c>
      <c r="AG10" s="3">
        <v>7087</v>
      </c>
      <c r="AH10" s="3">
        <v>7132</v>
      </c>
      <c r="AI10" s="3">
        <v>7397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">
      <c r="A11" s="2" t="s">
        <v>9</v>
      </c>
      <c r="B11" s="3"/>
      <c r="C11" s="3"/>
      <c r="D11" s="3">
        <v>1565</v>
      </c>
      <c r="E11" s="3">
        <v>1984</v>
      </c>
      <c r="F11" s="3">
        <v>2354</v>
      </c>
      <c r="G11" s="3">
        <v>2635</v>
      </c>
      <c r="H11" s="3">
        <v>4087</v>
      </c>
      <c r="I11" s="3">
        <v>5297</v>
      </c>
      <c r="J11" s="3">
        <v>6654</v>
      </c>
      <c r="K11" s="3">
        <v>6922</v>
      </c>
      <c r="L11" s="3">
        <v>8153</v>
      </c>
      <c r="M11" s="3">
        <v>9285</v>
      </c>
      <c r="N11" s="3">
        <v>10419</v>
      </c>
      <c r="O11" s="3">
        <v>11201</v>
      </c>
      <c r="P11" s="3">
        <v>12024</v>
      </c>
      <c r="Q11" s="3">
        <v>14206</v>
      </c>
      <c r="R11" s="3">
        <v>15691</v>
      </c>
      <c r="S11" s="3">
        <v>17349</v>
      </c>
      <c r="T11" s="3">
        <v>19769</v>
      </c>
      <c r="U11" s="3">
        <v>22014</v>
      </c>
      <c r="V11" s="3">
        <v>23671</v>
      </c>
      <c r="W11" s="3">
        <v>24760</v>
      </c>
      <c r="X11" s="3">
        <v>25630</v>
      </c>
      <c r="Y11" s="3">
        <v>26468</v>
      </c>
      <c r="Z11" s="3">
        <v>30840</v>
      </c>
      <c r="AA11" s="3">
        <v>35260</v>
      </c>
      <c r="AB11" s="3">
        <v>37467</v>
      </c>
      <c r="AC11" s="3">
        <v>38106</v>
      </c>
      <c r="AD11" s="3">
        <v>40250</v>
      </c>
      <c r="AE11" s="3">
        <v>43514</v>
      </c>
      <c r="AF11" s="3">
        <v>47041</v>
      </c>
      <c r="AG11" s="3">
        <v>48528</v>
      </c>
      <c r="AH11" s="3">
        <v>48807</v>
      </c>
      <c r="AI11" s="3">
        <v>50762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">
      <c r="A12" s="2" t="s">
        <v>10</v>
      </c>
      <c r="B12" s="3"/>
      <c r="C12" s="3"/>
      <c r="D12" s="3">
        <v>552</v>
      </c>
      <c r="E12" s="3">
        <v>697</v>
      </c>
      <c r="F12" s="3">
        <v>920</v>
      </c>
      <c r="G12" s="3">
        <v>1198</v>
      </c>
      <c r="H12" s="3">
        <v>1487</v>
      </c>
      <c r="I12" s="3">
        <v>1904</v>
      </c>
      <c r="J12" s="3">
        <v>2448</v>
      </c>
      <c r="K12" s="3">
        <v>2973</v>
      </c>
      <c r="L12" s="3">
        <v>3516</v>
      </c>
      <c r="M12" s="3">
        <v>4708</v>
      </c>
      <c r="N12" s="3">
        <v>5334</v>
      </c>
      <c r="O12" s="3">
        <v>5913</v>
      </c>
      <c r="P12" s="3">
        <v>6303</v>
      </c>
      <c r="Q12" s="3">
        <v>7727</v>
      </c>
      <c r="R12" s="3">
        <v>8781</v>
      </c>
      <c r="S12" s="3">
        <v>9731</v>
      </c>
      <c r="T12" s="3">
        <v>11393</v>
      </c>
      <c r="U12" s="3">
        <v>12806</v>
      </c>
      <c r="V12" s="3">
        <v>13799</v>
      </c>
      <c r="W12" s="3">
        <v>14388</v>
      </c>
      <c r="X12" s="3">
        <v>14962</v>
      </c>
      <c r="Y12" s="3">
        <v>15404</v>
      </c>
      <c r="Z12" s="3">
        <v>18117</v>
      </c>
      <c r="AA12" s="3">
        <v>20663</v>
      </c>
      <c r="AB12" s="3">
        <v>21844</v>
      </c>
      <c r="AC12" s="3">
        <v>22865</v>
      </c>
      <c r="AD12" s="3">
        <v>24096</v>
      </c>
      <c r="AE12" s="3">
        <v>26672</v>
      </c>
      <c r="AF12" s="3">
        <v>28917</v>
      </c>
      <c r="AG12" s="3">
        <v>29820</v>
      </c>
      <c r="AH12" s="3">
        <v>29928</v>
      </c>
      <c r="AI12" s="3">
        <v>31134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">
      <c r="A13" s="2" t="s">
        <v>11</v>
      </c>
      <c r="B13" s="3"/>
      <c r="C13" s="3"/>
      <c r="D13" s="3">
        <v>493</v>
      </c>
      <c r="E13" s="3">
        <v>663</v>
      </c>
      <c r="F13" s="3">
        <v>786</v>
      </c>
      <c r="G13" s="3">
        <v>846</v>
      </c>
      <c r="H13" s="3">
        <v>1485</v>
      </c>
      <c r="I13" s="3">
        <v>1901</v>
      </c>
      <c r="J13" s="3">
        <v>2447</v>
      </c>
      <c r="K13" s="3">
        <v>3022</v>
      </c>
      <c r="L13" s="3">
        <v>3547</v>
      </c>
      <c r="M13" s="3">
        <v>3073</v>
      </c>
      <c r="N13" s="3">
        <v>3481</v>
      </c>
      <c r="O13" s="3">
        <v>3861</v>
      </c>
      <c r="P13" s="3">
        <v>4181</v>
      </c>
      <c r="Q13" s="3">
        <v>4706</v>
      </c>
      <c r="R13" s="3">
        <v>5337</v>
      </c>
      <c r="S13" s="3">
        <v>5892</v>
      </c>
      <c r="T13" s="3">
        <v>6518</v>
      </c>
      <c r="U13" s="3">
        <v>7161</v>
      </c>
      <c r="V13" s="3">
        <v>7730</v>
      </c>
      <c r="W13" s="3">
        <v>8127</v>
      </c>
      <c r="X13" s="3">
        <v>8513</v>
      </c>
      <c r="Y13" s="3">
        <v>8823</v>
      </c>
      <c r="Z13" s="3">
        <v>10117</v>
      </c>
      <c r="AA13" s="3">
        <v>11613</v>
      </c>
      <c r="AB13" s="3">
        <v>12384</v>
      </c>
      <c r="AC13" s="3">
        <v>11778</v>
      </c>
      <c r="AD13" s="3">
        <v>12480</v>
      </c>
      <c r="AE13" s="3">
        <v>13816</v>
      </c>
      <c r="AF13" s="3">
        <v>14973</v>
      </c>
      <c r="AG13" s="3">
        <v>15476</v>
      </c>
      <c r="AH13" s="3">
        <v>15601</v>
      </c>
      <c r="AI13" s="3">
        <v>16261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">
      <c r="A14" s="2" t="s">
        <v>12</v>
      </c>
      <c r="B14" s="3"/>
      <c r="C14" s="3"/>
      <c r="D14" s="3">
        <v>550</v>
      </c>
      <c r="E14" s="3">
        <v>697</v>
      </c>
      <c r="F14" s="3">
        <v>868</v>
      </c>
      <c r="G14" s="3">
        <v>1040</v>
      </c>
      <c r="H14" s="3">
        <v>1506</v>
      </c>
      <c r="I14" s="3">
        <v>1926</v>
      </c>
      <c r="J14" s="3">
        <v>2463</v>
      </c>
      <c r="K14" s="3">
        <v>2943</v>
      </c>
      <c r="L14" s="3">
        <v>3455</v>
      </c>
      <c r="M14" s="3">
        <v>3713</v>
      </c>
      <c r="N14" s="3">
        <v>4212</v>
      </c>
      <c r="O14" s="3">
        <v>4645</v>
      </c>
      <c r="P14" s="3">
        <v>4900</v>
      </c>
      <c r="Q14" s="3">
        <v>5812</v>
      </c>
      <c r="R14" s="3">
        <v>6529</v>
      </c>
      <c r="S14" s="3">
        <v>7242</v>
      </c>
      <c r="T14" s="3">
        <v>8394</v>
      </c>
      <c r="U14" s="3">
        <v>9305</v>
      </c>
      <c r="V14" s="3">
        <v>9951</v>
      </c>
      <c r="W14" s="3">
        <v>10398</v>
      </c>
      <c r="X14" s="3">
        <v>10837</v>
      </c>
      <c r="Y14" s="3">
        <v>11195</v>
      </c>
      <c r="Z14" s="3">
        <v>13084</v>
      </c>
      <c r="AA14" s="3">
        <v>14855</v>
      </c>
      <c r="AB14" s="3">
        <v>15748</v>
      </c>
      <c r="AC14" s="3">
        <v>16884</v>
      </c>
      <c r="AD14" s="3">
        <v>17857</v>
      </c>
      <c r="AE14" s="3">
        <v>19679</v>
      </c>
      <c r="AF14" s="3">
        <v>21336</v>
      </c>
      <c r="AG14" s="3">
        <v>22053</v>
      </c>
      <c r="AH14" s="3">
        <v>22237</v>
      </c>
      <c r="AI14" s="3">
        <v>23171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">
      <c r="A15" s="2" t="s">
        <v>13</v>
      </c>
      <c r="B15" s="3"/>
      <c r="C15" s="3"/>
      <c r="D15" s="3">
        <v>333</v>
      </c>
      <c r="E15" s="3">
        <v>430</v>
      </c>
      <c r="F15" s="3">
        <v>570</v>
      </c>
      <c r="G15" s="3">
        <v>717</v>
      </c>
      <c r="H15" s="3">
        <v>899</v>
      </c>
      <c r="I15" s="3">
        <v>1140</v>
      </c>
      <c r="J15" s="3">
        <v>1463</v>
      </c>
      <c r="K15" s="3">
        <v>1781</v>
      </c>
      <c r="L15" s="3">
        <v>2107</v>
      </c>
      <c r="M15" s="3">
        <v>2524</v>
      </c>
      <c r="N15" s="3">
        <v>2863</v>
      </c>
      <c r="O15" s="3">
        <v>3178</v>
      </c>
      <c r="P15" s="3">
        <v>3422</v>
      </c>
      <c r="Q15" s="3">
        <v>4112</v>
      </c>
      <c r="R15" s="3">
        <v>4678</v>
      </c>
      <c r="S15" s="3">
        <v>5170</v>
      </c>
      <c r="T15" s="3">
        <v>6009</v>
      </c>
      <c r="U15" s="3">
        <v>6741</v>
      </c>
      <c r="V15" s="3">
        <v>7327</v>
      </c>
      <c r="W15" s="3">
        <v>7668</v>
      </c>
      <c r="X15" s="3">
        <v>7999</v>
      </c>
      <c r="Y15" s="3">
        <v>8258</v>
      </c>
      <c r="Z15" s="3">
        <v>9606</v>
      </c>
      <c r="AA15" s="3">
        <v>11015</v>
      </c>
      <c r="AB15" s="3">
        <v>11691</v>
      </c>
      <c r="AC15" s="3">
        <v>11775</v>
      </c>
      <c r="AD15" s="3">
        <v>12431</v>
      </c>
      <c r="AE15" s="3">
        <v>13754</v>
      </c>
      <c r="AF15" s="3">
        <v>14894</v>
      </c>
      <c r="AG15" s="3">
        <v>15336</v>
      </c>
      <c r="AH15" s="3">
        <v>15395</v>
      </c>
      <c r="AI15" s="3">
        <v>16024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">
      <c r="A16" s="2" t="s">
        <v>14</v>
      </c>
      <c r="B16" s="3"/>
      <c r="C16" s="3"/>
      <c r="D16" s="3">
        <v>14</v>
      </c>
      <c r="E16" s="3">
        <v>15</v>
      </c>
      <c r="F16" s="3">
        <v>17</v>
      </c>
      <c r="G16" s="3">
        <v>27</v>
      </c>
      <c r="H16" s="3">
        <v>74</v>
      </c>
      <c r="I16" s="3">
        <v>106</v>
      </c>
      <c r="J16" s="3">
        <v>142</v>
      </c>
      <c r="K16" s="3">
        <v>88</v>
      </c>
      <c r="L16" s="3">
        <v>102</v>
      </c>
      <c r="M16" s="3">
        <v>114</v>
      </c>
      <c r="N16" s="3">
        <v>155</v>
      </c>
      <c r="O16" s="3">
        <v>151</v>
      </c>
      <c r="P16" s="3">
        <v>162</v>
      </c>
      <c r="Q16" s="3">
        <v>205</v>
      </c>
      <c r="R16" s="3">
        <v>216</v>
      </c>
      <c r="S16" s="3">
        <v>239</v>
      </c>
      <c r="T16" s="3">
        <v>273</v>
      </c>
      <c r="U16" s="3">
        <v>298</v>
      </c>
      <c r="V16" s="3">
        <v>326</v>
      </c>
      <c r="W16" s="3">
        <v>339</v>
      </c>
      <c r="X16" s="3">
        <v>348</v>
      </c>
      <c r="Y16" s="3">
        <v>361</v>
      </c>
      <c r="Z16" s="3">
        <v>415</v>
      </c>
      <c r="AA16" s="3">
        <v>475</v>
      </c>
      <c r="AB16" s="3">
        <v>506</v>
      </c>
      <c r="AC16" s="3">
        <v>517</v>
      </c>
      <c r="AD16" s="3">
        <v>548</v>
      </c>
      <c r="AE16" s="3">
        <v>550</v>
      </c>
      <c r="AF16" s="3">
        <v>585</v>
      </c>
      <c r="AG16" s="3">
        <v>604</v>
      </c>
      <c r="AH16" s="3">
        <v>609</v>
      </c>
      <c r="AI16" s="3">
        <v>630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">
      <c r="A17" s="2" t="s">
        <v>15</v>
      </c>
      <c r="B17" s="3"/>
      <c r="C17" s="3"/>
      <c r="D17" s="3">
        <v>788</v>
      </c>
      <c r="E17" s="3">
        <v>919</v>
      </c>
      <c r="F17" s="3">
        <v>1297</v>
      </c>
      <c r="G17" s="3">
        <v>1663</v>
      </c>
      <c r="H17" s="3">
        <v>2174</v>
      </c>
      <c r="I17" s="3">
        <v>2777</v>
      </c>
      <c r="J17" s="3">
        <v>3643</v>
      </c>
      <c r="K17" s="3">
        <v>4714</v>
      </c>
      <c r="L17" s="3">
        <v>5554</v>
      </c>
      <c r="M17" s="3">
        <v>6321</v>
      </c>
      <c r="N17" s="3">
        <v>7054</v>
      </c>
      <c r="O17" s="3">
        <v>7933</v>
      </c>
      <c r="P17" s="3">
        <v>8499</v>
      </c>
      <c r="Q17" s="3">
        <v>10090</v>
      </c>
      <c r="R17" s="3">
        <v>11587</v>
      </c>
      <c r="S17" s="3">
        <v>12842</v>
      </c>
      <c r="T17" s="3">
        <v>14861</v>
      </c>
      <c r="U17" s="3">
        <v>16652</v>
      </c>
      <c r="V17" s="3">
        <v>17891</v>
      </c>
      <c r="W17" s="3">
        <v>18665</v>
      </c>
      <c r="X17" s="3">
        <v>19412</v>
      </c>
      <c r="Y17" s="3">
        <v>19985</v>
      </c>
      <c r="Z17" s="3">
        <v>23424</v>
      </c>
      <c r="AA17" s="3">
        <v>26656</v>
      </c>
      <c r="AB17" s="3">
        <v>28153</v>
      </c>
      <c r="AC17" s="3">
        <v>28534</v>
      </c>
      <c r="AD17" s="3">
        <v>30055</v>
      </c>
      <c r="AE17" s="3">
        <v>33960</v>
      </c>
      <c r="AF17" s="3">
        <v>36807</v>
      </c>
      <c r="AG17" s="3">
        <v>37909</v>
      </c>
      <c r="AH17" s="3">
        <v>38053</v>
      </c>
      <c r="AI17" s="3">
        <v>39572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">
      <c r="A18" s="2" t="s">
        <v>16</v>
      </c>
      <c r="B18" s="3"/>
      <c r="C18" s="3"/>
      <c r="D18" s="3">
        <v>1150</v>
      </c>
      <c r="E18" s="3">
        <v>1339</v>
      </c>
      <c r="F18" s="3">
        <v>1803</v>
      </c>
      <c r="G18" s="3">
        <v>2313</v>
      </c>
      <c r="H18" s="3">
        <v>3033</v>
      </c>
      <c r="I18" s="3">
        <v>3838</v>
      </c>
      <c r="J18" s="3">
        <v>5011</v>
      </c>
      <c r="K18" s="3">
        <v>6520</v>
      </c>
      <c r="L18" s="3">
        <v>7680</v>
      </c>
      <c r="M18" s="3">
        <v>8745</v>
      </c>
      <c r="N18" s="3">
        <v>9841</v>
      </c>
      <c r="O18" s="3">
        <v>11030</v>
      </c>
      <c r="P18" s="3">
        <v>11830</v>
      </c>
      <c r="Q18" s="3">
        <v>14061</v>
      </c>
      <c r="R18" s="3">
        <v>16217</v>
      </c>
      <c r="S18" s="3">
        <v>17956</v>
      </c>
      <c r="T18" s="3">
        <v>20770</v>
      </c>
      <c r="U18" s="3">
        <v>23218</v>
      </c>
      <c r="V18" s="3">
        <v>25006</v>
      </c>
      <c r="W18" s="3">
        <v>26100</v>
      </c>
      <c r="X18" s="3">
        <v>27178</v>
      </c>
      <c r="Y18" s="3">
        <v>28007</v>
      </c>
      <c r="Z18" s="3">
        <v>32694</v>
      </c>
      <c r="AA18" s="3">
        <v>37277</v>
      </c>
      <c r="AB18" s="3">
        <v>39432</v>
      </c>
      <c r="AC18" s="3">
        <v>40017</v>
      </c>
      <c r="AD18" s="3">
        <v>42189</v>
      </c>
      <c r="AE18" s="3">
        <v>48191</v>
      </c>
      <c r="AF18" s="3">
        <v>52201</v>
      </c>
      <c r="AG18" s="3">
        <v>53775</v>
      </c>
      <c r="AH18" s="3">
        <v>53994</v>
      </c>
      <c r="AI18" s="3">
        <v>56161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">
      <c r="A19" s="2" t="s">
        <v>17</v>
      </c>
      <c r="B19" s="3"/>
      <c r="C19" s="3"/>
      <c r="D19" s="3">
        <v>2160</v>
      </c>
      <c r="E19" s="3">
        <v>2427</v>
      </c>
      <c r="F19" s="3">
        <v>3288</v>
      </c>
      <c r="G19" s="3">
        <v>4366</v>
      </c>
      <c r="H19" s="3">
        <v>5612</v>
      </c>
      <c r="I19" s="3">
        <v>7050</v>
      </c>
      <c r="J19" s="3">
        <v>9296</v>
      </c>
      <c r="K19" s="3">
        <v>11774</v>
      </c>
      <c r="L19" s="3">
        <v>13882</v>
      </c>
      <c r="M19" s="3">
        <v>15819</v>
      </c>
      <c r="N19" s="3">
        <v>17977</v>
      </c>
      <c r="O19" s="3">
        <v>20141</v>
      </c>
      <c r="P19" s="3">
        <v>21635</v>
      </c>
      <c r="Q19" s="3">
        <v>25702</v>
      </c>
      <c r="R19" s="3">
        <v>29360</v>
      </c>
      <c r="S19" s="3">
        <v>32435</v>
      </c>
      <c r="T19" s="3">
        <v>37502</v>
      </c>
      <c r="U19" s="3">
        <v>41880</v>
      </c>
      <c r="V19" s="3">
        <v>45382</v>
      </c>
      <c r="W19" s="3">
        <v>47525</v>
      </c>
      <c r="X19" s="3">
        <v>49734</v>
      </c>
      <c r="Y19" s="3">
        <v>51360</v>
      </c>
      <c r="Z19" s="3">
        <v>59596</v>
      </c>
      <c r="AA19" s="3">
        <v>68298</v>
      </c>
      <c r="AB19" s="3">
        <v>72444</v>
      </c>
      <c r="AC19" s="3">
        <v>73685</v>
      </c>
      <c r="AD19" s="3">
        <v>77831</v>
      </c>
      <c r="AE19" s="3">
        <v>87173</v>
      </c>
      <c r="AF19" s="3">
        <v>94418</v>
      </c>
      <c r="AG19" s="3">
        <v>97247</v>
      </c>
      <c r="AH19" s="3">
        <v>97690</v>
      </c>
      <c r="AI19" s="3">
        <v>101671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">
      <c r="A20" s="2" t="s">
        <v>18</v>
      </c>
      <c r="B20" s="3"/>
      <c r="C20" s="3"/>
      <c r="D20" s="3">
        <v>435</v>
      </c>
      <c r="E20" s="3">
        <v>552</v>
      </c>
      <c r="F20" s="3">
        <v>746</v>
      </c>
      <c r="G20" s="3">
        <v>970</v>
      </c>
      <c r="H20" s="3">
        <v>1189</v>
      </c>
      <c r="I20" s="3">
        <v>1522</v>
      </c>
      <c r="J20" s="3">
        <v>1958</v>
      </c>
      <c r="K20" s="3">
        <v>2382</v>
      </c>
      <c r="L20" s="3">
        <v>2820</v>
      </c>
      <c r="M20" s="3">
        <v>3349</v>
      </c>
      <c r="N20" s="3">
        <v>3800</v>
      </c>
      <c r="O20" s="3">
        <v>4218</v>
      </c>
      <c r="P20" s="3">
        <v>4541</v>
      </c>
      <c r="Q20" s="3">
        <v>5466</v>
      </c>
      <c r="R20" s="3">
        <v>6209</v>
      </c>
      <c r="S20" s="3">
        <v>6860</v>
      </c>
      <c r="T20" s="3">
        <v>8037</v>
      </c>
      <c r="U20" s="3">
        <v>9016</v>
      </c>
      <c r="V20" s="3">
        <v>9804</v>
      </c>
      <c r="W20" s="3">
        <v>10263</v>
      </c>
      <c r="X20" s="3">
        <v>10711</v>
      </c>
      <c r="Y20" s="3">
        <v>11060</v>
      </c>
      <c r="Z20" s="3">
        <v>12849</v>
      </c>
      <c r="AA20" s="3">
        <v>14732</v>
      </c>
      <c r="AB20" s="3">
        <v>15642</v>
      </c>
      <c r="AC20" s="3">
        <v>16081</v>
      </c>
      <c r="AD20" s="3">
        <v>16988</v>
      </c>
      <c r="AE20" s="3">
        <v>18790</v>
      </c>
      <c r="AF20" s="3">
        <v>20340</v>
      </c>
      <c r="AG20" s="3">
        <v>20932</v>
      </c>
      <c r="AH20" s="3">
        <v>21019</v>
      </c>
      <c r="AI20" s="3">
        <v>21882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">
      <c r="A21" s="2" t="s">
        <v>19</v>
      </c>
      <c r="B21" s="3"/>
      <c r="C21" s="3"/>
      <c r="D21" s="3">
        <v>860</v>
      </c>
      <c r="E21" s="3">
        <v>998</v>
      </c>
      <c r="F21" s="3">
        <v>1266</v>
      </c>
      <c r="G21" s="3">
        <v>1724</v>
      </c>
      <c r="H21" s="3">
        <v>2084</v>
      </c>
      <c r="I21" s="3">
        <v>2663</v>
      </c>
      <c r="J21" s="3">
        <v>3419</v>
      </c>
      <c r="K21" s="3">
        <v>4119</v>
      </c>
      <c r="L21" s="3">
        <v>4884</v>
      </c>
      <c r="M21" s="3">
        <v>6387</v>
      </c>
      <c r="N21" s="3">
        <v>7247</v>
      </c>
      <c r="O21" s="3">
        <v>8049</v>
      </c>
      <c r="P21" s="3">
        <v>8773</v>
      </c>
      <c r="Q21" s="3">
        <v>10552</v>
      </c>
      <c r="R21" s="3">
        <v>12009</v>
      </c>
      <c r="S21" s="3">
        <v>13237</v>
      </c>
      <c r="T21" s="3">
        <v>15389</v>
      </c>
      <c r="U21" s="3">
        <v>17305</v>
      </c>
      <c r="V21" s="3">
        <v>18943</v>
      </c>
      <c r="W21" s="3">
        <v>19898</v>
      </c>
      <c r="X21" s="3">
        <v>20830</v>
      </c>
      <c r="Y21" s="3">
        <v>21565</v>
      </c>
      <c r="Z21" s="3">
        <v>24919</v>
      </c>
      <c r="AA21" s="3">
        <v>28741</v>
      </c>
      <c r="AB21" s="3">
        <v>30619</v>
      </c>
      <c r="AC21" s="3">
        <v>30775</v>
      </c>
      <c r="AD21" s="3">
        <v>32577</v>
      </c>
      <c r="AE21" s="3">
        <v>36082</v>
      </c>
      <c r="AF21" s="3">
        <v>39077</v>
      </c>
      <c r="AG21" s="3">
        <v>40296</v>
      </c>
      <c r="AH21" s="3">
        <v>40516</v>
      </c>
      <c r="AI21" s="3">
        <v>42209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">
      <c r="A22" s="2" t="s">
        <v>20</v>
      </c>
      <c r="B22" s="3"/>
      <c r="C22" s="3"/>
      <c r="D22" s="3">
        <v>47</v>
      </c>
      <c r="E22" s="3">
        <v>52</v>
      </c>
      <c r="F22" s="3">
        <v>68</v>
      </c>
      <c r="G22" s="3">
        <v>100</v>
      </c>
      <c r="H22" s="3">
        <v>156</v>
      </c>
      <c r="I22" s="3">
        <v>205</v>
      </c>
      <c r="J22" s="3">
        <v>276</v>
      </c>
      <c r="K22" s="3">
        <v>278</v>
      </c>
      <c r="L22" s="3">
        <v>328</v>
      </c>
      <c r="M22" s="3">
        <v>374</v>
      </c>
      <c r="N22" s="3">
        <v>428</v>
      </c>
      <c r="O22" s="3">
        <v>463</v>
      </c>
      <c r="P22" s="3">
        <v>498</v>
      </c>
      <c r="Q22" s="3">
        <v>590</v>
      </c>
      <c r="R22" s="3">
        <v>658</v>
      </c>
      <c r="S22" s="3">
        <v>726</v>
      </c>
      <c r="T22" s="3">
        <v>830</v>
      </c>
      <c r="U22" s="3">
        <v>921</v>
      </c>
      <c r="V22" s="3">
        <v>1000</v>
      </c>
      <c r="W22" s="3">
        <v>1049</v>
      </c>
      <c r="X22" s="3">
        <v>1095</v>
      </c>
      <c r="Y22" s="3">
        <v>1134</v>
      </c>
      <c r="Z22" s="3">
        <v>1309</v>
      </c>
      <c r="AA22" s="3">
        <v>1506</v>
      </c>
      <c r="AB22" s="3">
        <v>1603</v>
      </c>
      <c r="AC22" s="3">
        <v>1635</v>
      </c>
      <c r="AD22" s="3">
        <v>1731</v>
      </c>
      <c r="AE22" s="3">
        <v>2024</v>
      </c>
      <c r="AF22" s="3">
        <v>2185</v>
      </c>
      <c r="AG22" s="3">
        <v>2253</v>
      </c>
      <c r="AH22" s="3">
        <v>2266</v>
      </c>
      <c r="AI22" s="3">
        <v>2359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">
      <c r="A23" s="2" t="s">
        <v>21</v>
      </c>
      <c r="B23" s="3"/>
      <c r="C23" s="3"/>
      <c r="D23" s="3">
        <v>482</v>
      </c>
      <c r="E23" s="3">
        <v>587</v>
      </c>
      <c r="F23" s="3">
        <v>763</v>
      </c>
      <c r="G23" s="3">
        <v>937</v>
      </c>
      <c r="H23" s="3">
        <v>1277</v>
      </c>
      <c r="I23" s="3">
        <v>1624</v>
      </c>
      <c r="J23" s="3">
        <v>2094</v>
      </c>
      <c r="K23" s="3">
        <v>2624</v>
      </c>
      <c r="L23" s="3">
        <v>3091</v>
      </c>
      <c r="M23" s="3">
        <v>3522</v>
      </c>
      <c r="N23" s="3">
        <v>3888</v>
      </c>
      <c r="O23" s="3">
        <v>4321</v>
      </c>
      <c r="P23" s="3">
        <v>4632</v>
      </c>
      <c r="Q23" s="3">
        <v>5463</v>
      </c>
      <c r="R23" s="3">
        <v>6253</v>
      </c>
      <c r="S23" s="3">
        <v>6927</v>
      </c>
      <c r="T23" s="3">
        <v>7964</v>
      </c>
      <c r="U23" s="3">
        <v>8900</v>
      </c>
      <c r="V23" s="3">
        <v>9547</v>
      </c>
      <c r="W23" s="3">
        <v>9957</v>
      </c>
      <c r="X23" s="3">
        <v>10331</v>
      </c>
      <c r="Y23" s="3">
        <v>10639</v>
      </c>
      <c r="Z23" s="3">
        <v>12452</v>
      </c>
      <c r="AA23" s="3">
        <v>14179</v>
      </c>
      <c r="AB23" s="3">
        <v>14995</v>
      </c>
      <c r="AC23" s="3">
        <v>15206</v>
      </c>
      <c r="AD23" s="3">
        <v>16024</v>
      </c>
      <c r="AE23" s="3">
        <v>18578</v>
      </c>
      <c r="AF23" s="3">
        <v>20124</v>
      </c>
      <c r="AG23" s="3">
        <v>20730</v>
      </c>
      <c r="AH23" s="3">
        <v>20815</v>
      </c>
      <c r="AI23" s="3">
        <v>21650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">
      <c r="A24" s="2" t="s">
        <v>22</v>
      </c>
      <c r="B24" s="3"/>
      <c r="C24" s="3"/>
      <c r="D24" s="3">
        <v>734</v>
      </c>
      <c r="E24" s="3">
        <v>942</v>
      </c>
      <c r="F24" s="3">
        <v>1131</v>
      </c>
      <c r="G24" s="3">
        <v>1275</v>
      </c>
      <c r="H24" s="3">
        <v>1967</v>
      </c>
      <c r="I24" s="3">
        <v>2548</v>
      </c>
      <c r="J24" s="3">
        <v>3208</v>
      </c>
      <c r="K24" s="3">
        <v>3381</v>
      </c>
      <c r="L24" s="3">
        <v>3986</v>
      </c>
      <c r="M24" s="3">
        <v>4539</v>
      </c>
      <c r="N24" s="3">
        <v>5104</v>
      </c>
      <c r="O24" s="3">
        <v>5501</v>
      </c>
      <c r="P24" s="3">
        <v>5903</v>
      </c>
      <c r="Q24" s="3">
        <v>6996</v>
      </c>
      <c r="R24" s="3">
        <v>7711</v>
      </c>
      <c r="S24" s="3">
        <v>8529</v>
      </c>
      <c r="T24" s="3">
        <v>9746</v>
      </c>
      <c r="U24" s="3">
        <v>10862</v>
      </c>
      <c r="V24" s="3">
        <v>11706</v>
      </c>
      <c r="W24" s="3">
        <v>12251</v>
      </c>
      <c r="X24" s="3">
        <v>12723</v>
      </c>
      <c r="Y24" s="3">
        <v>13133</v>
      </c>
      <c r="Z24" s="3">
        <v>15313</v>
      </c>
      <c r="AA24" s="3">
        <v>17515</v>
      </c>
      <c r="AB24" s="3">
        <v>18611</v>
      </c>
      <c r="AC24" s="3">
        <v>18927</v>
      </c>
      <c r="AD24" s="3">
        <v>19988</v>
      </c>
      <c r="AE24" s="3">
        <v>21716</v>
      </c>
      <c r="AF24" s="3">
        <v>23497</v>
      </c>
      <c r="AG24" s="3">
        <v>24233</v>
      </c>
      <c r="AH24" s="3">
        <v>24362</v>
      </c>
      <c r="AI24" s="3">
        <v>25346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">
      <c r="A25" s="2" t="s">
        <v>23</v>
      </c>
      <c r="B25" s="3"/>
      <c r="C25" s="3"/>
      <c r="D25" s="3">
        <v>537</v>
      </c>
      <c r="E25" s="3">
        <v>657</v>
      </c>
      <c r="F25" s="3">
        <v>955</v>
      </c>
      <c r="G25" s="3">
        <v>1346</v>
      </c>
      <c r="H25" s="3">
        <v>1680</v>
      </c>
      <c r="I25" s="3">
        <v>2232</v>
      </c>
      <c r="J25" s="3">
        <v>2911</v>
      </c>
      <c r="K25" s="3">
        <v>3557</v>
      </c>
      <c r="L25" s="3">
        <v>4204</v>
      </c>
      <c r="M25" s="3">
        <v>4830</v>
      </c>
      <c r="N25" s="3">
        <v>5475</v>
      </c>
      <c r="O25" s="3">
        <v>6073</v>
      </c>
      <c r="P25" s="3">
        <v>6410</v>
      </c>
      <c r="Q25" s="3">
        <v>7765</v>
      </c>
      <c r="R25" s="3">
        <v>8765</v>
      </c>
      <c r="S25" s="3">
        <v>9714</v>
      </c>
      <c r="T25" s="3">
        <v>11309</v>
      </c>
      <c r="U25" s="3">
        <v>12630</v>
      </c>
      <c r="V25" s="3">
        <v>13583</v>
      </c>
      <c r="W25" s="3">
        <v>14175</v>
      </c>
      <c r="X25" s="3">
        <v>14753</v>
      </c>
      <c r="Y25" s="3">
        <v>15199</v>
      </c>
      <c r="Z25" s="3">
        <v>17836</v>
      </c>
      <c r="AA25" s="3">
        <v>20344</v>
      </c>
      <c r="AB25" s="3">
        <v>21528</v>
      </c>
      <c r="AC25" s="3">
        <v>22887</v>
      </c>
      <c r="AD25" s="3">
        <v>24144</v>
      </c>
      <c r="AE25" s="3">
        <v>26721</v>
      </c>
      <c r="AF25" s="3">
        <v>28960</v>
      </c>
      <c r="AG25" s="3">
        <v>29823</v>
      </c>
      <c r="AH25" s="3">
        <v>29955</v>
      </c>
      <c r="AI25" s="3">
        <v>31180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">
      <c r="A26" s="2" t="s">
        <v>24</v>
      </c>
      <c r="B26" s="3"/>
      <c r="C26" s="3"/>
      <c r="D26" s="3">
        <v>1267</v>
      </c>
      <c r="E26" s="3">
        <v>1756</v>
      </c>
      <c r="F26" s="3">
        <v>2148</v>
      </c>
      <c r="G26" s="3">
        <v>2382</v>
      </c>
      <c r="H26" s="3">
        <v>4348</v>
      </c>
      <c r="I26" s="3">
        <v>5685</v>
      </c>
      <c r="J26" s="3">
        <v>7386</v>
      </c>
      <c r="K26" s="3">
        <v>9153</v>
      </c>
      <c r="L26" s="3">
        <v>10753</v>
      </c>
      <c r="M26" s="3">
        <v>9849</v>
      </c>
      <c r="N26" s="3">
        <v>11160</v>
      </c>
      <c r="O26" s="3">
        <v>12377</v>
      </c>
      <c r="P26" s="3">
        <v>13441</v>
      </c>
      <c r="Q26" s="3">
        <v>15340</v>
      </c>
      <c r="R26" s="3">
        <v>17502</v>
      </c>
      <c r="S26" s="3">
        <v>19362</v>
      </c>
      <c r="T26" s="3">
        <v>21656</v>
      </c>
      <c r="U26" s="3">
        <v>23930</v>
      </c>
      <c r="V26" s="3">
        <v>25741</v>
      </c>
      <c r="W26" s="3">
        <v>26962</v>
      </c>
      <c r="X26" s="3">
        <v>28141</v>
      </c>
      <c r="Y26" s="3">
        <v>29070</v>
      </c>
      <c r="Z26" s="3">
        <v>33586</v>
      </c>
      <c r="AA26" s="3">
        <v>38411</v>
      </c>
      <c r="AB26" s="3">
        <v>40806</v>
      </c>
      <c r="AC26" s="3">
        <v>39421</v>
      </c>
      <c r="AD26" s="3">
        <v>41635</v>
      </c>
      <c r="AE26" s="3">
        <v>46053</v>
      </c>
      <c r="AF26" s="3">
        <v>49904</v>
      </c>
      <c r="AG26" s="3">
        <v>51504</v>
      </c>
      <c r="AH26" s="3">
        <v>51779</v>
      </c>
      <c r="AI26" s="3">
        <v>53916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">
      <c r="A27" s="2" t="s">
        <v>25</v>
      </c>
      <c r="B27" s="3"/>
      <c r="C27" s="3"/>
      <c r="D27" s="3">
        <v>68</v>
      </c>
      <c r="E27" s="3">
        <v>93</v>
      </c>
      <c r="F27" s="3">
        <v>106</v>
      </c>
      <c r="G27" s="3">
        <v>107</v>
      </c>
      <c r="H27" s="3">
        <v>164</v>
      </c>
      <c r="I27" s="3">
        <v>212</v>
      </c>
      <c r="J27" s="3">
        <v>257</v>
      </c>
      <c r="K27" s="3">
        <v>275</v>
      </c>
      <c r="L27" s="3">
        <v>321</v>
      </c>
      <c r="M27" s="3">
        <v>365</v>
      </c>
      <c r="N27" s="3">
        <v>399</v>
      </c>
      <c r="O27" s="3">
        <v>426</v>
      </c>
      <c r="P27" s="3">
        <v>455</v>
      </c>
      <c r="Q27" s="3">
        <v>535</v>
      </c>
      <c r="R27" s="3">
        <v>587</v>
      </c>
      <c r="S27" s="3">
        <v>650</v>
      </c>
      <c r="T27" s="3">
        <v>740</v>
      </c>
      <c r="U27" s="3">
        <v>827</v>
      </c>
      <c r="V27" s="3">
        <v>881</v>
      </c>
      <c r="W27" s="3">
        <v>919</v>
      </c>
      <c r="X27" s="3">
        <v>945</v>
      </c>
      <c r="Y27" s="3">
        <v>973</v>
      </c>
      <c r="Z27" s="3">
        <v>1150</v>
      </c>
      <c r="AA27" s="3">
        <v>1301</v>
      </c>
      <c r="AB27" s="3">
        <v>1380</v>
      </c>
      <c r="AC27" s="3">
        <v>1400</v>
      </c>
      <c r="AD27" s="3">
        <v>1476</v>
      </c>
      <c r="AE27" s="3">
        <v>1777</v>
      </c>
      <c r="AF27" s="3">
        <v>1926</v>
      </c>
      <c r="AG27" s="3">
        <v>1988</v>
      </c>
      <c r="AH27" s="3">
        <v>2000</v>
      </c>
      <c r="AI27" s="3">
        <v>2082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">
      <c r="A28" s="2" t="s">
        <v>26</v>
      </c>
      <c r="B28" s="3"/>
      <c r="C28" s="3"/>
      <c r="D28" s="3">
        <v>438</v>
      </c>
      <c r="E28" s="3">
        <v>597</v>
      </c>
      <c r="F28" s="3">
        <v>758</v>
      </c>
      <c r="G28" s="3">
        <v>891</v>
      </c>
      <c r="H28" s="3">
        <v>1208</v>
      </c>
      <c r="I28" s="3">
        <v>1513</v>
      </c>
      <c r="J28" s="3">
        <v>1933</v>
      </c>
      <c r="K28" s="3">
        <v>2363</v>
      </c>
      <c r="L28" s="3">
        <v>2792</v>
      </c>
      <c r="M28" s="3">
        <v>3428</v>
      </c>
      <c r="N28" s="3">
        <v>3884</v>
      </c>
      <c r="O28" s="3">
        <v>4308</v>
      </c>
      <c r="P28" s="3">
        <v>4632</v>
      </c>
      <c r="Q28" s="3">
        <v>5552</v>
      </c>
      <c r="R28" s="3">
        <v>6331</v>
      </c>
      <c r="S28" s="3">
        <v>7011</v>
      </c>
      <c r="T28" s="3">
        <v>8045</v>
      </c>
      <c r="U28" s="3">
        <v>9017</v>
      </c>
      <c r="V28" s="3">
        <v>9750</v>
      </c>
      <c r="W28" s="3">
        <v>10187</v>
      </c>
      <c r="X28" s="3">
        <v>10614</v>
      </c>
      <c r="Y28" s="3">
        <v>10947</v>
      </c>
      <c r="Z28" s="3">
        <v>12810</v>
      </c>
      <c r="AA28" s="3">
        <v>14653</v>
      </c>
      <c r="AB28" s="3">
        <v>15526</v>
      </c>
      <c r="AC28" s="3">
        <v>15983</v>
      </c>
      <c r="AD28" s="3">
        <v>16867</v>
      </c>
      <c r="AE28" s="3">
        <v>18685</v>
      </c>
      <c r="AF28" s="3">
        <v>20267</v>
      </c>
      <c r="AG28" s="3">
        <v>20918</v>
      </c>
      <c r="AH28" s="3">
        <v>21015</v>
      </c>
      <c r="AI28" s="3">
        <v>21878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">
      <c r="A29" s="2" t="s">
        <v>27</v>
      </c>
      <c r="B29" s="3"/>
      <c r="C29" s="3"/>
      <c r="D29" s="3">
        <v>292</v>
      </c>
      <c r="E29" s="3">
        <v>415</v>
      </c>
      <c r="F29" s="3">
        <v>475</v>
      </c>
      <c r="G29" s="3">
        <v>468</v>
      </c>
      <c r="H29" s="3">
        <v>950</v>
      </c>
      <c r="I29" s="3">
        <v>1221</v>
      </c>
      <c r="J29" s="3">
        <v>1574</v>
      </c>
      <c r="K29" s="3">
        <v>1955</v>
      </c>
      <c r="L29" s="3">
        <v>2290</v>
      </c>
      <c r="M29" s="3">
        <v>1904</v>
      </c>
      <c r="N29" s="3">
        <v>2158</v>
      </c>
      <c r="O29" s="3">
        <v>2393</v>
      </c>
      <c r="P29" s="3">
        <v>2636</v>
      </c>
      <c r="Q29" s="3">
        <v>2915</v>
      </c>
      <c r="R29" s="3">
        <v>3325</v>
      </c>
      <c r="S29" s="3">
        <v>3671</v>
      </c>
      <c r="T29" s="3">
        <v>4018</v>
      </c>
      <c r="U29" s="3">
        <v>4395</v>
      </c>
      <c r="V29" s="3">
        <v>4717</v>
      </c>
      <c r="W29" s="3">
        <v>4962</v>
      </c>
      <c r="X29" s="3">
        <v>5202</v>
      </c>
      <c r="Y29" s="3">
        <v>5395</v>
      </c>
      <c r="Z29" s="3">
        <v>6152</v>
      </c>
      <c r="AA29" s="3">
        <v>7065</v>
      </c>
      <c r="AB29" s="3">
        <v>7543</v>
      </c>
      <c r="AC29" s="3">
        <v>6896</v>
      </c>
      <c r="AD29" s="3">
        <v>7308</v>
      </c>
      <c r="AE29" s="3">
        <v>8084</v>
      </c>
      <c r="AF29" s="3">
        <v>8759</v>
      </c>
      <c r="AG29" s="3">
        <v>9057</v>
      </c>
      <c r="AH29" s="3">
        <v>9132</v>
      </c>
      <c r="AI29" s="3">
        <v>9520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">
      <c r="A30" s="2" t="s">
        <v>28</v>
      </c>
      <c r="B30" s="3"/>
      <c r="C30" s="3"/>
      <c r="D30" s="3">
        <v>960</v>
      </c>
      <c r="E30" s="3">
        <v>1218</v>
      </c>
      <c r="F30" s="3">
        <v>1554</v>
      </c>
      <c r="G30" s="3">
        <v>1804</v>
      </c>
      <c r="H30" s="3">
        <v>2358</v>
      </c>
      <c r="I30" s="3">
        <v>2962</v>
      </c>
      <c r="J30" s="3">
        <v>3735</v>
      </c>
      <c r="K30" s="3">
        <v>4800</v>
      </c>
      <c r="L30" s="3">
        <v>5668</v>
      </c>
      <c r="M30" s="3">
        <v>6467</v>
      </c>
      <c r="N30" s="3">
        <v>7257</v>
      </c>
      <c r="O30" s="3">
        <v>8091</v>
      </c>
      <c r="P30" s="3">
        <v>8686</v>
      </c>
      <c r="Q30" s="3">
        <v>10304</v>
      </c>
      <c r="R30" s="3">
        <v>11619</v>
      </c>
      <c r="S30" s="3">
        <v>12850</v>
      </c>
      <c r="T30" s="3">
        <v>14836</v>
      </c>
      <c r="U30" s="3">
        <v>16610</v>
      </c>
      <c r="V30" s="3">
        <v>17947</v>
      </c>
      <c r="W30" s="3">
        <v>18799</v>
      </c>
      <c r="X30" s="3">
        <v>19617</v>
      </c>
      <c r="Y30" s="3">
        <v>20242</v>
      </c>
      <c r="Z30" s="3">
        <v>23609</v>
      </c>
      <c r="AA30" s="3">
        <v>27014</v>
      </c>
      <c r="AB30" s="3">
        <v>28662</v>
      </c>
      <c r="AC30" s="3">
        <v>29122</v>
      </c>
      <c r="AD30" s="3">
        <v>30739</v>
      </c>
      <c r="AE30" s="3">
        <v>33593</v>
      </c>
      <c r="AF30" s="3">
        <v>36454</v>
      </c>
      <c r="AG30" s="3">
        <v>37580</v>
      </c>
      <c r="AH30" s="3">
        <v>37745</v>
      </c>
      <c r="AI30" s="3">
        <v>39316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">
      <c r="A31" s="2" t="s">
        <v>29</v>
      </c>
      <c r="B31" s="3"/>
      <c r="C31" s="3"/>
      <c r="D31" s="3">
        <v>350</v>
      </c>
      <c r="E31" s="3">
        <v>473</v>
      </c>
      <c r="F31" s="3">
        <v>540</v>
      </c>
      <c r="G31" s="3">
        <v>555</v>
      </c>
      <c r="H31" s="3">
        <v>874</v>
      </c>
      <c r="I31" s="3">
        <v>1067</v>
      </c>
      <c r="J31" s="3">
        <v>1342</v>
      </c>
      <c r="K31" s="3">
        <v>1604</v>
      </c>
      <c r="L31" s="3">
        <v>1886</v>
      </c>
      <c r="M31" s="3">
        <v>1868</v>
      </c>
      <c r="N31" s="3">
        <v>2124</v>
      </c>
      <c r="O31" s="3">
        <v>2350</v>
      </c>
      <c r="P31" s="3">
        <v>2561</v>
      </c>
      <c r="Q31" s="3">
        <v>2917</v>
      </c>
      <c r="R31" s="3">
        <v>3300</v>
      </c>
      <c r="S31" s="3">
        <v>3635</v>
      </c>
      <c r="T31" s="3">
        <v>4040</v>
      </c>
      <c r="U31" s="3">
        <v>4462</v>
      </c>
      <c r="V31" s="3">
        <v>4860</v>
      </c>
      <c r="W31" s="3">
        <v>5126</v>
      </c>
      <c r="X31" s="3">
        <v>5382</v>
      </c>
      <c r="Y31" s="3">
        <v>5594</v>
      </c>
      <c r="Z31" s="3">
        <v>6389</v>
      </c>
      <c r="AA31" s="3">
        <v>7380</v>
      </c>
      <c r="AB31" s="3">
        <v>7898</v>
      </c>
      <c r="AC31" s="3">
        <v>7455</v>
      </c>
      <c r="AD31" s="3">
        <v>7918</v>
      </c>
      <c r="AE31" s="3">
        <v>8740</v>
      </c>
      <c r="AF31" s="3">
        <v>9471</v>
      </c>
      <c r="AG31" s="3">
        <v>9803</v>
      </c>
      <c r="AH31" s="3">
        <v>9896</v>
      </c>
      <c r="AI31" s="3">
        <v>10321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">
      <c r="A32" s="2" t="s">
        <v>30</v>
      </c>
      <c r="B32" s="3"/>
      <c r="C32" s="3"/>
      <c r="D32" s="3">
        <v>492</v>
      </c>
      <c r="E32" s="3">
        <v>669</v>
      </c>
      <c r="F32" s="3">
        <v>788</v>
      </c>
      <c r="G32" s="3">
        <v>844</v>
      </c>
      <c r="H32" s="3">
        <v>1193</v>
      </c>
      <c r="I32" s="3">
        <v>1453</v>
      </c>
      <c r="J32" s="3">
        <v>1822</v>
      </c>
      <c r="K32" s="3">
        <v>2205</v>
      </c>
      <c r="L32" s="3">
        <v>2591</v>
      </c>
      <c r="M32" s="3">
        <v>3300</v>
      </c>
      <c r="N32" s="3">
        <v>3728</v>
      </c>
      <c r="O32" s="3">
        <v>4122</v>
      </c>
      <c r="P32" s="3">
        <v>4415</v>
      </c>
      <c r="Q32" s="3">
        <v>5293</v>
      </c>
      <c r="R32" s="3">
        <v>6020</v>
      </c>
      <c r="S32" s="3">
        <v>6677</v>
      </c>
      <c r="T32" s="3">
        <v>7777</v>
      </c>
      <c r="U32" s="3">
        <v>8704</v>
      </c>
      <c r="V32" s="3">
        <v>9363</v>
      </c>
      <c r="W32" s="3">
        <v>9771</v>
      </c>
      <c r="X32" s="3">
        <v>10166</v>
      </c>
      <c r="Y32" s="3">
        <v>10481</v>
      </c>
      <c r="Z32" s="3">
        <v>12279</v>
      </c>
      <c r="AA32" s="3">
        <v>13950</v>
      </c>
      <c r="AB32" s="3">
        <v>14763</v>
      </c>
      <c r="AC32" s="3">
        <v>15085</v>
      </c>
      <c r="AD32" s="3">
        <v>15911</v>
      </c>
      <c r="AE32" s="3">
        <v>17555</v>
      </c>
      <c r="AF32" s="3">
        <v>19033</v>
      </c>
      <c r="AG32" s="3">
        <v>19673</v>
      </c>
      <c r="AH32" s="3">
        <v>19790</v>
      </c>
      <c r="AI32" s="3">
        <v>20596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">
      <c r="A33" s="2" t="s">
        <v>31</v>
      </c>
      <c r="B33" s="3"/>
      <c r="C33" s="3"/>
      <c r="D33" s="3">
        <v>506</v>
      </c>
      <c r="E33" s="3">
        <v>641</v>
      </c>
      <c r="F33" s="3">
        <v>743</v>
      </c>
      <c r="G33" s="3">
        <v>850</v>
      </c>
      <c r="H33" s="3">
        <v>1413</v>
      </c>
      <c r="I33" s="3">
        <v>1852</v>
      </c>
      <c r="J33" s="3">
        <v>2347</v>
      </c>
      <c r="K33" s="3">
        <v>2159</v>
      </c>
      <c r="L33" s="3">
        <v>2547</v>
      </c>
      <c r="M33" s="3">
        <v>2896</v>
      </c>
      <c r="N33" s="3">
        <v>3383</v>
      </c>
      <c r="O33" s="3">
        <v>3571</v>
      </c>
      <c r="P33" s="3">
        <v>3844</v>
      </c>
      <c r="Q33" s="3">
        <v>4595</v>
      </c>
      <c r="R33" s="3">
        <v>5013</v>
      </c>
      <c r="S33" s="3">
        <v>5523</v>
      </c>
      <c r="T33" s="3">
        <v>6304</v>
      </c>
      <c r="U33" s="3">
        <v>6970</v>
      </c>
      <c r="V33" s="3">
        <v>7599</v>
      </c>
      <c r="W33" s="3">
        <v>7971</v>
      </c>
      <c r="X33" s="3">
        <v>8324</v>
      </c>
      <c r="Y33" s="3">
        <v>8621</v>
      </c>
      <c r="Z33" s="3">
        <v>9915</v>
      </c>
      <c r="AA33" s="3">
        <v>11443</v>
      </c>
      <c r="AB33" s="3">
        <v>12217</v>
      </c>
      <c r="AC33" s="3">
        <v>12458</v>
      </c>
      <c r="AD33" s="3">
        <v>13197</v>
      </c>
      <c r="AE33" s="3">
        <v>13123</v>
      </c>
      <c r="AF33" s="3">
        <v>14135</v>
      </c>
      <c r="AG33" s="3">
        <v>14577</v>
      </c>
      <c r="AH33" s="3">
        <v>14659</v>
      </c>
      <c r="AI33" s="3">
        <v>15239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">
      <c r="A34" s="2" t="s">
        <v>32</v>
      </c>
      <c r="B34" s="3"/>
      <c r="C34" s="3"/>
      <c r="D34" s="3">
        <v>1504</v>
      </c>
      <c r="E34" s="3">
        <v>1749</v>
      </c>
      <c r="F34" s="3">
        <v>2284</v>
      </c>
      <c r="G34" s="3">
        <v>2885</v>
      </c>
      <c r="H34" s="3">
        <v>3656</v>
      </c>
      <c r="I34" s="3">
        <v>4549</v>
      </c>
      <c r="J34" s="3">
        <v>5897</v>
      </c>
      <c r="K34" s="3">
        <v>8192</v>
      </c>
      <c r="L34" s="3">
        <v>9654</v>
      </c>
      <c r="M34" s="3">
        <v>10992</v>
      </c>
      <c r="N34" s="3">
        <v>12306</v>
      </c>
      <c r="O34" s="3">
        <v>13938</v>
      </c>
      <c r="P34" s="3">
        <v>14943</v>
      </c>
      <c r="Q34" s="3">
        <v>17726</v>
      </c>
      <c r="R34" s="3">
        <v>20480</v>
      </c>
      <c r="S34" s="3">
        <v>22679</v>
      </c>
      <c r="T34" s="3">
        <v>26265</v>
      </c>
      <c r="U34" s="3">
        <v>29403</v>
      </c>
      <c r="V34" s="3">
        <v>31660</v>
      </c>
      <c r="W34" s="3">
        <v>33072</v>
      </c>
      <c r="X34" s="3">
        <v>34461</v>
      </c>
      <c r="Y34" s="3">
        <v>35507</v>
      </c>
      <c r="Z34" s="3">
        <v>41492</v>
      </c>
      <c r="AA34" s="3">
        <v>47315</v>
      </c>
      <c r="AB34" s="3">
        <v>50084</v>
      </c>
      <c r="AC34" s="3">
        <v>50825</v>
      </c>
      <c r="AD34" s="3">
        <v>53581</v>
      </c>
      <c r="AE34" s="3">
        <v>61190</v>
      </c>
      <c r="AF34" s="3">
        <v>66279</v>
      </c>
      <c r="AG34" s="3">
        <v>68203</v>
      </c>
      <c r="AH34" s="3">
        <v>68489</v>
      </c>
      <c r="AI34" s="3">
        <v>71177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">
      <c r="A35" s="2" t="s">
        <v>33</v>
      </c>
      <c r="B35" s="3"/>
      <c r="C35" s="3"/>
      <c r="D35" s="3">
        <v>399</v>
      </c>
      <c r="E35" s="3">
        <v>502</v>
      </c>
      <c r="F35" s="3">
        <v>684</v>
      </c>
      <c r="G35" s="3">
        <v>920</v>
      </c>
      <c r="H35" s="3">
        <v>1131</v>
      </c>
      <c r="I35" s="3">
        <v>1466</v>
      </c>
      <c r="J35" s="3">
        <v>1900</v>
      </c>
      <c r="K35" s="3">
        <v>2309</v>
      </c>
      <c r="L35" s="3">
        <v>2734</v>
      </c>
      <c r="M35" s="3">
        <v>3653</v>
      </c>
      <c r="N35" s="3">
        <v>4138</v>
      </c>
      <c r="O35" s="3">
        <v>4590</v>
      </c>
      <c r="P35" s="3">
        <v>4881</v>
      </c>
      <c r="Q35" s="3">
        <v>6028</v>
      </c>
      <c r="R35" s="3">
        <v>6854</v>
      </c>
      <c r="S35" s="3">
        <v>7602</v>
      </c>
      <c r="T35" s="3">
        <v>8927</v>
      </c>
      <c r="U35" s="3">
        <v>10046</v>
      </c>
      <c r="V35" s="3">
        <v>10814</v>
      </c>
      <c r="W35" s="3">
        <v>11265</v>
      </c>
      <c r="X35" s="3">
        <v>11705</v>
      </c>
      <c r="Y35" s="3">
        <v>12040</v>
      </c>
      <c r="Z35" s="3">
        <v>14199</v>
      </c>
      <c r="AA35" s="3">
        <v>16180</v>
      </c>
      <c r="AB35" s="3">
        <v>17091</v>
      </c>
      <c r="AC35" s="3">
        <v>17980</v>
      </c>
      <c r="AD35" s="3">
        <v>18935</v>
      </c>
      <c r="AE35" s="3">
        <v>20962</v>
      </c>
      <c r="AF35" s="3">
        <v>22727</v>
      </c>
      <c r="AG35" s="3">
        <v>23428</v>
      </c>
      <c r="AH35" s="3">
        <v>23506</v>
      </c>
      <c r="AI35" s="3">
        <v>24450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">
      <c r="A36" s="2" t="s">
        <v>34</v>
      </c>
      <c r="B36" s="3"/>
      <c r="C36" s="3"/>
      <c r="D36" s="3">
        <v>578</v>
      </c>
      <c r="E36" s="3">
        <v>714</v>
      </c>
      <c r="F36" s="3">
        <v>1026</v>
      </c>
      <c r="G36" s="3">
        <v>1412</v>
      </c>
      <c r="H36" s="3">
        <v>1790</v>
      </c>
      <c r="I36" s="3">
        <v>2370</v>
      </c>
      <c r="J36" s="3">
        <v>3080</v>
      </c>
      <c r="K36" s="3">
        <v>3767</v>
      </c>
      <c r="L36" s="3">
        <v>4454</v>
      </c>
      <c r="M36" s="3">
        <v>4977</v>
      </c>
      <c r="N36" s="3">
        <v>5649</v>
      </c>
      <c r="O36" s="3">
        <v>6267</v>
      </c>
      <c r="P36" s="3">
        <v>6702</v>
      </c>
      <c r="Q36" s="3">
        <v>8005</v>
      </c>
      <c r="R36" s="3">
        <v>9079</v>
      </c>
      <c r="S36" s="3">
        <v>10043</v>
      </c>
      <c r="T36" s="3">
        <v>11527</v>
      </c>
      <c r="U36" s="3">
        <v>12889</v>
      </c>
      <c r="V36" s="3">
        <v>13970</v>
      </c>
      <c r="W36" s="3">
        <v>14618</v>
      </c>
      <c r="X36" s="3">
        <v>15245</v>
      </c>
      <c r="Y36" s="3">
        <v>15735</v>
      </c>
      <c r="Z36" s="3">
        <v>18349</v>
      </c>
      <c r="AA36" s="3">
        <v>21031</v>
      </c>
      <c r="AB36" s="3">
        <v>22314</v>
      </c>
      <c r="AC36" s="3">
        <v>22643</v>
      </c>
      <c r="AD36" s="3">
        <v>23907</v>
      </c>
      <c r="AE36" s="3">
        <v>26469</v>
      </c>
      <c r="AF36" s="3">
        <v>28687</v>
      </c>
      <c r="AG36" s="3">
        <v>29536</v>
      </c>
      <c r="AH36" s="3">
        <v>29668</v>
      </c>
      <c r="AI36" s="3">
        <v>30887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">
      <c r="A37" s="2" t="s">
        <v>35</v>
      </c>
      <c r="B37" s="3"/>
      <c r="C37" s="3"/>
      <c r="D37" s="3">
        <v>693</v>
      </c>
      <c r="E37" s="3">
        <v>880</v>
      </c>
      <c r="F37" s="3">
        <v>1239</v>
      </c>
      <c r="G37" s="3">
        <v>1661</v>
      </c>
      <c r="H37" s="3">
        <v>2065</v>
      </c>
      <c r="I37" s="3">
        <v>2696</v>
      </c>
      <c r="J37" s="3">
        <v>3494</v>
      </c>
      <c r="K37" s="3">
        <v>4261</v>
      </c>
      <c r="L37" s="3">
        <v>5032</v>
      </c>
      <c r="M37" s="3">
        <v>6384</v>
      </c>
      <c r="N37" s="3">
        <v>7225</v>
      </c>
      <c r="O37" s="3">
        <v>8006</v>
      </c>
      <c r="P37" s="3">
        <v>8476</v>
      </c>
      <c r="Q37" s="3">
        <v>10425</v>
      </c>
      <c r="R37" s="3">
        <v>11839</v>
      </c>
      <c r="S37" s="3">
        <v>13143</v>
      </c>
      <c r="T37" s="3">
        <v>15650</v>
      </c>
      <c r="U37" s="3">
        <v>17576</v>
      </c>
      <c r="V37" s="3">
        <v>18857</v>
      </c>
      <c r="W37" s="3">
        <v>19624</v>
      </c>
      <c r="X37" s="3">
        <v>20371</v>
      </c>
      <c r="Y37" s="3">
        <v>20945</v>
      </c>
      <c r="Z37" s="3">
        <v>24699</v>
      </c>
      <c r="AA37" s="3">
        <v>28011</v>
      </c>
      <c r="AB37" s="3">
        <v>29556</v>
      </c>
      <c r="AC37" s="3">
        <v>31476</v>
      </c>
      <c r="AD37" s="3">
        <v>33141</v>
      </c>
      <c r="AE37" s="3">
        <v>36634</v>
      </c>
      <c r="AF37" s="3">
        <v>39691</v>
      </c>
      <c r="AG37" s="3">
        <v>40885</v>
      </c>
      <c r="AH37" s="3">
        <v>41036</v>
      </c>
      <c r="AI37" s="3">
        <v>42682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">
      <c r="A38" s="2" t="s">
        <v>36</v>
      </c>
      <c r="B38" s="3"/>
      <c r="C38" s="3"/>
      <c r="D38" s="3">
        <v>1234</v>
      </c>
      <c r="E38" s="3">
        <v>1523</v>
      </c>
      <c r="F38" s="3">
        <v>1978</v>
      </c>
      <c r="G38" s="3">
        <v>2390</v>
      </c>
      <c r="H38" s="3">
        <v>3131</v>
      </c>
      <c r="I38" s="3">
        <v>3935</v>
      </c>
      <c r="J38" s="3">
        <v>5042</v>
      </c>
      <c r="K38" s="3">
        <v>6405</v>
      </c>
      <c r="L38" s="3">
        <v>7564</v>
      </c>
      <c r="M38" s="3">
        <v>8624</v>
      </c>
      <c r="N38" s="3">
        <v>9906</v>
      </c>
      <c r="O38" s="3">
        <v>11046</v>
      </c>
      <c r="P38" s="3">
        <v>11872</v>
      </c>
      <c r="Q38" s="3">
        <v>14205</v>
      </c>
      <c r="R38" s="3">
        <v>16081</v>
      </c>
      <c r="S38" s="3">
        <v>17771</v>
      </c>
      <c r="T38" s="3">
        <v>20612</v>
      </c>
      <c r="U38" s="3">
        <v>23030</v>
      </c>
      <c r="V38" s="3">
        <v>25037</v>
      </c>
      <c r="W38" s="3">
        <v>26244</v>
      </c>
      <c r="X38" s="3">
        <v>27528</v>
      </c>
      <c r="Y38" s="3">
        <v>28436</v>
      </c>
      <c r="Z38" s="3">
        <v>33007</v>
      </c>
      <c r="AA38" s="3">
        <v>37866</v>
      </c>
      <c r="AB38" s="3">
        <v>40219</v>
      </c>
      <c r="AC38" s="3">
        <v>40918</v>
      </c>
      <c r="AD38" s="3">
        <v>43235</v>
      </c>
      <c r="AE38" s="3">
        <v>46172</v>
      </c>
      <c r="AF38" s="3">
        <v>50049</v>
      </c>
      <c r="AG38" s="3">
        <v>51579</v>
      </c>
      <c r="AH38" s="3">
        <v>51816</v>
      </c>
      <c r="AI38" s="3">
        <v>53956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">
      <c r="A39" s="2" t="s">
        <v>37</v>
      </c>
      <c r="B39" s="3"/>
      <c r="C39" s="3"/>
      <c r="D39" s="3">
        <v>306</v>
      </c>
      <c r="E39" s="3">
        <v>389</v>
      </c>
      <c r="F39" s="3">
        <v>446</v>
      </c>
      <c r="G39" s="3">
        <v>546</v>
      </c>
      <c r="H39" s="3">
        <v>1065</v>
      </c>
      <c r="I39" s="3">
        <v>1448</v>
      </c>
      <c r="J39" s="3">
        <v>1872</v>
      </c>
      <c r="K39" s="3">
        <v>1535</v>
      </c>
      <c r="L39" s="3">
        <v>1803</v>
      </c>
      <c r="M39" s="3">
        <v>2050</v>
      </c>
      <c r="N39" s="3">
        <v>2512</v>
      </c>
      <c r="O39" s="3">
        <v>2593</v>
      </c>
      <c r="P39" s="3">
        <v>2783</v>
      </c>
      <c r="Q39" s="3">
        <v>3407</v>
      </c>
      <c r="R39" s="3">
        <v>3703</v>
      </c>
      <c r="S39" s="3">
        <v>4086</v>
      </c>
      <c r="T39" s="3">
        <v>4683</v>
      </c>
      <c r="U39" s="3">
        <v>5161</v>
      </c>
      <c r="V39" s="3">
        <v>5634</v>
      </c>
      <c r="W39" s="3">
        <v>5886</v>
      </c>
      <c r="X39" s="3">
        <v>6127</v>
      </c>
      <c r="Y39" s="3">
        <v>6341</v>
      </c>
      <c r="Z39" s="3">
        <v>7306</v>
      </c>
      <c r="AA39" s="3">
        <v>8406</v>
      </c>
      <c r="AB39" s="3">
        <v>8960</v>
      </c>
      <c r="AC39" s="3">
        <v>9141</v>
      </c>
      <c r="AD39" s="3">
        <v>9676</v>
      </c>
      <c r="AE39" s="3">
        <v>9657</v>
      </c>
      <c r="AF39" s="3">
        <v>10367</v>
      </c>
      <c r="AG39" s="3">
        <v>10696</v>
      </c>
      <c r="AH39" s="3">
        <v>10761</v>
      </c>
      <c r="AI39" s="3">
        <v>11165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">
      <c r="A40" s="2" t="s">
        <v>38</v>
      </c>
      <c r="B40" s="3"/>
      <c r="C40" s="3"/>
      <c r="D40" s="3">
        <v>683</v>
      </c>
      <c r="E40" s="3">
        <v>832</v>
      </c>
      <c r="F40" s="3">
        <v>1087</v>
      </c>
      <c r="G40" s="3">
        <v>1410</v>
      </c>
      <c r="H40" s="3">
        <v>1841</v>
      </c>
      <c r="I40" s="3">
        <v>2372</v>
      </c>
      <c r="J40" s="3">
        <v>3051</v>
      </c>
      <c r="K40" s="3">
        <v>3715</v>
      </c>
      <c r="L40" s="3">
        <v>4384</v>
      </c>
      <c r="M40" s="3">
        <v>5080</v>
      </c>
      <c r="N40" s="3">
        <v>5759</v>
      </c>
      <c r="O40" s="3">
        <v>6389</v>
      </c>
      <c r="P40" s="3">
        <v>6872</v>
      </c>
      <c r="Q40" s="3">
        <v>8179</v>
      </c>
      <c r="R40" s="3">
        <v>9286</v>
      </c>
      <c r="S40" s="3">
        <v>10262</v>
      </c>
      <c r="T40" s="3">
        <v>11990</v>
      </c>
      <c r="U40" s="3">
        <v>13407</v>
      </c>
      <c r="V40" s="3">
        <v>14547</v>
      </c>
      <c r="W40" s="3">
        <v>15231</v>
      </c>
      <c r="X40" s="3">
        <v>15896</v>
      </c>
      <c r="Y40" s="3">
        <v>16419</v>
      </c>
      <c r="Z40" s="3">
        <v>19040</v>
      </c>
      <c r="AA40" s="3">
        <v>21787</v>
      </c>
      <c r="AB40" s="3">
        <v>23135</v>
      </c>
      <c r="AC40" s="3">
        <v>23333</v>
      </c>
      <c r="AD40" s="3">
        <v>24647</v>
      </c>
      <c r="AE40" s="3">
        <v>27247</v>
      </c>
      <c r="AF40" s="3">
        <v>29486</v>
      </c>
      <c r="AG40" s="3">
        <v>30367</v>
      </c>
      <c r="AH40" s="3">
        <v>30515</v>
      </c>
      <c r="AI40" s="3">
        <v>31766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AM40"/>
  <sheetViews>
    <sheetView zoomScaleNormal="100" workbookViewId="0">
      <selection activeCell="D2" sqref="D2"/>
    </sheetView>
  </sheetViews>
  <sheetFormatPr defaultRowHeight="14.4" x14ac:dyDescent="0.3"/>
  <cols>
    <col min="1" max="1" width="24.109375" customWidth="1"/>
    <col min="2" max="35" width="10.44140625" customWidth="1"/>
    <col min="36" max="36" width="31" customWidth="1"/>
    <col min="37" max="37" width="69.33203125" bestFit="1" customWidth="1"/>
    <col min="38" max="38" width="49" bestFit="1" customWidth="1"/>
    <col min="39" max="39" width="23.33203125" bestFit="1" customWidth="1"/>
  </cols>
  <sheetData>
    <row r="1" spans="1:39" s="22" customFormat="1" ht="15" x14ac:dyDescent="0.25">
      <c r="A1" s="21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1" t="s">
        <v>39</v>
      </c>
      <c r="AK1" s="36" t="s">
        <v>71</v>
      </c>
      <c r="AL1" s="21" t="s">
        <v>68</v>
      </c>
      <c r="AM1" s="21" t="s">
        <v>69</v>
      </c>
    </row>
    <row r="2" spans="1:39" ht="15" x14ac:dyDescent="0.25">
      <c r="A2" s="2" t="s">
        <v>0</v>
      </c>
      <c r="B2" s="3"/>
      <c r="C2" s="3"/>
      <c r="D2" s="3">
        <v>1095</v>
      </c>
      <c r="E2" s="3">
        <v>1144</v>
      </c>
      <c r="F2" s="3">
        <v>1129</v>
      </c>
      <c r="G2" s="3">
        <v>1301</v>
      </c>
      <c r="H2" s="3">
        <v>1426</v>
      </c>
      <c r="I2" s="3">
        <v>1507</v>
      </c>
      <c r="J2" s="3">
        <v>1646</v>
      </c>
      <c r="K2" s="3">
        <v>1787</v>
      </c>
      <c r="L2" s="3">
        <v>1990</v>
      </c>
      <c r="M2" s="3">
        <v>2211</v>
      </c>
      <c r="N2" s="3">
        <v>2460</v>
      </c>
      <c r="O2" s="3">
        <v>2668</v>
      </c>
      <c r="P2" s="3">
        <v>2946</v>
      </c>
      <c r="Q2" s="3">
        <v>3554</v>
      </c>
      <c r="R2" s="3">
        <v>4362</v>
      </c>
      <c r="S2" s="3">
        <v>4841</v>
      </c>
      <c r="T2" s="3">
        <v>5452</v>
      </c>
      <c r="U2" s="3">
        <v>5949</v>
      </c>
      <c r="V2" s="3">
        <v>6392</v>
      </c>
      <c r="W2" s="3">
        <v>6830</v>
      </c>
      <c r="X2" s="3">
        <v>7299</v>
      </c>
      <c r="Y2" s="3">
        <v>8443</v>
      </c>
      <c r="Z2" s="3">
        <v>9959</v>
      </c>
      <c r="AA2" s="3">
        <v>11382</v>
      </c>
      <c r="AB2" s="3">
        <v>12648</v>
      </c>
      <c r="AC2" s="3">
        <v>13913</v>
      </c>
      <c r="AD2" s="3">
        <v>14953</v>
      </c>
      <c r="AE2" s="3">
        <v>16557</v>
      </c>
      <c r="AF2" s="3">
        <v>18149</v>
      </c>
      <c r="AG2" s="3">
        <v>19539</v>
      </c>
      <c r="AH2" s="3">
        <v>20834</v>
      </c>
      <c r="AI2" s="3">
        <v>22071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ht="30" x14ac:dyDescent="0.25">
      <c r="A3" s="2" t="s">
        <v>1</v>
      </c>
      <c r="B3" s="3"/>
      <c r="C3" s="3"/>
      <c r="D3" s="3">
        <v>107</v>
      </c>
      <c r="E3" s="3">
        <v>112</v>
      </c>
      <c r="F3" s="3">
        <v>111</v>
      </c>
      <c r="G3" s="3">
        <v>131</v>
      </c>
      <c r="H3" s="3">
        <v>151</v>
      </c>
      <c r="I3" s="3">
        <v>160</v>
      </c>
      <c r="J3" s="3">
        <v>170</v>
      </c>
      <c r="K3" s="3">
        <v>187</v>
      </c>
      <c r="L3" s="3">
        <v>218</v>
      </c>
      <c r="M3" s="3">
        <v>243</v>
      </c>
      <c r="N3" s="3">
        <v>270</v>
      </c>
      <c r="O3" s="3">
        <v>293</v>
      </c>
      <c r="P3" s="3">
        <v>294</v>
      </c>
      <c r="Q3" s="3">
        <v>354</v>
      </c>
      <c r="R3" s="3">
        <v>365</v>
      </c>
      <c r="S3" s="3">
        <v>393</v>
      </c>
      <c r="T3" s="3">
        <v>441</v>
      </c>
      <c r="U3" s="3">
        <v>480</v>
      </c>
      <c r="V3" s="3">
        <v>514</v>
      </c>
      <c r="W3" s="3">
        <v>549</v>
      </c>
      <c r="X3" s="3">
        <v>564</v>
      </c>
      <c r="Y3" s="3">
        <v>644</v>
      </c>
      <c r="Z3" s="3">
        <v>719</v>
      </c>
      <c r="AA3" s="3">
        <v>809</v>
      </c>
      <c r="AB3" s="3">
        <v>896</v>
      </c>
      <c r="AC3" s="3">
        <v>974</v>
      </c>
      <c r="AD3" s="3">
        <v>1023</v>
      </c>
      <c r="AE3" s="3">
        <v>1134</v>
      </c>
      <c r="AF3" s="3">
        <v>1226</v>
      </c>
      <c r="AG3" s="3">
        <v>1321</v>
      </c>
      <c r="AH3" s="3">
        <v>1410</v>
      </c>
      <c r="AI3" s="3">
        <v>1492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ht="15" x14ac:dyDescent="0.25">
      <c r="A4" s="2" t="s">
        <v>2</v>
      </c>
      <c r="B4" s="3"/>
      <c r="C4" s="3"/>
      <c r="D4" s="3">
        <v>1276</v>
      </c>
      <c r="E4" s="3">
        <v>1323</v>
      </c>
      <c r="F4" s="3">
        <v>1305</v>
      </c>
      <c r="G4" s="3">
        <v>1487</v>
      </c>
      <c r="H4" s="3">
        <v>1516</v>
      </c>
      <c r="I4" s="3">
        <v>1613</v>
      </c>
      <c r="J4" s="3">
        <v>1832</v>
      </c>
      <c r="K4" s="3">
        <v>1999</v>
      </c>
      <c r="L4" s="3">
        <v>2235</v>
      </c>
      <c r="M4" s="3">
        <v>2594</v>
      </c>
      <c r="N4" s="3">
        <v>2995</v>
      </c>
      <c r="O4" s="3">
        <v>3343</v>
      </c>
      <c r="P4" s="3">
        <v>4349</v>
      </c>
      <c r="Q4" s="3">
        <v>5179</v>
      </c>
      <c r="R4" s="3">
        <v>6743</v>
      </c>
      <c r="S4" s="3">
        <v>7632</v>
      </c>
      <c r="T4" s="3">
        <v>8557</v>
      </c>
      <c r="U4" s="3">
        <v>9312</v>
      </c>
      <c r="V4" s="3">
        <v>9978</v>
      </c>
      <c r="W4" s="3">
        <v>10644</v>
      </c>
      <c r="X4" s="3">
        <v>11297</v>
      </c>
      <c r="Y4" s="3">
        <v>12879</v>
      </c>
      <c r="Z4" s="3">
        <v>15198</v>
      </c>
      <c r="AA4" s="3">
        <v>17208</v>
      </c>
      <c r="AB4" s="3">
        <v>19072</v>
      </c>
      <c r="AC4" s="3">
        <v>20849</v>
      </c>
      <c r="AD4" s="3">
        <v>22896</v>
      </c>
      <c r="AE4" s="3">
        <v>25422</v>
      </c>
      <c r="AF4" s="3">
        <v>27904</v>
      </c>
      <c r="AG4" s="3">
        <v>30092</v>
      </c>
      <c r="AH4" s="3">
        <v>32136</v>
      </c>
      <c r="AI4" s="3">
        <v>34018</v>
      </c>
      <c r="AJ4" s="2" t="s">
        <v>2</v>
      </c>
      <c r="AK4" s="37" t="s">
        <v>54</v>
      </c>
      <c r="AL4" s="2" t="s">
        <v>54</v>
      </c>
      <c r="AM4" s="2"/>
    </row>
    <row r="5" spans="1:39" ht="15" x14ac:dyDescent="0.25">
      <c r="A5" s="2" t="s">
        <v>3</v>
      </c>
      <c r="B5" s="3"/>
      <c r="C5" s="3"/>
      <c r="D5" s="3">
        <v>513</v>
      </c>
      <c r="E5" s="3">
        <v>531</v>
      </c>
      <c r="F5" s="3">
        <v>524</v>
      </c>
      <c r="G5" s="3">
        <v>601</v>
      </c>
      <c r="H5" s="3">
        <v>621</v>
      </c>
      <c r="I5" s="3">
        <v>658</v>
      </c>
      <c r="J5" s="3">
        <v>746</v>
      </c>
      <c r="K5" s="3">
        <v>824</v>
      </c>
      <c r="L5" s="3">
        <v>954</v>
      </c>
      <c r="M5" s="3">
        <v>1116</v>
      </c>
      <c r="N5" s="3">
        <v>1297</v>
      </c>
      <c r="O5" s="3">
        <v>1451</v>
      </c>
      <c r="P5" s="3">
        <v>1846</v>
      </c>
      <c r="Q5" s="3">
        <v>2188</v>
      </c>
      <c r="R5" s="3">
        <v>2715</v>
      </c>
      <c r="S5" s="3">
        <v>3054</v>
      </c>
      <c r="T5" s="3">
        <v>3415</v>
      </c>
      <c r="U5" s="3">
        <v>3713</v>
      </c>
      <c r="V5" s="3">
        <v>3972</v>
      </c>
      <c r="W5" s="3">
        <v>4235</v>
      </c>
      <c r="X5" s="3">
        <v>4484</v>
      </c>
      <c r="Y5" s="3">
        <v>5072</v>
      </c>
      <c r="Z5" s="3">
        <v>5921</v>
      </c>
      <c r="AA5" s="3">
        <v>6670</v>
      </c>
      <c r="AB5" s="3">
        <v>7380</v>
      </c>
      <c r="AC5" s="3">
        <v>8028</v>
      </c>
      <c r="AD5" s="3">
        <v>8826</v>
      </c>
      <c r="AE5" s="3">
        <v>9815</v>
      </c>
      <c r="AF5" s="3">
        <v>10714</v>
      </c>
      <c r="AG5" s="3">
        <v>11567</v>
      </c>
      <c r="AH5" s="3">
        <v>12361</v>
      </c>
      <c r="AI5" s="3">
        <v>13077</v>
      </c>
      <c r="AJ5" s="2" t="s">
        <v>3</v>
      </c>
      <c r="AK5" s="37" t="s">
        <v>54</v>
      </c>
      <c r="AL5" s="2" t="s">
        <v>54</v>
      </c>
      <c r="AM5" s="2"/>
    </row>
    <row r="6" spans="1:39" ht="15" x14ac:dyDescent="0.25">
      <c r="A6" s="2" t="s">
        <v>4</v>
      </c>
      <c r="B6" s="3"/>
      <c r="C6" s="3"/>
      <c r="D6" s="3">
        <v>2032</v>
      </c>
      <c r="E6" s="3">
        <v>2356</v>
      </c>
      <c r="F6" s="3">
        <v>2324</v>
      </c>
      <c r="G6" s="3">
        <v>2571</v>
      </c>
      <c r="H6" s="3">
        <v>2706</v>
      </c>
      <c r="I6" s="3">
        <v>3067</v>
      </c>
      <c r="J6" s="3">
        <v>3380</v>
      </c>
      <c r="K6" s="3">
        <v>3687</v>
      </c>
      <c r="L6" s="3">
        <v>4155</v>
      </c>
      <c r="M6" s="3">
        <v>4292</v>
      </c>
      <c r="N6" s="3">
        <v>4865</v>
      </c>
      <c r="O6" s="3">
        <v>5352</v>
      </c>
      <c r="P6" s="3">
        <v>6470</v>
      </c>
      <c r="Q6" s="3">
        <v>7529</v>
      </c>
      <c r="R6" s="3">
        <v>8599</v>
      </c>
      <c r="S6" s="3">
        <v>9554</v>
      </c>
      <c r="T6" s="3">
        <v>10762</v>
      </c>
      <c r="U6" s="3">
        <v>12696</v>
      </c>
      <c r="V6" s="3">
        <v>13552</v>
      </c>
      <c r="W6" s="3">
        <v>14471</v>
      </c>
      <c r="X6" s="3">
        <v>15289</v>
      </c>
      <c r="Y6" s="3">
        <v>17542</v>
      </c>
      <c r="Z6" s="3">
        <v>20408</v>
      </c>
      <c r="AA6" s="3">
        <v>23127</v>
      </c>
      <c r="AB6" s="3">
        <v>25695</v>
      </c>
      <c r="AC6" s="3">
        <v>28109</v>
      </c>
      <c r="AD6" s="3">
        <v>30328</v>
      </c>
      <c r="AE6" s="3">
        <v>33640</v>
      </c>
      <c r="AF6" s="3">
        <v>36702</v>
      </c>
      <c r="AG6" s="3">
        <v>39460</v>
      </c>
      <c r="AH6" s="3">
        <v>42111</v>
      </c>
      <c r="AI6" s="3">
        <v>44581</v>
      </c>
      <c r="AJ6" s="2" t="s">
        <v>4</v>
      </c>
      <c r="AK6" s="37" t="s">
        <v>55</v>
      </c>
      <c r="AL6" s="2" t="s">
        <v>55</v>
      </c>
      <c r="AM6" s="2"/>
    </row>
    <row r="7" spans="1:39" ht="15" x14ac:dyDescent="0.25">
      <c r="A7" s="2" t="s">
        <v>5</v>
      </c>
      <c r="B7" s="3"/>
      <c r="C7" s="3"/>
      <c r="D7" s="3">
        <v>186</v>
      </c>
      <c r="E7" s="3">
        <v>194</v>
      </c>
      <c r="F7" s="3">
        <v>192</v>
      </c>
      <c r="G7" s="3">
        <v>212</v>
      </c>
      <c r="H7" s="3">
        <v>219</v>
      </c>
      <c r="I7" s="3">
        <v>231</v>
      </c>
      <c r="J7" s="3">
        <v>253</v>
      </c>
      <c r="K7" s="3">
        <v>283</v>
      </c>
      <c r="L7" s="3">
        <v>355</v>
      </c>
      <c r="M7" s="3">
        <v>414</v>
      </c>
      <c r="N7" s="3">
        <v>482</v>
      </c>
      <c r="O7" s="3">
        <v>541</v>
      </c>
      <c r="P7" s="3">
        <v>659</v>
      </c>
      <c r="Q7" s="3">
        <v>781</v>
      </c>
      <c r="R7" s="3">
        <v>775</v>
      </c>
      <c r="S7" s="3">
        <v>864</v>
      </c>
      <c r="T7" s="3">
        <v>969</v>
      </c>
      <c r="U7" s="3">
        <v>1053</v>
      </c>
      <c r="V7" s="3">
        <v>1128</v>
      </c>
      <c r="W7" s="3">
        <v>1203</v>
      </c>
      <c r="X7" s="3">
        <v>1342</v>
      </c>
      <c r="Y7" s="3">
        <v>1540</v>
      </c>
      <c r="Z7" s="3">
        <v>1799</v>
      </c>
      <c r="AA7" s="3">
        <v>2059</v>
      </c>
      <c r="AB7" s="3">
        <v>2284</v>
      </c>
      <c r="AC7" s="3">
        <v>2508</v>
      </c>
      <c r="AD7" s="3">
        <v>2682</v>
      </c>
      <c r="AE7" s="3">
        <v>2968</v>
      </c>
      <c r="AF7" s="3">
        <v>3211</v>
      </c>
      <c r="AG7" s="3">
        <v>3457</v>
      </c>
      <c r="AH7" s="3">
        <v>3686</v>
      </c>
      <c r="AI7" s="3">
        <v>3891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ht="15" x14ac:dyDescent="0.25">
      <c r="A8" s="2" t="s">
        <v>6</v>
      </c>
      <c r="B8" s="3"/>
      <c r="C8" s="3"/>
      <c r="D8" s="3">
        <v>282</v>
      </c>
      <c r="E8" s="3">
        <v>299</v>
      </c>
      <c r="F8" s="3">
        <v>295</v>
      </c>
      <c r="G8" s="3">
        <v>298</v>
      </c>
      <c r="H8" s="3">
        <v>312</v>
      </c>
      <c r="I8" s="3">
        <v>391</v>
      </c>
      <c r="J8" s="3">
        <v>456</v>
      </c>
      <c r="K8" s="3">
        <v>519</v>
      </c>
      <c r="L8" s="3">
        <v>599</v>
      </c>
      <c r="M8" s="3">
        <v>735</v>
      </c>
      <c r="N8" s="3">
        <v>851</v>
      </c>
      <c r="O8" s="3">
        <v>952</v>
      </c>
      <c r="P8" s="3">
        <v>1169</v>
      </c>
      <c r="Q8" s="3">
        <v>1438</v>
      </c>
      <c r="R8" s="3">
        <v>1635</v>
      </c>
      <c r="S8" s="3">
        <v>1860</v>
      </c>
      <c r="T8" s="3">
        <v>2087</v>
      </c>
      <c r="U8" s="3">
        <v>2394</v>
      </c>
      <c r="V8" s="3">
        <v>2542</v>
      </c>
      <c r="W8" s="3">
        <v>2712</v>
      </c>
      <c r="X8" s="3">
        <v>2864</v>
      </c>
      <c r="Y8" s="3">
        <v>3244</v>
      </c>
      <c r="Z8" s="3">
        <v>3752</v>
      </c>
      <c r="AA8" s="3">
        <v>4240</v>
      </c>
      <c r="AB8" s="3">
        <v>4696</v>
      </c>
      <c r="AC8" s="3">
        <v>5181</v>
      </c>
      <c r="AD8" s="3">
        <v>5584</v>
      </c>
      <c r="AE8" s="3">
        <v>6205</v>
      </c>
      <c r="AF8" s="3">
        <v>6780</v>
      </c>
      <c r="AG8" s="3">
        <v>7463</v>
      </c>
      <c r="AH8" s="3">
        <v>7973</v>
      </c>
      <c r="AI8" s="3">
        <v>8449</v>
      </c>
      <c r="AJ8" s="2" t="s">
        <v>6</v>
      </c>
      <c r="AK8" s="37" t="s">
        <v>56</v>
      </c>
      <c r="AL8" s="2" t="s">
        <v>56</v>
      </c>
      <c r="AM8" s="2"/>
    </row>
    <row r="9" spans="1:39" ht="15" x14ac:dyDescent="0.25">
      <c r="A9" s="2" t="s">
        <v>7</v>
      </c>
      <c r="B9" s="3"/>
      <c r="C9" s="3"/>
      <c r="D9" s="3">
        <v>1260</v>
      </c>
      <c r="E9" s="3">
        <v>1318</v>
      </c>
      <c r="F9" s="3">
        <v>1301</v>
      </c>
      <c r="G9" s="3">
        <v>1533</v>
      </c>
      <c r="H9" s="3">
        <v>1695</v>
      </c>
      <c r="I9" s="3">
        <v>1797</v>
      </c>
      <c r="J9" s="3">
        <v>1971</v>
      </c>
      <c r="K9" s="3">
        <v>2141</v>
      </c>
      <c r="L9" s="3">
        <v>2399</v>
      </c>
      <c r="M9" s="3">
        <v>2686</v>
      </c>
      <c r="N9" s="3">
        <v>3006</v>
      </c>
      <c r="O9" s="3">
        <v>3279</v>
      </c>
      <c r="P9" s="3">
        <v>3592</v>
      </c>
      <c r="Q9" s="3">
        <v>4316</v>
      </c>
      <c r="R9" s="3">
        <v>5104</v>
      </c>
      <c r="S9" s="3">
        <v>5629</v>
      </c>
      <c r="T9" s="3">
        <v>6324</v>
      </c>
      <c r="U9" s="3">
        <v>6893</v>
      </c>
      <c r="V9" s="3">
        <v>7394</v>
      </c>
      <c r="W9" s="3">
        <v>7894</v>
      </c>
      <c r="X9" s="3">
        <v>8096</v>
      </c>
      <c r="Y9" s="3">
        <v>9245</v>
      </c>
      <c r="Z9" s="3">
        <v>10579</v>
      </c>
      <c r="AA9" s="3">
        <v>11883</v>
      </c>
      <c r="AB9" s="3">
        <v>13171</v>
      </c>
      <c r="AC9" s="3">
        <v>14321</v>
      </c>
      <c r="AD9" s="3">
        <v>15293</v>
      </c>
      <c r="AE9" s="3">
        <v>16974</v>
      </c>
      <c r="AF9" s="3">
        <v>18502</v>
      </c>
      <c r="AG9" s="3">
        <v>19953</v>
      </c>
      <c r="AH9" s="3">
        <v>21309</v>
      </c>
      <c r="AI9" s="3">
        <v>22611</v>
      </c>
      <c r="AJ9" s="2" t="s">
        <v>7</v>
      </c>
      <c r="AK9" s="37" t="s">
        <v>57</v>
      </c>
      <c r="AL9" s="2" t="s">
        <v>57</v>
      </c>
      <c r="AM9" s="2"/>
    </row>
    <row r="10" spans="1:39" x14ac:dyDescent="0.3">
      <c r="A10" s="2" t="s">
        <v>8</v>
      </c>
      <c r="B10" s="3"/>
      <c r="C10" s="3"/>
      <c r="D10" s="3">
        <v>227</v>
      </c>
      <c r="E10" s="3">
        <v>235</v>
      </c>
      <c r="F10" s="3">
        <v>234</v>
      </c>
      <c r="G10" s="3">
        <v>259</v>
      </c>
      <c r="H10" s="3">
        <v>277</v>
      </c>
      <c r="I10" s="3">
        <v>291</v>
      </c>
      <c r="J10" s="3">
        <v>314</v>
      </c>
      <c r="K10" s="3">
        <v>386</v>
      </c>
      <c r="L10" s="3">
        <v>605</v>
      </c>
      <c r="M10" s="3">
        <v>749</v>
      </c>
      <c r="N10" s="3">
        <v>908</v>
      </c>
      <c r="O10" s="3">
        <v>1044</v>
      </c>
      <c r="P10" s="3">
        <v>1276</v>
      </c>
      <c r="Q10" s="3">
        <v>1504</v>
      </c>
      <c r="R10" s="3">
        <v>1021</v>
      </c>
      <c r="S10" s="3">
        <v>1123</v>
      </c>
      <c r="T10" s="3">
        <v>1254</v>
      </c>
      <c r="U10" s="3">
        <v>1364</v>
      </c>
      <c r="V10" s="3">
        <v>1458</v>
      </c>
      <c r="W10" s="3">
        <v>1551</v>
      </c>
      <c r="X10" s="3">
        <v>1742</v>
      </c>
      <c r="Y10" s="3">
        <v>1973</v>
      </c>
      <c r="Z10" s="3">
        <v>2170</v>
      </c>
      <c r="AA10" s="3">
        <v>2477</v>
      </c>
      <c r="AB10" s="3">
        <v>2749</v>
      </c>
      <c r="AC10" s="3">
        <v>3004</v>
      </c>
      <c r="AD10" s="3">
        <v>3105</v>
      </c>
      <c r="AE10" s="3">
        <v>3439</v>
      </c>
      <c r="AF10" s="3">
        <v>3647</v>
      </c>
      <c r="AG10" s="3">
        <v>3927</v>
      </c>
      <c r="AH10" s="3">
        <v>4189</v>
      </c>
      <c r="AI10" s="3">
        <v>4391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">
      <c r="A11" s="2" t="s">
        <v>9</v>
      </c>
      <c r="B11" s="3"/>
      <c r="C11" s="3"/>
      <c r="D11" s="3">
        <v>1565</v>
      </c>
      <c r="E11" s="3">
        <v>1637</v>
      </c>
      <c r="F11" s="3">
        <v>1617</v>
      </c>
      <c r="G11" s="3">
        <v>1819</v>
      </c>
      <c r="H11" s="3">
        <v>1939</v>
      </c>
      <c r="I11" s="3">
        <v>2047</v>
      </c>
      <c r="J11" s="3">
        <v>2229</v>
      </c>
      <c r="K11" s="3">
        <v>2526</v>
      </c>
      <c r="L11" s="3">
        <v>3216</v>
      </c>
      <c r="M11" s="3">
        <v>3761</v>
      </c>
      <c r="N11" s="3">
        <v>4369</v>
      </c>
      <c r="O11" s="3">
        <v>4886</v>
      </c>
      <c r="P11" s="3">
        <v>5728</v>
      </c>
      <c r="Q11" s="3">
        <v>6810</v>
      </c>
      <c r="R11" s="3">
        <v>6407</v>
      </c>
      <c r="S11" s="3">
        <v>7084</v>
      </c>
      <c r="T11" s="3">
        <v>7943</v>
      </c>
      <c r="U11" s="3">
        <v>8653</v>
      </c>
      <c r="V11" s="3">
        <v>9277</v>
      </c>
      <c r="W11" s="3">
        <v>9899</v>
      </c>
      <c r="X11" s="3">
        <v>10361</v>
      </c>
      <c r="Y11" s="3">
        <v>11799</v>
      </c>
      <c r="Z11" s="3">
        <v>13208</v>
      </c>
      <c r="AA11" s="3">
        <v>14842</v>
      </c>
      <c r="AB11" s="3">
        <v>16451</v>
      </c>
      <c r="AC11" s="3">
        <v>17840</v>
      </c>
      <c r="AD11" s="3">
        <v>18807</v>
      </c>
      <c r="AE11" s="3">
        <v>20858</v>
      </c>
      <c r="AF11" s="3">
        <v>22432</v>
      </c>
      <c r="AG11" s="3">
        <v>24173</v>
      </c>
      <c r="AH11" s="3">
        <v>25808</v>
      </c>
      <c r="AI11" s="3">
        <v>27287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">
      <c r="A12" s="2" t="s">
        <v>10</v>
      </c>
      <c r="B12" s="3"/>
      <c r="C12" s="3"/>
      <c r="D12" s="3">
        <v>552</v>
      </c>
      <c r="E12" s="3">
        <v>600</v>
      </c>
      <c r="F12" s="3">
        <v>592</v>
      </c>
      <c r="G12" s="3">
        <v>612</v>
      </c>
      <c r="H12" s="3">
        <v>642</v>
      </c>
      <c r="I12" s="3">
        <v>767</v>
      </c>
      <c r="J12" s="3">
        <v>869</v>
      </c>
      <c r="K12" s="3">
        <v>969</v>
      </c>
      <c r="L12" s="3">
        <v>1083</v>
      </c>
      <c r="M12" s="3">
        <v>1243</v>
      </c>
      <c r="N12" s="3">
        <v>1411</v>
      </c>
      <c r="O12" s="3">
        <v>1557</v>
      </c>
      <c r="P12" s="3">
        <v>1884</v>
      </c>
      <c r="Q12" s="3">
        <v>2303</v>
      </c>
      <c r="R12" s="3">
        <v>2629</v>
      </c>
      <c r="S12" s="3">
        <v>2994</v>
      </c>
      <c r="T12" s="3">
        <v>3377</v>
      </c>
      <c r="U12" s="3">
        <v>4425</v>
      </c>
      <c r="V12" s="3">
        <v>4671</v>
      </c>
      <c r="W12" s="3">
        <v>4984</v>
      </c>
      <c r="X12" s="3">
        <v>5261</v>
      </c>
      <c r="Y12" s="3">
        <v>5948</v>
      </c>
      <c r="Z12" s="3">
        <v>6875</v>
      </c>
      <c r="AA12" s="3">
        <v>7773</v>
      </c>
      <c r="AB12" s="3">
        <v>8604</v>
      </c>
      <c r="AC12" s="3">
        <v>9590</v>
      </c>
      <c r="AD12" s="3">
        <v>10340</v>
      </c>
      <c r="AE12" s="3">
        <v>11490</v>
      </c>
      <c r="AF12" s="3">
        <v>12558</v>
      </c>
      <c r="AG12" s="3">
        <v>13678</v>
      </c>
      <c r="AH12" s="3">
        <v>14612</v>
      </c>
      <c r="AI12" s="3">
        <v>15482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">
      <c r="A13" s="2" t="s">
        <v>11</v>
      </c>
      <c r="B13" s="3"/>
      <c r="C13" s="3"/>
      <c r="D13" s="3">
        <v>493</v>
      </c>
      <c r="E13" s="3">
        <v>553</v>
      </c>
      <c r="F13" s="3">
        <v>547</v>
      </c>
      <c r="G13" s="3">
        <v>585</v>
      </c>
      <c r="H13" s="3">
        <v>613</v>
      </c>
      <c r="I13" s="3">
        <v>682</v>
      </c>
      <c r="J13" s="3">
        <v>739</v>
      </c>
      <c r="K13" s="3">
        <v>800</v>
      </c>
      <c r="L13" s="3">
        <v>1030</v>
      </c>
      <c r="M13" s="3">
        <v>1279</v>
      </c>
      <c r="N13" s="3">
        <v>1519</v>
      </c>
      <c r="O13" s="3">
        <v>1720</v>
      </c>
      <c r="P13" s="3">
        <v>2145</v>
      </c>
      <c r="Q13" s="3">
        <v>2493</v>
      </c>
      <c r="R13" s="3">
        <v>2819</v>
      </c>
      <c r="S13" s="3">
        <v>3108</v>
      </c>
      <c r="T13" s="3">
        <v>3465</v>
      </c>
      <c r="U13" s="3">
        <v>2776</v>
      </c>
      <c r="V13" s="3">
        <v>3049</v>
      </c>
      <c r="W13" s="3">
        <v>3256</v>
      </c>
      <c r="X13" s="3">
        <v>3444</v>
      </c>
      <c r="Y13" s="3">
        <v>3979</v>
      </c>
      <c r="Z13" s="3">
        <v>4632</v>
      </c>
      <c r="AA13" s="3">
        <v>5245</v>
      </c>
      <c r="AB13" s="3">
        <v>5807</v>
      </c>
      <c r="AC13" s="3">
        <v>6095</v>
      </c>
      <c r="AD13" s="3">
        <v>6517</v>
      </c>
      <c r="AE13" s="3">
        <v>7218</v>
      </c>
      <c r="AF13" s="3">
        <v>7868</v>
      </c>
      <c r="AG13" s="3">
        <v>8228</v>
      </c>
      <c r="AH13" s="3">
        <v>8778</v>
      </c>
      <c r="AI13" s="3">
        <v>9294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">
      <c r="A14" s="2" t="s">
        <v>12</v>
      </c>
      <c r="B14" s="3"/>
      <c r="C14" s="3"/>
      <c r="D14" s="3">
        <v>550</v>
      </c>
      <c r="E14" s="3">
        <v>602</v>
      </c>
      <c r="F14" s="3">
        <v>595</v>
      </c>
      <c r="G14" s="3">
        <v>624</v>
      </c>
      <c r="H14" s="3">
        <v>653</v>
      </c>
      <c r="I14" s="3">
        <v>747</v>
      </c>
      <c r="J14" s="3">
        <v>827</v>
      </c>
      <c r="K14" s="3">
        <v>911</v>
      </c>
      <c r="L14" s="3">
        <v>1097</v>
      </c>
      <c r="M14" s="3">
        <v>1298</v>
      </c>
      <c r="N14" s="3">
        <v>1507</v>
      </c>
      <c r="O14" s="3">
        <v>1683</v>
      </c>
      <c r="P14" s="3">
        <v>2060</v>
      </c>
      <c r="Q14" s="3">
        <v>2438</v>
      </c>
      <c r="R14" s="3">
        <v>2690</v>
      </c>
      <c r="S14" s="3">
        <v>2999</v>
      </c>
      <c r="T14" s="3">
        <v>3355</v>
      </c>
      <c r="U14" s="3">
        <v>3545</v>
      </c>
      <c r="V14" s="3">
        <v>3695</v>
      </c>
      <c r="W14" s="3">
        <v>3941</v>
      </c>
      <c r="X14" s="3">
        <v>4175</v>
      </c>
      <c r="Y14" s="3">
        <v>4638</v>
      </c>
      <c r="Z14" s="3">
        <v>5272</v>
      </c>
      <c r="AA14" s="3">
        <v>5950</v>
      </c>
      <c r="AB14" s="3">
        <v>6515</v>
      </c>
      <c r="AC14" s="3">
        <v>7066</v>
      </c>
      <c r="AD14" s="3">
        <v>7509</v>
      </c>
      <c r="AE14" s="3">
        <v>8350</v>
      </c>
      <c r="AF14" s="3">
        <v>9120</v>
      </c>
      <c r="AG14" s="3">
        <v>9880</v>
      </c>
      <c r="AH14" s="3">
        <v>10569</v>
      </c>
      <c r="AI14" s="3">
        <v>11213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">
      <c r="A15" s="2" t="s">
        <v>13</v>
      </c>
      <c r="B15" s="3"/>
      <c r="C15" s="3"/>
      <c r="D15" s="3">
        <v>333</v>
      </c>
      <c r="E15" s="3">
        <v>367</v>
      </c>
      <c r="F15" s="3">
        <v>361</v>
      </c>
      <c r="G15" s="3">
        <v>376</v>
      </c>
      <c r="H15" s="3">
        <v>395</v>
      </c>
      <c r="I15" s="3">
        <v>474</v>
      </c>
      <c r="J15" s="3">
        <v>539</v>
      </c>
      <c r="K15" s="3">
        <v>601</v>
      </c>
      <c r="L15" s="3">
        <v>675</v>
      </c>
      <c r="M15" s="3">
        <v>752</v>
      </c>
      <c r="N15" s="3">
        <v>857</v>
      </c>
      <c r="O15" s="3">
        <v>948</v>
      </c>
      <c r="P15" s="3">
        <v>1151</v>
      </c>
      <c r="Q15" s="3">
        <v>1393</v>
      </c>
      <c r="R15" s="3">
        <v>1590</v>
      </c>
      <c r="S15" s="3">
        <v>1800</v>
      </c>
      <c r="T15" s="3">
        <v>2028</v>
      </c>
      <c r="U15" s="3">
        <v>2332</v>
      </c>
      <c r="V15" s="3">
        <v>2500</v>
      </c>
      <c r="W15" s="3">
        <v>2671</v>
      </c>
      <c r="X15" s="3">
        <v>2823</v>
      </c>
      <c r="Y15" s="3">
        <v>3264</v>
      </c>
      <c r="Z15" s="3">
        <v>3813</v>
      </c>
      <c r="AA15" s="3">
        <v>4325</v>
      </c>
      <c r="AB15" s="3">
        <v>4823</v>
      </c>
      <c r="AC15" s="3">
        <v>5320</v>
      </c>
      <c r="AD15" s="3">
        <v>5769</v>
      </c>
      <c r="AE15" s="3">
        <v>6395</v>
      </c>
      <c r="AF15" s="3">
        <v>6972</v>
      </c>
      <c r="AG15" s="3">
        <v>7555</v>
      </c>
      <c r="AH15" s="3">
        <v>8060</v>
      </c>
      <c r="AI15" s="3">
        <v>8530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">
      <c r="A16" s="2" t="s">
        <v>14</v>
      </c>
      <c r="B16" s="3"/>
      <c r="C16" s="3"/>
      <c r="D16" s="3">
        <v>14</v>
      </c>
      <c r="E16" s="3">
        <v>14</v>
      </c>
      <c r="F16" s="3">
        <v>14</v>
      </c>
      <c r="G16" s="3">
        <v>15</v>
      </c>
      <c r="H16" s="3">
        <v>15</v>
      </c>
      <c r="I16" s="3">
        <v>15</v>
      </c>
      <c r="J16" s="3">
        <v>16</v>
      </c>
      <c r="K16" s="3">
        <v>24</v>
      </c>
      <c r="L16" s="3">
        <v>50</v>
      </c>
      <c r="M16" s="3">
        <v>67</v>
      </c>
      <c r="N16" s="3">
        <v>85</v>
      </c>
      <c r="O16" s="3">
        <v>101</v>
      </c>
      <c r="P16" s="3">
        <v>132</v>
      </c>
      <c r="Q16" s="3">
        <v>153</v>
      </c>
      <c r="R16" s="3">
        <v>83</v>
      </c>
      <c r="S16" s="3">
        <v>91</v>
      </c>
      <c r="T16" s="3">
        <v>100</v>
      </c>
      <c r="U16" s="3">
        <v>108</v>
      </c>
      <c r="V16" s="3">
        <v>114</v>
      </c>
      <c r="W16" s="3">
        <v>121</v>
      </c>
      <c r="X16" s="3">
        <v>153</v>
      </c>
      <c r="Y16" s="3">
        <v>170</v>
      </c>
      <c r="Z16" s="3">
        <v>188</v>
      </c>
      <c r="AA16" s="3">
        <v>218</v>
      </c>
      <c r="AB16" s="3">
        <v>241</v>
      </c>
      <c r="AC16" s="3">
        <v>265</v>
      </c>
      <c r="AD16" s="3">
        <v>270</v>
      </c>
      <c r="AE16" s="3">
        <v>299</v>
      </c>
      <c r="AF16" s="3">
        <v>312</v>
      </c>
      <c r="AG16" s="3">
        <v>336</v>
      </c>
      <c r="AH16" s="3">
        <v>358</v>
      </c>
      <c r="AI16" s="3">
        <v>374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">
      <c r="A17" s="2" t="s">
        <v>15</v>
      </c>
      <c r="B17" s="3"/>
      <c r="C17" s="3"/>
      <c r="D17" s="3">
        <v>788</v>
      </c>
      <c r="E17" s="3">
        <v>817</v>
      </c>
      <c r="F17" s="3">
        <v>809</v>
      </c>
      <c r="G17" s="3">
        <v>965</v>
      </c>
      <c r="H17" s="3">
        <v>996</v>
      </c>
      <c r="I17" s="3">
        <v>1067</v>
      </c>
      <c r="J17" s="3">
        <v>1237</v>
      </c>
      <c r="K17" s="3">
        <v>1352</v>
      </c>
      <c r="L17" s="3">
        <v>1496</v>
      </c>
      <c r="M17" s="3">
        <v>1758</v>
      </c>
      <c r="N17" s="3">
        <v>2045</v>
      </c>
      <c r="O17" s="3">
        <v>2292</v>
      </c>
      <c r="P17" s="3">
        <v>2936</v>
      </c>
      <c r="Q17" s="3">
        <v>3499</v>
      </c>
      <c r="R17" s="3">
        <v>4274</v>
      </c>
      <c r="S17" s="3">
        <v>4823</v>
      </c>
      <c r="T17" s="3">
        <v>5405</v>
      </c>
      <c r="U17" s="3">
        <v>5884</v>
      </c>
      <c r="V17" s="3">
        <v>6304</v>
      </c>
      <c r="W17" s="3">
        <v>6723</v>
      </c>
      <c r="X17" s="3">
        <v>6996</v>
      </c>
      <c r="Y17" s="3">
        <v>7942</v>
      </c>
      <c r="Z17" s="3">
        <v>9247</v>
      </c>
      <c r="AA17" s="3">
        <v>10406</v>
      </c>
      <c r="AB17" s="3">
        <v>11523</v>
      </c>
      <c r="AC17" s="3">
        <v>12537</v>
      </c>
      <c r="AD17" s="3">
        <v>13572</v>
      </c>
      <c r="AE17" s="3">
        <v>15087</v>
      </c>
      <c r="AF17" s="3">
        <v>16533</v>
      </c>
      <c r="AG17" s="3">
        <v>17843</v>
      </c>
      <c r="AH17" s="3">
        <v>19060</v>
      </c>
      <c r="AI17" s="3">
        <v>20231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">
      <c r="A18" s="2" t="s">
        <v>16</v>
      </c>
      <c r="B18" s="3"/>
      <c r="C18" s="3"/>
      <c r="D18" s="3">
        <v>1150</v>
      </c>
      <c r="E18" s="3">
        <v>1192</v>
      </c>
      <c r="F18" s="3">
        <v>1179</v>
      </c>
      <c r="G18" s="3">
        <v>1364</v>
      </c>
      <c r="H18" s="3">
        <v>1414</v>
      </c>
      <c r="I18" s="3">
        <v>1505</v>
      </c>
      <c r="J18" s="3">
        <v>1718</v>
      </c>
      <c r="K18" s="3">
        <v>1874</v>
      </c>
      <c r="L18" s="3">
        <v>2099</v>
      </c>
      <c r="M18" s="3">
        <v>2440</v>
      </c>
      <c r="N18" s="3">
        <v>2822</v>
      </c>
      <c r="O18" s="3">
        <v>3147</v>
      </c>
      <c r="P18" s="3">
        <v>4011</v>
      </c>
      <c r="Q18" s="3">
        <v>4777</v>
      </c>
      <c r="R18" s="3">
        <v>5897</v>
      </c>
      <c r="S18" s="3">
        <v>6655</v>
      </c>
      <c r="T18" s="3">
        <v>7464</v>
      </c>
      <c r="U18" s="3">
        <v>8124</v>
      </c>
      <c r="V18" s="3">
        <v>8710</v>
      </c>
      <c r="W18" s="3">
        <v>9290</v>
      </c>
      <c r="X18" s="3">
        <v>9752</v>
      </c>
      <c r="Y18" s="3">
        <v>11116</v>
      </c>
      <c r="Z18" s="3">
        <v>12978</v>
      </c>
      <c r="AA18" s="3">
        <v>14650</v>
      </c>
      <c r="AB18" s="3">
        <v>16228</v>
      </c>
      <c r="AC18" s="3">
        <v>17694</v>
      </c>
      <c r="AD18" s="3">
        <v>19255</v>
      </c>
      <c r="AE18" s="3">
        <v>21383</v>
      </c>
      <c r="AF18" s="3">
        <v>23403</v>
      </c>
      <c r="AG18" s="3">
        <v>25242</v>
      </c>
      <c r="AH18" s="3">
        <v>26956</v>
      </c>
      <c r="AI18" s="3">
        <v>28557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">
      <c r="A19" s="2" t="s">
        <v>17</v>
      </c>
      <c r="B19" s="3"/>
      <c r="C19" s="3"/>
      <c r="D19" s="3">
        <v>2160</v>
      </c>
      <c r="E19" s="3">
        <v>2238</v>
      </c>
      <c r="F19" s="3">
        <v>2213</v>
      </c>
      <c r="G19" s="3">
        <v>2525</v>
      </c>
      <c r="H19" s="3">
        <v>2573</v>
      </c>
      <c r="I19" s="3">
        <v>2741</v>
      </c>
      <c r="J19" s="3">
        <v>3133</v>
      </c>
      <c r="K19" s="3">
        <v>3403</v>
      </c>
      <c r="L19" s="3">
        <v>3764</v>
      </c>
      <c r="M19" s="3">
        <v>4362</v>
      </c>
      <c r="N19" s="3">
        <v>5028</v>
      </c>
      <c r="O19" s="3">
        <v>5603</v>
      </c>
      <c r="P19" s="3">
        <v>7301</v>
      </c>
      <c r="Q19" s="3">
        <v>8704</v>
      </c>
      <c r="R19" s="3">
        <v>10518</v>
      </c>
      <c r="S19" s="3">
        <v>11964</v>
      </c>
      <c r="T19" s="3">
        <v>13442</v>
      </c>
      <c r="U19" s="3">
        <v>14654</v>
      </c>
      <c r="V19" s="3">
        <v>15731</v>
      </c>
      <c r="W19" s="3">
        <v>16792</v>
      </c>
      <c r="X19" s="3">
        <v>17801</v>
      </c>
      <c r="Y19" s="3">
        <v>20505</v>
      </c>
      <c r="Z19" s="3">
        <v>24120</v>
      </c>
      <c r="AA19" s="3">
        <v>27384</v>
      </c>
      <c r="AB19" s="3">
        <v>30393</v>
      </c>
      <c r="AC19" s="3">
        <v>33280</v>
      </c>
      <c r="AD19" s="3">
        <v>36072</v>
      </c>
      <c r="AE19" s="3">
        <v>39967</v>
      </c>
      <c r="AF19" s="3">
        <v>43790</v>
      </c>
      <c r="AG19" s="3">
        <v>47164</v>
      </c>
      <c r="AH19" s="3">
        <v>50311</v>
      </c>
      <c r="AI19" s="3">
        <v>53299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">
      <c r="A20" s="2" t="s">
        <v>18</v>
      </c>
      <c r="B20" s="3"/>
      <c r="C20" s="3"/>
      <c r="D20" s="3">
        <v>435</v>
      </c>
      <c r="E20" s="3">
        <v>479</v>
      </c>
      <c r="F20" s="3">
        <v>472</v>
      </c>
      <c r="G20" s="3">
        <v>484</v>
      </c>
      <c r="H20" s="3">
        <v>508</v>
      </c>
      <c r="I20" s="3">
        <v>618</v>
      </c>
      <c r="J20" s="3">
        <v>707</v>
      </c>
      <c r="K20" s="3">
        <v>793</v>
      </c>
      <c r="L20" s="3">
        <v>883</v>
      </c>
      <c r="M20" s="3">
        <v>996</v>
      </c>
      <c r="N20" s="3">
        <v>1133</v>
      </c>
      <c r="O20" s="3">
        <v>1252</v>
      </c>
      <c r="P20" s="3">
        <v>1520</v>
      </c>
      <c r="Q20" s="3">
        <v>1854</v>
      </c>
      <c r="R20" s="3">
        <v>2117</v>
      </c>
      <c r="S20" s="3">
        <v>2407</v>
      </c>
      <c r="T20" s="3">
        <v>2713</v>
      </c>
      <c r="U20" s="3">
        <v>3097</v>
      </c>
      <c r="V20" s="3">
        <v>3320</v>
      </c>
      <c r="W20" s="3">
        <v>3546</v>
      </c>
      <c r="X20" s="3">
        <v>3748</v>
      </c>
      <c r="Y20" s="3">
        <v>4337</v>
      </c>
      <c r="Z20" s="3">
        <v>5067</v>
      </c>
      <c r="AA20" s="3">
        <v>5751</v>
      </c>
      <c r="AB20" s="3">
        <v>6412</v>
      </c>
      <c r="AC20" s="3">
        <v>7093</v>
      </c>
      <c r="AD20" s="3">
        <v>7693</v>
      </c>
      <c r="AE20" s="3">
        <v>8523</v>
      </c>
      <c r="AF20" s="3">
        <v>9291</v>
      </c>
      <c r="AG20" s="3">
        <v>10130</v>
      </c>
      <c r="AH20" s="3">
        <v>10806</v>
      </c>
      <c r="AI20" s="3">
        <v>11437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">
      <c r="A21" s="2" t="s">
        <v>19</v>
      </c>
      <c r="B21" s="3"/>
      <c r="C21" s="3"/>
      <c r="D21" s="3">
        <v>860</v>
      </c>
      <c r="E21" s="3">
        <v>898</v>
      </c>
      <c r="F21" s="3">
        <v>885</v>
      </c>
      <c r="G21" s="3">
        <v>882</v>
      </c>
      <c r="H21" s="3">
        <v>924</v>
      </c>
      <c r="I21" s="3">
        <v>1072</v>
      </c>
      <c r="J21" s="3">
        <v>1199</v>
      </c>
      <c r="K21" s="3">
        <v>1322</v>
      </c>
      <c r="L21" s="3">
        <v>1452</v>
      </c>
      <c r="M21" s="3">
        <v>1730</v>
      </c>
      <c r="N21" s="3">
        <v>1930</v>
      </c>
      <c r="O21" s="3">
        <v>2096</v>
      </c>
      <c r="P21" s="3">
        <v>2492</v>
      </c>
      <c r="Q21" s="3">
        <v>3120</v>
      </c>
      <c r="R21" s="3">
        <v>3570</v>
      </c>
      <c r="S21" s="3">
        <v>4127</v>
      </c>
      <c r="T21" s="3">
        <v>4668</v>
      </c>
      <c r="U21" s="3">
        <v>5772</v>
      </c>
      <c r="V21" s="3">
        <v>6316</v>
      </c>
      <c r="W21" s="3">
        <v>6760</v>
      </c>
      <c r="X21" s="3">
        <v>7153</v>
      </c>
      <c r="Y21" s="3">
        <v>8451</v>
      </c>
      <c r="Z21" s="3">
        <v>9960</v>
      </c>
      <c r="AA21" s="3">
        <v>11326</v>
      </c>
      <c r="AB21" s="3">
        <v>12699</v>
      </c>
      <c r="AC21" s="3">
        <v>14121</v>
      </c>
      <c r="AD21" s="3">
        <v>15378</v>
      </c>
      <c r="AE21" s="3">
        <v>17000</v>
      </c>
      <c r="AF21" s="3">
        <v>18509</v>
      </c>
      <c r="AG21" s="3">
        <v>20078</v>
      </c>
      <c r="AH21" s="3">
        <v>21400</v>
      </c>
      <c r="AI21" s="3">
        <v>22638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">
      <c r="A22" s="2" t="s">
        <v>20</v>
      </c>
      <c r="B22" s="3"/>
      <c r="C22" s="3"/>
      <c r="D22" s="3">
        <v>47</v>
      </c>
      <c r="E22" s="3">
        <v>49</v>
      </c>
      <c r="F22" s="3">
        <v>48</v>
      </c>
      <c r="G22" s="3">
        <v>54</v>
      </c>
      <c r="H22" s="3">
        <v>54</v>
      </c>
      <c r="I22" s="3">
        <v>57</v>
      </c>
      <c r="J22" s="3">
        <v>65</v>
      </c>
      <c r="K22" s="3">
        <v>75</v>
      </c>
      <c r="L22" s="3">
        <v>100</v>
      </c>
      <c r="M22" s="3">
        <v>123</v>
      </c>
      <c r="N22" s="3">
        <v>147</v>
      </c>
      <c r="O22" s="3">
        <v>168</v>
      </c>
      <c r="P22" s="3">
        <v>226</v>
      </c>
      <c r="Q22" s="3">
        <v>268</v>
      </c>
      <c r="R22" s="3">
        <v>248</v>
      </c>
      <c r="S22" s="3">
        <v>283</v>
      </c>
      <c r="T22" s="3">
        <v>319</v>
      </c>
      <c r="U22" s="3">
        <v>348</v>
      </c>
      <c r="V22" s="3">
        <v>373</v>
      </c>
      <c r="W22" s="3">
        <v>398</v>
      </c>
      <c r="X22" s="3">
        <v>425</v>
      </c>
      <c r="Y22" s="3">
        <v>491</v>
      </c>
      <c r="Z22" s="3">
        <v>560</v>
      </c>
      <c r="AA22" s="3">
        <v>636</v>
      </c>
      <c r="AB22" s="3">
        <v>707</v>
      </c>
      <c r="AC22" s="3">
        <v>772</v>
      </c>
      <c r="AD22" s="3">
        <v>825</v>
      </c>
      <c r="AE22" s="3">
        <v>913</v>
      </c>
      <c r="AF22" s="3">
        <v>990</v>
      </c>
      <c r="AG22" s="3">
        <v>1065</v>
      </c>
      <c r="AH22" s="3">
        <v>1136</v>
      </c>
      <c r="AI22" s="3">
        <v>1198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">
      <c r="A23" s="2" t="s">
        <v>21</v>
      </c>
      <c r="B23" s="3"/>
      <c r="C23" s="3"/>
      <c r="D23" s="3">
        <v>482</v>
      </c>
      <c r="E23" s="3">
        <v>503</v>
      </c>
      <c r="F23" s="3">
        <v>497</v>
      </c>
      <c r="G23" s="3">
        <v>575</v>
      </c>
      <c r="H23" s="3">
        <v>605</v>
      </c>
      <c r="I23" s="3">
        <v>641</v>
      </c>
      <c r="J23" s="3">
        <v>724</v>
      </c>
      <c r="K23" s="3">
        <v>796</v>
      </c>
      <c r="L23" s="3">
        <v>920</v>
      </c>
      <c r="M23" s="3">
        <v>1072</v>
      </c>
      <c r="N23" s="3">
        <v>1236</v>
      </c>
      <c r="O23" s="3">
        <v>1376</v>
      </c>
      <c r="P23" s="3">
        <v>1705</v>
      </c>
      <c r="Q23" s="3">
        <v>2035</v>
      </c>
      <c r="R23" s="3">
        <v>2386</v>
      </c>
      <c r="S23" s="3">
        <v>2679</v>
      </c>
      <c r="T23" s="3">
        <v>3007</v>
      </c>
      <c r="U23" s="3">
        <v>3273</v>
      </c>
      <c r="V23" s="3">
        <v>3508</v>
      </c>
      <c r="W23" s="3">
        <v>3743</v>
      </c>
      <c r="X23" s="3">
        <v>3855</v>
      </c>
      <c r="Y23" s="3">
        <v>4385</v>
      </c>
      <c r="Z23" s="3">
        <v>5024</v>
      </c>
      <c r="AA23" s="3">
        <v>5630</v>
      </c>
      <c r="AB23" s="3">
        <v>6234</v>
      </c>
      <c r="AC23" s="3">
        <v>6762</v>
      </c>
      <c r="AD23" s="3">
        <v>7309</v>
      </c>
      <c r="AE23" s="3">
        <v>8119</v>
      </c>
      <c r="AF23" s="3">
        <v>8848</v>
      </c>
      <c r="AG23" s="3">
        <v>9545</v>
      </c>
      <c r="AH23" s="3">
        <v>10196</v>
      </c>
      <c r="AI23" s="3">
        <v>10802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">
      <c r="A24" s="2" t="s">
        <v>22</v>
      </c>
      <c r="B24" s="3"/>
      <c r="C24" s="3"/>
      <c r="D24" s="3">
        <v>734</v>
      </c>
      <c r="E24" s="3">
        <v>765</v>
      </c>
      <c r="F24" s="3">
        <v>755</v>
      </c>
      <c r="G24" s="3">
        <v>861</v>
      </c>
      <c r="H24" s="3">
        <v>927</v>
      </c>
      <c r="I24" s="3">
        <v>979</v>
      </c>
      <c r="J24" s="3">
        <v>1072</v>
      </c>
      <c r="K24" s="3">
        <v>1211</v>
      </c>
      <c r="L24" s="3">
        <v>1534</v>
      </c>
      <c r="M24" s="3">
        <v>1797</v>
      </c>
      <c r="N24" s="3">
        <v>2090</v>
      </c>
      <c r="O24" s="3">
        <v>2337</v>
      </c>
      <c r="P24" s="3">
        <v>2753</v>
      </c>
      <c r="Q24" s="3">
        <v>3275</v>
      </c>
      <c r="R24" s="3">
        <v>3126</v>
      </c>
      <c r="S24" s="3">
        <v>3464</v>
      </c>
      <c r="T24" s="3">
        <v>3884</v>
      </c>
      <c r="U24" s="3">
        <v>4230</v>
      </c>
      <c r="V24" s="3">
        <v>4534</v>
      </c>
      <c r="W24" s="3">
        <v>4837</v>
      </c>
      <c r="X24" s="3">
        <v>5076</v>
      </c>
      <c r="Y24" s="3">
        <v>5780</v>
      </c>
      <c r="Z24" s="3">
        <v>6501</v>
      </c>
      <c r="AA24" s="3">
        <v>7325</v>
      </c>
      <c r="AB24" s="3">
        <v>8120</v>
      </c>
      <c r="AC24" s="3">
        <v>8830</v>
      </c>
      <c r="AD24" s="3">
        <v>9294</v>
      </c>
      <c r="AE24" s="3">
        <v>10307</v>
      </c>
      <c r="AF24" s="3">
        <v>11134</v>
      </c>
      <c r="AG24" s="3">
        <v>12002</v>
      </c>
      <c r="AH24" s="3">
        <v>12810</v>
      </c>
      <c r="AI24" s="3">
        <v>13554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">
      <c r="A25" s="2" t="s">
        <v>23</v>
      </c>
      <c r="B25" s="3"/>
      <c r="C25" s="3"/>
      <c r="D25" s="3">
        <v>537</v>
      </c>
      <c r="E25" s="3">
        <v>578</v>
      </c>
      <c r="F25" s="3">
        <v>571</v>
      </c>
      <c r="G25" s="3">
        <v>578</v>
      </c>
      <c r="H25" s="3">
        <v>607</v>
      </c>
      <c r="I25" s="3">
        <v>775</v>
      </c>
      <c r="J25" s="3">
        <v>912</v>
      </c>
      <c r="K25" s="3">
        <v>1040</v>
      </c>
      <c r="L25" s="3">
        <v>1182</v>
      </c>
      <c r="M25" s="3">
        <v>1420</v>
      </c>
      <c r="N25" s="3">
        <v>1640</v>
      </c>
      <c r="O25" s="3">
        <v>1831</v>
      </c>
      <c r="P25" s="3">
        <v>2248</v>
      </c>
      <c r="Q25" s="3">
        <v>2775</v>
      </c>
      <c r="R25" s="3">
        <v>3164</v>
      </c>
      <c r="S25" s="3">
        <v>3612</v>
      </c>
      <c r="T25" s="3">
        <v>4066</v>
      </c>
      <c r="U25" s="3">
        <v>4623</v>
      </c>
      <c r="V25" s="3">
        <v>4802</v>
      </c>
      <c r="W25" s="3">
        <v>5128</v>
      </c>
      <c r="X25" s="3">
        <v>5414</v>
      </c>
      <c r="Y25" s="3">
        <v>6071</v>
      </c>
      <c r="Z25" s="3">
        <v>6969</v>
      </c>
      <c r="AA25" s="3">
        <v>7887</v>
      </c>
      <c r="AB25" s="3">
        <v>8685</v>
      </c>
      <c r="AC25" s="3">
        <v>9593</v>
      </c>
      <c r="AD25" s="3">
        <v>10306</v>
      </c>
      <c r="AE25" s="3">
        <v>11453</v>
      </c>
      <c r="AF25" s="3">
        <v>12518</v>
      </c>
      <c r="AG25" s="3">
        <v>13575</v>
      </c>
      <c r="AH25" s="3">
        <v>14505</v>
      </c>
      <c r="AI25" s="3">
        <v>15372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">
      <c r="A26" s="2" t="s">
        <v>24</v>
      </c>
      <c r="B26" s="3"/>
      <c r="C26" s="3"/>
      <c r="D26" s="3">
        <v>1267</v>
      </c>
      <c r="E26" s="3">
        <v>1439</v>
      </c>
      <c r="F26" s="3">
        <v>1421</v>
      </c>
      <c r="G26" s="3">
        <v>1541</v>
      </c>
      <c r="H26" s="3">
        <v>1620</v>
      </c>
      <c r="I26" s="3">
        <v>1836</v>
      </c>
      <c r="J26" s="3">
        <v>2023</v>
      </c>
      <c r="K26" s="3">
        <v>2208</v>
      </c>
      <c r="L26" s="3">
        <v>2929</v>
      </c>
      <c r="M26" s="3">
        <v>3756</v>
      </c>
      <c r="N26" s="3">
        <v>4503</v>
      </c>
      <c r="O26" s="3">
        <v>5138</v>
      </c>
      <c r="P26" s="3">
        <v>6465</v>
      </c>
      <c r="Q26" s="3">
        <v>7552</v>
      </c>
      <c r="R26" s="3">
        <v>8548</v>
      </c>
      <c r="S26" s="3">
        <v>9443</v>
      </c>
      <c r="T26" s="3">
        <v>10530</v>
      </c>
      <c r="U26" s="3">
        <v>8799</v>
      </c>
      <c r="V26" s="3">
        <v>9789</v>
      </c>
      <c r="W26" s="3">
        <v>10448</v>
      </c>
      <c r="X26" s="3">
        <v>11032</v>
      </c>
      <c r="Y26" s="3">
        <v>12734</v>
      </c>
      <c r="Z26" s="3">
        <v>14844</v>
      </c>
      <c r="AA26" s="3">
        <v>16800</v>
      </c>
      <c r="AB26" s="3">
        <v>18628</v>
      </c>
      <c r="AC26" s="3">
        <v>19645</v>
      </c>
      <c r="AD26" s="3">
        <v>21001</v>
      </c>
      <c r="AE26" s="3">
        <v>23301</v>
      </c>
      <c r="AF26" s="3">
        <v>25433</v>
      </c>
      <c r="AG26" s="3">
        <v>26774</v>
      </c>
      <c r="AH26" s="3">
        <v>28575</v>
      </c>
      <c r="AI26" s="3">
        <v>30262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">
      <c r="A27" s="2" t="s">
        <v>25</v>
      </c>
      <c r="B27" s="3"/>
      <c r="C27" s="3"/>
      <c r="D27" s="3">
        <v>68</v>
      </c>
      <c r="E27" s="3">
        <v>71</v>
      </c>
      <c r="F27" s="3">
        <v>71</v>
      </c>
      <c r="G27" s="3">
        <v>81</v>
      </c>
      <c r="H27" s="3">
        <v>89</v>
      </c>
      <c r="I27" s="3">
        <v>94</v>
      </c>
      <c r="J27" s="3">
        <v>100</v>
      </c>
      <c r="K27" s="3">
        <v>111</v>
      </c>
      <c r="L27" s="3">
        <v>141</v>
      </c>
      <c r="M27" s="3">
        <v>162</v>
      </c>
      <c r="N27" s="3">
        <v>186</v>
      </c>
      <c r="O27" s="3">
        <v>207</v>
      </c>
      <c r="P27" s="3">
        <v>229</v>
      </c>
      <c r="Q27" s="3">
        <v>272</v>
      </c>
      <c r="R27" s="3">
        <v>260</v>
      </c>
      <c r="S27" s="3">
        <v>281</v>
      </c>
      <c r="T27" s="3">
        <v>314</v>
      </c>
      <c r="U27" s="3">
        <v>340</v>
      </c>
      <c r="V27" s="3">
        <v>363</v>
      </c>
      <c r="W27" s="3">
        <v>386</v>
      </c>
      <c r="X27" s="3">
        <v>395</v>
      </c>
      <c r="Y27" s="3">
        <v>441</v>
      </c>
      <c r="Z27" s="3">
        <v>481</v>
      </c>
      <c r="AA27" s="3">
        <v>534</v>
      </c>
      <c r="AB27" s="3">
        <v>587</v>
      </c>
      <c r="AC27" s="3">
        <v>633</v>
      </c>
      <c r="AD27" s="3">
        <v>658</v>
      </c>
      <c r="AE27" s="3">
        <v>731</v>
      </c>
      <c r="AF27" s="3">
        <v>785</v>
      </c>
      <c r="AG27" s="3">
        <v>847</v>
      </c>
      <c r="AH27" s="3">
        <v>907</v>
      </c>
      <c r="AI27" s="3">
        <v>961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">
      <c r="A28" s="2" t="s">
        <v>26</v>
      </c>
      <c r="B28" s="3"/>
      <c r="C28" s="3"/>
      <c r="D28" s="3">
        <v>438</v>
      </c>
      <c r="E28" s="3">
        <v>494</v>
      </c>
      <c r="F28" s="3">
        <v>488</v>
      </c>
      <c r="G28" s="3">
        <v>524</v>
      </c>
      <c r="H28" s="3">
        <v>551</v>
      </c>
      <c r="I28" s="3">
        <v>641</v>
      </c>
      <c r="J28" s="3">
        <v>716</v>
      </c>
      <c r="K28" s="3">
        <v>792</v>
      </c>
      <c r="L28" s="3">
        <v>912</v>
      </c>
      <c r="M28" s="3">
        <v>1018</v>
      </c>
      <c r="N28" s="3">
        <v>1169</v>
      </c>
      <c r="O28" s="3">
        <v>1300</v>
      </c>
      <c r="P28" s="3">
        <v>1587</v>
      </c>
      <c r="Q28" s="3">
        <v>1884</v>
      </c>
      <c r="R28" s="3">
        <v>2145</v>
      </c>
      <c r="S28" s="3">
        <v>2403</v>
      </c>
      <c r="T28" s="3">
        <v>2701</v>
      </c>
      <c r="U28" s="3">
        <v>3173</v>
      </c>
      <c r="V28" s="3">
        <v>3408</v>
      </c>
      <c r="W28" s="3">
        <v>3637</v>
      </c>
      <c r="X28" s="3">
        <v>3841</v>
      </c>
      <c r="Y28" s="3">
        <v>4390</v>
      </c>
      <c r="Z28" s="3">
        <v>5104</v>
      </c>
      <c r="AA28" s="3">
        <v>5776</v>
      </c>
      <c r="AB28" s="3">
        <v>6419</v>
      </c>
      <c r="AC28" s="3">
        <v>7032</v>
      </c>
      <c r="AD28" s="3">
        <v>7591</v>
      </c>
      <c r="AE28" s="3">
        <v>8431</v>
      </c>
      <c r="AF28" s="3">
        <v>9209</v>
      </c>
      <c r="AG28" s="3">
        <v>9876</v>
      </c>
      <c r="AH28" s="3">
        <v>10548</v>
      </c>
      <c r="AI28" s="3">
        <v>11175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">
      <c r="A29" s="2" t="s">
        <v>27</v>
      </c>
      <c r="B29" s="3"/>
      <c r="C29" s="3"/>
      <c r="D29" s="3">
        <v>292</v>
      </c>
      <c r="E29" s="3">
        <v>335</v>
      </c>
      <c r="F29" s="3">
        <v>332</v>
      </c>
      <c r="G29" s="3">
        <v>366</v>
      </c>
      <c r="H29" s="3">
        <v>383</v>
      </c>
      <c r="I29" s="3">
        <v>417</v>
      </c>
      <c r="J29" s="3">
        <v>446</v>
      </c>
      <c r="K29" s="3">
        <v>475</v>
      </c>
      <c r="L29" s="3">
        <v>650</v>
      </c>
      <c r="M29" s="3">
        <v>827</v>
      </c>
      <c r="N29" s="3">
        <v>993</v>
      </c>
      <c r="O29" s="3">
        <v>1134</v>
      </c>
      <c r="P29" s="3">
        <v>1429</v>
      </c>
      <c r="Q29" s="3">
        <v>1639</v>
      </c>
      <c r="R29" s="3">
        <v>1850</v>
      </c>
      <c r="S29" s="3">
        <v>2022</v>
      </c>
      <c r="T29" s="3">
        <v>2250</v>
      </c>
      <c r="U29" s="3">
        <v>1633</v>
      </c>
      <c r="V29" s="3">
        <v>1890</v>
      </c>
      <c r="W29" s="3">
        <v>2020</v>
      </c>
      <c r="X29" s="3">
        <v>2135</v>
      </c>
      <c r="Y29" s="3">
        <v>2512</v>
      </c>
      <c r="Z29" s="3">
        <v>2945</v>
      </c>
      <c r="AA29" s="3">
        <v>3338</v>
      </c>
      <c r="AB29" s="3">
        <v>3702</v>
      </c>
      <c r="AC29" s="3">
        <v>3835</v>
      </c>
      <c r="AD29" s="3">
        <v>4064</v>
      </c>
      <c r="AE29" s="3">
        <v>4501</v>
      </c>
      <c r="AF29" s="3">
        <v>4904</v>
      </c>
      <c r="AG29" s="3">
        <v>5089</v>
      </c>
      <c r="AH29" s="3">
        <v>5429</v>
      </c>
      <c r="AI29" s="3">
        <v>5747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">
      <c r="A30" s="2" t="s">
        <v>28</v>
      </c>
      <c r="B30" s="3"/>
      <c r="C30" s="3"/>
      <c r="D30" s="3">
        <v>960</v>
      </c>
      <c r="E30" s="3">
        <v>1005</v>
      </c>
      <c r="F30" s="3">
        <v>991</v>
      </c>
      <c r="G30" s="3">
        <v>1158</v>
      </c>
      <c r="H30" s="3">
        <v>1239</v>
      </c>
      <c r="I30" s="3">
        <v>1318</v>
      </c>
      <c r="J30" s="3">
        <v>1478</v>
      </c>
      <c r="K30" s="3">
        <v>1608</v>
      </c>
      <c r="L30" s="3">
        <v>1792</v>
      </c>
      <c r="M30" s="3">
        <v>2042</v>
      </c>
      <c r="N30" s="3">
        <v>2319</v>
      </c>
      <c r="O30" s="3">
        <v>2556</v>
      </c>
      <c r="P30" s="3">
        <v>3035</v>
      </c>
      <c r="Q30" s="3">
        <v>3640</v>
      </c>
      <c r="R30" s="3">
        <v>4383</v>
      </c>
      <c r="S30" s="3">
        <v>4904</v>
      </c>
      <c r="T30" s="3">
        <v>5515</v>
      </c>
      <c r="U30" s="3">
        <v>6015</v>
      </c>
      <c r="V30" s="3">
        <v>6452</v>
      </c>
      <c r="W30" s="3">
        <v>6892</v>
      </c>
      <c r="X30" s="3">
        <v>7210</v>
      </c>
      <c r="Y30" s="3">
        <v>8271</v>
      </c>
      <c r="Z30" s="3">
        <v>9622</v>
      </c>
      <c r="AA30" s="3">
        <v>10885</v>
      </c>
      <c r="AB30" s="3">
        <v>12076</v>
      </c>
      <c r="AC30" s="3">
        <v>13186</v>
      </c>
      <c r="AD30" s="3">
        <v>14129</v>
      </c>
      <c r="AE30" s="3">
        <v>15670</v>
      </c>
      <c r="AF30" s="3">
        <v>17138</v>
      </c>
      <c r="AG30" s="3">
        <v>18473</v>
      </c>
      <c r="AH30" s="3">
        <v>19715</v>
      </c>
      <c r="AI30" s="3">
        <v>20921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">
      <c r="A31" s="2" t="s">
        <v>29</v>
      </c>
      <c r="B31" s="3"/>
      <c r="C31" s="3"/>
      <c r="D31" s="3">
        <v>350</v>
      </c>
      <c r="E31" s="3">
        <v>394</v>
      </c>
      <c r="F31" s="3">
        <v>390</v>
      </c>
      <c r="G31" s="3">
        <v>418</v>
      </c>
      <c r="H31" s="3">
        <v>440</v>
      </c>
      <c r="I31" s="3">
        <v>474</v>
      </c>
      <c r="J31" s="3">
        <v>506</v>
      </c>
      <c r="K31" s="3">
        <v>543</v>
      </c>
      <c r="L31" s="3">
        <v>659</v>
      </c>
      <c r="M31" s="3">
        <v>747</v>
      </c>
      <c r="N31" s="3">
        <v>859</v>
      </c>
      <c r="O31" s="3">
        <v>956</v>
      </c>
      <c r="P31" s="3">
        <v>1164</v>
      </c>
      <c r="Q31" s="3">
        <v>1343</v>
      </c>
      <c r="R31" s="3">
        <v>1484</v>
      </c>
      <c r="S31" s="3">
        <v>1635</v>
      </c>
      <c r="T31" s="3">
        <v>1830</v>
      </c>
      <c r="U31" s="3">
        <v>1678</v>
      </c>
      <c r="V31" s="3">
        <v>1851</v>
      </c>
      <c r="W31" s="3">
        <v>1979</v>
      </c>
      <c r="X31" s="3">
        <v>2104</v>
      </c>
      <c r="Y31" s="3">
        <v>2472</v>
      </c>
      <c r="Z31" s="3">
        <v>2892</v>
      </c>
      <c r="AA31" s="3">
        <v>3284</v>
      </c>
      <c r="AB31" s="3">
        <v>3660</v>
      </c>
      <c r="AC31" s="3">
        <v>3905</v>
      </c>
      <c r="AD31" s="3">
        <v>4195</v>
      </c>
      <c r="AE31" s="3">
        <v>4634</v>
      </c>
      <c r="AF31" s="3">
        <v>5038</v>
      </c>
      <c r="AG31" s="3">
        <v>5300</v>
      </c>
      <c r="AH31" s="3">
        <v>5650</v>
      </c>
      <c r="AI31" s="3">
        <v>5976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">
      <c r="A32" s="2" t="s">
        <v>30</v>
      </c>
      <c r="B32" s="3"/>
      <c r="C32" s="3"/>
      <c r="D32" s="3">
        <v>492</v>
      </c>
      <c r="E32" s="3">
        <v>548</v>
      </c>
      <c r="F32" s="3">
        <v>544</v>
      </c>
      <c r="G32" s="3">
        <v>589</v>
      </c>
      <c r="H32" s="3">
        <v>619</v>
      </c>
      <c r="I32" s="3">
        <v>682</v>
      </c>
      <c r="J32" s="3">
        <v>740</v>
      </c>
      <c r="K32" s="3">
        <v>801</v>
      </c>
      <c r="L32" s="3">
        <v>930</v>
      </c>
      <c r="M32" s="3">
        <v>1020</v>
      </c>
      <c r="N32" s="3">
        <v>1164</v>
      </c>
      <c r="O32" s="3">
        <v>1283</v>
      </c>
      <c r="P32" s="3">
        <v>1544</v>
      </c>
      <c r="Q32" s="3">
        <v>1792</v>
      </c>
      <c r="R32" s="3">
        <v>2017</v>
      </c>
      <c r="S32" s="3">
        <v>2231</v>
      </c>
      <c r="T32" s="3">
        <v>2498</v>
      </c>
      <c r="U32" s="3">
        <v>3063</v>
      </c>
      <c r="V32" s="3">
        <v>3271</v>
      </c>
      <c r="W32" s="3">
        <v>3487</v>
      </c>
      <c r="X32" s="3">
        <v>3681</v>
      </c>
      <c r="Y32" s="3">
        <v>4151</v>
      </c>
      <c r="Z32" s="3">
        <v>4784</v>
      </c>
      <c r="AA32" s="3">
        <v>5395</v>
      </c>
      <c r="AB32" s="3">
        <v>5969</v>
      </c>
      <c r="AC32" s="3">
        <v>6520</v>
      </c>
      <c r="AD32" s="3">
        <v>7003</v>
      </c>
      <c r="AE32" s="3">
        <v>7788</v>
      </c>
      <c r="AF32" s="3">
        <v>8508</v>
      </c>
      <c r="AG32" s="3">
        <v>9238</v>
      </c>
      <c r="AH32" s="3">
        <v>9877</v>
      </c>
      <c r="AI32" s="3">
        <v>10473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">
      <c r="A33" s="2" t="s">
        <v>31</v>
      </c>
      <c r="B33" s="3"/>
      <c r="C33" s="3"/>
      <c r="D33" s="3">
        <v>506</v>
      </c>
      <c r="E33" s="3">
        <v>529</v>
      </c>
      <c r="F33" s="3">
        <v>521</v>
      </c>
      <c r="G33" s="3">
        <v>578</v>
      </c>
      <c r="H33" s="3">
        <v>617</v>
      </c>
      <c r="I33" s="3">
        <v>652</v>
      </c>
      <c r="J33" s="3">
        <v>702</v>
      </c>
      <c r="K33" s="3">
        <v>810</v>
      </c>
      <c r="L33" s="3">
        <v>1092</v>
      </c>
      <c r="M33" s="3">
        <v>1295</v>
      </c>
      <c r="N33" s="3">
        <v>1519</v>
      </c>
      <c r="O33" s="3">
        <v>1711</v>
      </c>
      <c r="P33" s="3">
        <v>2031</v>
      </c>
      <c r="Q33" s="3">
        <v>2414</v>
      </c>
      <c r="R33" s="3">
        <v>1988</v>
      </c>
      <c r="S33" s="3">
        <v>2205</v>
      </c>
      <c r="T33" s="3">
        <v>2477</v>
      </c>
      <c r="U33" s="3">
        <v>2692</v>
      </c>
      <c r="V33" s="3">
        <v>2891</v>
      </c>
      <c r="W33" s="3">
        <v>3087</v>
      </c>
      <c r="X33" s="3">
        <v>3360</v>
      </c>
      <c r="Y33" s="3">
        <v>3877</v>
      </c>
      <c r="Z33" s="3">
        <v>4388</v>
      </c>
      <c r="AA33" s="3">
        <v>5012</v>
      </c>
      <c r="AB33" s="3">
        <v>5574</v>
      </c>
      <c r="AC33" s="3">
        <v>6110</v>
      </c>
      <c r="AD33" s="3">
        <v>6421</v>
      </c>
      <c r="AE33" s="3">
        <v>7098</v>
      </c>
      <c r="AF33" s="3">
        <v>7638</v>
      </c>
      <c r="AG33" s="3">
        <v>8213</v>
      </c>
      <c r="AH33" s="3">
        <v>8754</v>
      </c>
      <c r="AI33" s="3">
        <v>9214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">
      <c r="A34" s="2" t="s">
        <v>32</v>
      </c>
      <c r="B34" s="3"/>
      <c r="C34" s="3"/>
      <c r="D34" s="3">
        <v>1504</v>
      </c>
      <c r="E34" s="3">
        <v>1560</v>
      </c>
      <c r="F34" s="3">
        <v>1544</v>
      </c>
      <c r="G34" s="3">
        <v>1756</v>
      </c>
      <c r="H34" s="3">
        <v>1814</v>
      </c>
      <c r="I34" s="3">
        <v>1925</v>
      </c>
      <c r="J34" s="3">
        <v>2175</v>
      </c>
      <c r="K34" s="3">
        <v>2351</v>
      </c>
      <c r="L34" s="3">
        <v>2566</v>
      </c>
      <c r="M34" s="3">
        <v>2932</v>
      </c>
      <c r="N34" s="3">
        <v>3335</v>
      </c>
      <c r="O34" s="3">
        <v>3684</v>
      </c>
      <c r="P34" s="3">
        <v>4634</v>
      </c>
      <c r="Q34" s="3">
        <v>5542</v>
      </c>
      <c r="R34" s="3">
        <v>7390</v>
      </c>
      <c r="S34" s="3">
        <v>8351</v>
      </c>
      <c r="T34" s="3">
        <v>9368</v>
      </c>
      <c r="U34" s="3">
        <v>10206</v>
      </c>
      <c r="V34" s="3">
        <v>10945</v>
      </c>
      <c r="W34" s="3">
        <v>11675</v>
      </c>
      <c r="X34" s="3">
        <v>12190</v>
      </c>
      <c r="Y34" s="3">
        <v>13931</v>
      </c>
      <c r="Z34" s="3">
        <v>16391</v>
      </c>
      <c r="AA34" s="3">
        <v>18481</v>
      </c>
      <c r="AB34" s="3">
        <v>20482</v>
      </c>
      <c r="AC34" s="3">
        <v>22325</v>
      </c>
      <c r="AD34" s="3">
        <v>24330</v>
      </c>
      <c r="AE34" s="3">
        <v>27019</v>
      </c>
      <c r="AF34" s="3">
        <v>29636</v>
      </c>
      <c r="AG34" s="3">
        <v>31956</v>
      </c>
      <c r="AH34" s="3">
        <v>34124</v>
      </c>
      <c r="AI34" s="3">
        <v>36199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">
      <c r="A35" s="2" t="s">
        <v>33</v>
      </c>
      <c r="B35" s="3"/>
      <c r="C35" s="3"/>
      <c r="D35" s="3">
        <v>399</v>
      </c>
      <c r="E35" s="3">
        <v>435</v>
      </c>
      <c r="F35" s="3">
        <v>429</v>
      </c>
      <c r="G35" s="3">
        <v>439</v>
      </c>
      <c r="H35" s="3">
        <v>461</v>
      </c>
      <c r="I35" s="3">
        <v>564</v>
      </c>
      <c r="J35" s="3">
        <v>648</v>
      </c>
      <c r="K35" s="3">
        <v>731</v>
      </c>
      <c r="L35" s="3">
        <v>819</v>
      </c>
      <c r="M35" s="3">
        <v>948</v>
      </c>
      <c r="N35" s="3">
        <v>1081</v>
      </c>
      <c r="O35" s="3">
        <v>1194</v>
      </c>
      <c r="P35" s="3">
        <v>1452</v>
      </c>
      <c r="Q35" s="3">
        <v>1789</v>
      </c>
      <c r="R35" s="3">
        <v>2042</v>
      </c>
      <c r="S35" s="3">
        <v>2331</v>
      </c>
      <c r="T35" s="3">
        <v>2628</v>
      </c>
      <c r="U35" s="3">
        <v>3444</v>
      </c>
      <c r="V35" s="3">
        <v>3629</v>
      </c>
      <c r="W35" s="3">
        <v>3870</v>
      </c>
      <c r="X35" s="3">
        <v>4086</v>
      </c>
      <c r="Y35" s="3">
        <v>4605</v>
      </c>
      <c r="Z35" s="3">
        <v>5315</v>
      </c>
      <c r="AA35" s="3">
        <v>6010</v>
      </c>
      <c r="AB35" s="3">
        <v>6647</v>
      </c>
      <c r="AC35" s="3">
        <v>7443</v>
      </c>
      <c r="AD35" s="3">
        <v>8019</v>
      </c>
      <c r="AE35" s="3">
        <v>8921</v>
      </c>
      <c r="AF35" s="3">
        <v>9751</v>
      </c>
      <c r="AG35" s="3">
        <v>10642</v>
      </c>
      <c r="AH35" s="3">
        <v>11372</v>
      </c>
      <c r="AI35" s="3">
        <v>12052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">
      <c r="A36" s="2" t="s">
        <v>34</v>
      </c>
      <c r="B36" s="3"/>
      <c r="C36" s="3"/>
      <c r="D36" s="3">
        <v>578</v>
      </c>
      <c r="E36" s="3">
        <v>626</v>
      </c>
      <c r="F36" s="3">
        <v>616</v>
      </c>
      <c r="G36" s="3">
        <v>627</v>
      </c>
      <c r="H36" s="3">
        <v>659</v>
      </c>
      <c r="I36" s="3">
        <v>834</v>
      </c>
      <c r="J36" s="3">
        <v>976</v>
      </c>
      <c r="K36" s="3">
        <v>1112</v>
      </c>
      <c r="L36" s="3">
        <v>1271</v>
      </c>
      <c r="M36" s="3">
        <v>1516</v>
      </c>
      <c r="N36" s="3">
        <v>1754</v>
      </c>
      <c r="O36" s="3">
        <v>1961</v>
      </c>
      <c r="P36" s="3">
        <v>2410</v>
      </c>
      <c r="Q36" s="3">
        <v>2957</v>
      </c>
      <c r="R36" s="3">
        <v>3372</v>
      </c>
      <c r="S36" s="3">
        <v>3833</v>
      </c>
      <c r="T36" s="3">
        <v>4311</v>
      </c>
      <c r="U36" s="3">
        <v>4659</v>
      </c>
      <c r="V36" s="3">
        <v>4944</v>
      </c>
      <c r="W36" s="3">
        <v>5282</v>
      </c>
      <c r="X36" s="3">
        <v>5582</v>
      </c>
      <c r="Y36" s="3">
        <v>6383</v>
      </c>
      <c r="Z36" s="3">
        <v>7411</v>
      </c>
      <c r="AA36" s="3">
        <v>8398</v>
      </c>
      <c r="AB36" s="3">
        <v>9324</v>
      </c>
      <c r="AC36" s="3">
        <v>10221</v>
      </c>
      <c r="AD36" s="3">
        <v>11051</v>
      </c>
      <c r="AE36" s="3">
        <v>12260</v>
      </c>
      <c r="AF36" s="3">
        <v>13377</v>
      </c>
      <c r="AG36" s="3">
        <v>14357</v>
      </c>
      <c r="AH36" s="3">
        <v>15323</v>
      </c>
      <c r="AI36" s="3">
        <v>16226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">
      <c r="A37" s="2" t="s">
        <v>35</v>
      </c>
      <c r="B37" s="3"/>
      <c r="C37" s="3"/>
      <c r="D37" s="3">
        <v>693</v>
      </c>
      <c r="E37" s="3">
        <v>759</v>
      </c>
      <c r="F37" s="3">
        <v>747</v>
      </c>
      <c r="G37" s="3">
        <v>778</v>
      </c>
      <c r="H37" s="3">
        <v>812</v>
      </c>
      <c r="I37" s="3">
        <v>1012</v>
      </c>
      <c r="J37" s="3">
        <v>1176</v>
      </c>
      <c r="K37" s="3">
        <v>1333</v>
      </c>
      <c r="L37" s="3">
        <v>1504</v>
      </c>
      <c r="M37" s="3">
        <v>1743</v>
      </c>
      <c r="N37" s="3">
        <v>2010</v>
      </c>
      <c r="O37" s="3">
        <v>2235</v>
      </c>
      <c r="P37" s="3">
        <v>2736</v>
      </c>
      <c r="Q37" s="3">
        <v>3342</v>
      </c>
      <c r="R37" s="3">
        <v>3803</v>
      </c>
      <c r="S37" s="3">
        <v>4316</v>
      </c>
      <c r="T37" s="3">
        <v>4851</v>
      </c>
      <c r="U37" s="3">
        <v>6061</v>
      </c>
      <c r="V37" s="3">
        <v>6339</v>
      </c>
      <c r="W37" s="3">
        <v>6757</v>
      </c>
      <c r="X37" s="3">
        <v>7128</v>
      </c>
      <c r="Y37" s="3">
        <v>7955</v>
      </c>
      <c r="Z37" s="3">
        <v>9137</v>
      </c>
      <c r="AA37" s="3">
        <v>10313</v>
      </c>
      <c r="AB37" s="3">
        <v>11369</v>
      </c>
      <c r="AC37" s="3">
        <v>12661</v>
      </c>
      <c r="AD37" s="3">
        <v>13614</v>
      </c>
      <c r="AE37" s="3">
        <v>15157</v>
      </c>
      <c r="AF37" s="3">
        <v>16584</v>
      </c>
      <c r="AG37" s="3">
        <v>18300</v>
      </c>
      <c r="AH37" s="3">
        <v>19571</v>
      </c>
      <c r="AI37" s="3">
        <v>20753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">
      <c r="A38" s="2" t="s">
        <v>36</v>
      </c>
      <c r="B38" s="3"/>
      <c r="C38" s="3"/>
      <c r="D38" s="3">
        <v>1234</v>
      </c>
      <c r="E38" s="3">
        <v>1287</v>
      </c>
      <c r="F38" s="3">
        <v>1270</v>
      </c>
      <c r="G38" s="3">
        <v>1479</v>
      </c>
      <c r="H38" s="3">
        <v>1568</v>
      </c>
      <c r="I38" s="3">
        <v>1667</v>
      </c>
      <c r="J38" s="3">
        <v>1881</v>
      </c>
      <c r="K38" s="3">
        <v>2049</v>
      </c>
      <c r="L38" s="3">
        <v>2290</v>
      </c>
      <c r="M38" s="3">
        <v>2622</v>
      </c>
      <c r="N38" s="3">
        <v>2999</v>
      </c>
      <c r="O38" s="3">
        <v>3318</v>
      </c>
      <c r="P38" s="3">
        <v>4062</v>
      </c>
      <c r="Q38" s="3">
        <v>4862</v>
      </c>
      <c r="R38" s="3">
        <v>5807</v>
      </c>
      <c r="S38" s="3">
        <v>6539</v>
      </c>
      <c r="T38" s="3">
        <v>7350</v>
      </c>
      <c r="U38" s="3">
        <v>8017</v>
      </c>
      <c r="V38" s="3">
        <v>8605</v>
      </c>
      <c r="W38" s="3">
        <v>9193</v>
      </c>
      <c r="X38" s="3">
        <v>9843</v>
      </c>
      <c r="Y38" s="3">
        <v>11332</v>
      </c>
      <c r="Z38" s="3">
        <v>13369</v>
      </c>
      <c r="AA38" s="3">
        <v>15255</v>
      </c>
      <c r="AB38" s="3">
        <v>16938</v>
      </c>
      <c r="AC38" s="3">
        <v>18622</v>
      </c>
      <c r="AD38" s="3">
        <v>20049</v>
      </c>
      <c r="AE38" s="3">
        <v>22213</v>
      </c>
      <c r="AF38" s="3">
        <v>24384</v>
      </c>
      <c r="AG38" s="3">
        <v>26262</v>
      </c>
      <c r="AH38" s="3">
        <v>28015</v>
      </c>
      <c r="AI38" s="3">
        <v>29691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">
      <c r="A39" s="2" t="s">
        <v>37</v>
      </c>
      <c r="B39" s="3"/>
      <c r="C39" s="3"/>
      <c r="D39" s="3">
        <v>306</v>
      </c>
      <c r="E39" s="3">
        <v>321</v>
      </c>
      <c r="F39" s="3">
        <v>317</v>
      </c>
      <c r="G39" s="3">
        <v>349</v>
      </c>
      <c r="H39" s="3">
        <v>375</v>
      </c>
      <c r="I39" s="3">
        <v>393</v>
      </c>
      <c r="J39" s="3">
        <v>423</v>
      </c>
      <c r="K39" s="3">
        <v>516</v>
      </c>
      <c r="L39" s="3">
        <v>796</v>
      </c>
      <c r="M39" s="3">
        <v>981</v>
      </c>
      <c r="N39" s="3">
        <v>1185</v>
      </c>
      <c r="O39" s="3">
        <v>1361</v>
      </c>
      <c r="P39" s="3">
        <v>1671</v>
      </c>
      <c r="Q39" s="3">
        <v>1971</v>
      </c>
      <c r="R39" s="3">
        <v>1428</v>
      </c>
      <c r="S39" s="3">
        <v>1576</v>
      </c>
      <c r="T39" s="3">
        <v>1764</v>
      </c>
      <c r="U39" s="3">
        <v>1916</v>
      </c>
      <c r="V39" s="3">
        <v>2053</v>
      </c>
      <c r="W39" s="3">
        <v>2186</v>
      </c>
      <c r="X39" s="3">
        <v>2497</v>
      </c>
      <c r="Y39" s="3">
        <v>2839</v>
      </c>
      <c r="Z39" s="3">
        <v>3201</v>
      </c>
      <c r="AA39" s="3">
        <v>3683</v>
      </c>
      <c r="AB39" s="3">
        <v>4091</v>
      </c>
      <c r="AC39" s="3">
        <v>4497</v>
      </c>
      <c r="AD39" s="3">
        <v>4702</v>
      </c>
      <c r="AE39" s="3">
        <v>5204</v>
      </c>
      <c r="AF39" s="3">
        <v>5570</v>
      </c>
      <c r="AG39" s="3">
        <v>5993</v>
      </c>
      <c r="AH39" s="3">
        <v>6393</v>
      </c>
      <c r="AI39" s="3">
        <v>6707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">
      <c r="A40" s="2" t="s">
        <v>38</v>
      </c>
      <c r="B40" s="3"/>
      <c r="C40" s="3"/>
      <c r="D40" s="3">
        <v>683</v>
      </c>
      <c r="E40" s="3">
        <v>734</v>
      </c>
      <c r="F40" s="3">
        <v>722</v>
      </c>
      <c r="G40" s="3">
        <v>736</v>
      </c>
      <c r="H40" s="3">
        <v>769</v>
      </c>
      <c r="I40" s="3">
        <v>908</v>
      </c>
      <c r="J40" s="3">
        <v>1026</v>
      </c>
      <c r="K40" s="3">
        <v>1141</v>
      </c>
      <c r="L40" s="3">
        <v>1307</v>
      </c>
      <c r="M40" s="3">
        <v>1550</v>
      </c>
      <c r="N40" s="3">
        <v>1773</v>
      </c>
      <c r="O40" s="3">
        <v>1967</v>
      </c>
      <c r="P40" s="3">
        <v>2391</v>
      </c>
      <c r="Q40" s="3">
        <v>2910</v>
      </c>
      <c r="R40" s="3">
        <v>3312</v>
      </c>
      <c r="S40" s="3">
        <v>3752</v>
      </c>
      <c r="T40" s="3">
        <v>4220</v>
      </c>
      <c r="U40" s="3">
        <v>4688</v>
      </c>
      <c r="V40" s="3">
        <v>5028</v>
      </c>
      <c r="W40" s="3">
        <v>5369</v>
      </c>
      <c r="X40" s="3">
        <v>5675</v>
      </c>
      <c r="Y40" s="3">
        <v>6534</v>
      </c>
      <c r="Z40" s="3">
        <v>7614</v>
      </c>
      <c r="AA40" s="3">
        <v>8628</v>
      </c>
      <c r="AB40" s="3">
        <v>9598</v>
      </c>
      <c r="AC40" s="3">
        <v>10521</v>
      </c>
      <c r="AD40" s="3">
        <v>11384</v>
      </c>
      <c r="AE40" s="3">
        <v>12614</v>
      </c>
      <c r="AF40" s="3">
        <v>13753</v>
      </c>
      <c r="AG40" s="3">
        <v>14969</v>
      </c>
      <c r="AH40" s="3">
        <v>15974</v>
      </c>
      <c r="AI40" s="3">
        <v>16911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AM40"/>
  <sheetViews>
    <sheetView workbookViewId="0">
      <selection activeCell="D2" sqref="D2:AI40"/>
    </sheetView>
  </sheetViews>
  <sheetFormatPr defaultRowHeight="14.4" x14ac:dyDescent="0.3"/>
  <cols>
    <col min="1" max="1" width="26.6640625" customWidth="1"/>
    <col min="2" max="35" width="10.44140625" customWidth="1"/>
    <col min="36" max="36" width="31" customWidth="1"/>
    <col min="37" max="37" width="69.33203125" bestFit="1" customWidth="1"/>
    <col min="38" max="38" width="49" bestFit="1" customWidth="1"/>
    <col min="39" max="39" width="23.33203125" bestFit="1" customWidth="1"/>
  </cols>
  <sheetData>
    <row r="1" spans="1:39" s="22" customFormat="1" ht="15" x14ac:dyDescent="0.25">
      <c r="A1" s="21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1" t="s">
        <v>39</v>
      </c>
      <c r="AK1" s="36" t="s">
        <v>71</v>
      </c>
      <c r="AL1" s="21" t="s">
        <v>68</v>
      </c>
      <c r="AM1" s="21" t="s">
        <v>69</v>
      </c>
    </row>
    <row r="2" spans="1:39" ht="15" x14ac:dyDescent="0.25">
      <c r="A2" s="2" t="s">
        <v>0</v>
      </c>
      <c r="B2" s="3"/>
      <c r="C2" s="3"/>
      <c r="D2" s="3">
        <v>1095</v>
      </c>
      <c r="E2" s="3">
        <v>1666</v>
      </c>
      <c r="F2" s="3">
        <v>2312</v>
      </c>
      <c r="G2" s="3">
        <v>4456</v>
      </c>
      <c r="H2" s="3">
        <v>6570</v>
      </c>
      <c r="I2" s="3">
        <v>9785</v>
      </c>
      <c r="J2" s="3">
        <v>12723</v>
      </c>
      <c r="K2" s="3">
        <v>15721</v>
      </c>
      <c r="L2" s="3">
        <v>18946</v>
      </c>
      <c r="M2" s="3">
        <v>24666</v>
      </c>
      <c r="N2" s="3">
        <v>28039</v>
      </c>
      <c r="O2" s="3">
        <v>33322</v>
      </c>
      <c r="P2" s="3">
        <v>37320</v>
      </c>
      <c r="Q2" s="3">
        <v>40759</v>
      </c>
      <c r="R2" s="3">
        <v>45503</v>
      </c>
      <c r="S2" s="3">
        <v>48288</v>
      </c>
      <c r="T2" s="3">
        <v>51531</v>
      </c>
      <c r="U2" s="3">
        <v>55071</v>
      </c>
      <c r="V2" s="3">
        <v>57953</v>
      </c>
      <c r="W2" s="3">
        <v>60262</v>
      </c>
      <c r="X2" s="3">
        <v>66907</v>
      </c>
      <c r="Y2" s="3">
        <v>73814</v>
      </c>
      <c r="Z2" s="3">
        <v>79496</v>
      </c>
      <c r="AA2" s="3">
        <v>83114</v>
      </c>
      <c r="AB2" s="3">
        <v>89806</v>
      </c>
      <c r="AC2" s="3">
        <v>93002</v>
      </c>
      <c r="AD2" s="3">
        <v>98459</v>
      </c>
      <c r="AE2" s="3">
        <v>99252</v>
      </c>
      <c r="AF2" s="3">
        <v>100215</v>
      </c>
      <c r="AG2" s="3">
        <v>100903</v>
      </c>
      <c r="AH2" s="3">
        <v>101272</v>
      </c>
      <c r="AI2" s="3">
        <v>102209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ht="30" x14ac:dyDescent="0.25">
      <c r="A3" s="2" t="s">
        <v>1</v>
      </c>
      <c r="B3" s="3"/>
      <c r="C3" s="3"/>
      <c r="D3" s="3">
        <v>107</v>
      </c>
      <c r="E3" s="3">
        <v>183</v>
      </c>
      <c r="F3" s="3">
        <v>205</v>
      </c>
      <c r="G3" s="3">
        <v>362</v>
      </c>
      <c r="H3" s="3">
        <v>506</v>
      </c>
      <c r="I3" s="3">
        <v>686</v>
      </c>
      <c r="J3" s="3">
        <v>882</v>
      </c>
      <c r="K3" s="3">
        <v>1057</v>
      </c>
      <c r="L3" s="3">
        <v>1298</v>
      </c>
      <c r="M3" s="3">
        <v>1606</v>
      </c>
      <c r="N3" s="3">
        <v>1843</v>
      </c>
      <c r="O3" s="3">
        <v>2209</v>
      </c>
      <c r="P3" s="3">
        <v>2484</v>
      </c>
      <c r="Q3" s="3">
        <v>2729</v>
      </c>
      <c r="R3" s="3">
        <v>3082</v>
      </c>
      <c r="S3" s="3">
        <v>3279</v>
      </c>
      <c r="T3" s="3">
        <v>3509</v>
      </c>
      <c r="U3" s="3">
        <v>3760</v>
      </c>
      <c r="V3" s="3">
        <v>3976</v>
      </c>
      <c r="W3" s="3">
        <v>4140</v>
      </c>
      <c r="X3" s="3">
        <v>4618</v>
      </c>
      <c r="Y3" s="3">
        <v>5108</v>
      </c>
      <c r="Z3" s="3">
        <v>5507</v>
      </c>
      <c r="AA3" s="3">
        <v>5767</v>
      </c>
      <c r="AB3" s="3">
        <v>6241</v>
      </c>
      <c r="AC3" s="3">
        <v>6473</v>
      </c>
      <c r="AD3" s="3">
        <v>6879</v>
      </c>
      <c r="AE3" s="3">
        <v>6930</v>
      </c>
      <c r="AF3" s="3">
        <v>6996</v>
      </c>
      <c r="AG3" s="3">
        <v>7038</v>
      </c>
      <c r="AH3" s="3">
        <v>7053</v>
      </c>
      <c r="AI3" s="3">
        <v>7115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ht="15" x14ac:dyDescent="0.25">
      <c r="A4" s="2" t="s">
        <v>2</v>
      </c>
      <c r="B4" s="3"/>
      <c r="C4" s="3"/>
      <c r="D4" s="3">
        <v>1276</v>
      </c>
      <c r="E4" s="3">
        <v>1607</v>
      </c>
      <c r="F4" s="3">
        <v>3067</v>
      </c>
      <c r="G4" s="3">
        <v>6607</v>
      </c>
      <c r="H4" s="3">
        <v>9651</v>
      </c>
      <c r="I4" s="3">
        <v>14212</v>
      </c>
      <c r="J4" s="3">
        <v>18395</v>
      </c>
      <c r="K4" s="3">
        <v>22868</v>
      </c>
      <c r="L4" s="3">
        <v>27678</v>
      </c>
      <c r="M4" s="3">
        <v>40382</v>
      </c>
      <c r="N4" s="3">
        <v>46526</v>
      </c>
      <c r="O4" s="3">
        <v>56808</v>
      </c>
      <c r="P4" s="3">
        <v>63792</v>
      </c>
      <c r="Q4" s="3">
        <v>69966</v>
      </c>
      <c r="R4" s="3">
        <v>77851</v>
      </c>
      <c r="S4" s="3">
        <v>82705</v>
      </c>
      <c r="T4" s="3">
        <v>88277</v>
      </c>
      <c r="U4" s="3">
        <v>94980</v>
      </c>
      <c r="V4" s="3">
        <v>99166</v>
      </c>
      <c r="W4" s="3">
        <v>103067</v>
      </c>
      <c r="X4" s="3">
        <v>115310</v>
      </c>
      <c r="Y4" s="3">
        <v>127483</v>
      </c>
      <c r="Z4" s="3">
        <v>138166</v>
      </c>
      <c r="AA4" s="3">
        <v>144647</v>
      </c>
      <c r="AB4" s="3">
        <v>157012</v>
      </c>
      <c r="AC4" s="3">
        <v>162572</v>
      </c>
      <c r="AD4" s="3">
        <v>172110</v>
      </c>
      <c r="AE4" s="3">
        <v>173297</v>
      </c>
      <c r="AF4" s="3">
        <v>174759</v>
      </c>
      <c r="AG4" s="3">
        <v>175733</v>
      </c>
      <c r="AH4" s="3">
        <v>176148</v>
      </c>
      <c r="AI4" s="3">
        <v>177562</v>
      </c>
      <c r="AJ4" s="2" t="s">
        <v>2</v>
      </c>
      <c r="AK4" s="37" t="s">
        <v>54</v>
      </c>
      <c r="AL4" s="2" t="s">
        <v>54</v>
      </c>
      <c r="AM4" s="2"/>
    </row>
    <row r="5" spans="1:39" ht="15" x14ac:dyDescent="0.25">
      <c r="A5" s="2" t="s">
        <v>3</v>
      </c>
      <c r="B5" s="3"/>
      <c r="C5" s="3"/>
      <c r="D5" s="3">
        <v>513</v>
      </c>
      <c r="E5" s="3">
        <v>666</v>
      </c>
      <c r="F5" s="3">
        <v>1200</v>
      </c>
      <c r="G5" s="3">
        <v>2577</v>
      </c>
      <c r="H5" s="3">
        <v>3764</v>
      </c>
      <c r="I5" s="3">
        <v>5421</v>
      </c>
      <c r="J5" s="3">
        <v>6985</v>
      </c>
      <c r="K5" s="3">
        <v>8600</v>
      </c>
      <c r="L5" s="3">
        <v>10551</v>
      </c>
      <c r="M5" s="3">
        <v>15797</v>
      </c>
      <c r="N5" s="3">
        <v>18326</v>
      </c>
      <c r="O5" s="3">
        <v>22619</v>
      </c>
      <c r="P5" s="3">
        <v>25452</v>
      </c>
      <c r="Q5" s="3">
        <v>28000</v>
      </c>
      <c r="R5" s="3">
        <v>31239</v>
      </c>
      <c r="S5" s="3">
        <v>33231</v>
      </c>
      <c r="T5" s="3">
        <v>35547</v>
      </c>
      <c r="U5" s="3">
        <v>38403</v>
      </c>
      <c r="V5" s="3">
        <v>40124</v>
      </c>
      <c r="W5" s="3">
        <v>41733</v>
      </c>
      <c r="X5" s="3">
        <v>46942</v>
      </c>
      <c r="Y5" s="3">
        <v>52054</v>
      </c>
      <c r="Z5" s="3">
        <v>56602</v>
      </c>
      <c r="AA5" s="3">
        <v>59340</v>
      </c>
      <c r="AB5" s="3">
        <v>64594</v>
      </c>
      <c r="AC5" s="3">
        <v>66915</v>
      </c>
      <c r="AD5" s="3">
        <v>71036</v>
      </c>
      <c r="AE5" s="3">
        <v>71471</v>
      </c>
      <c r="AF5" s="3">
        <v>72030</v>
      </c>
      <c r="AG5" s="3">
        <v>72376</v>
      </c>
      <c r="AH5" s="3">
        <v>72474</v>
      </c>
      <c r="AI5" s="3">
        <v>73035</v>
      </c>
      <c r="AJ5" s="2" t="s">
        <v>3</v>
      </c>
      <c r="AK5" s="37" t="s">
        <v>54</v>
      </c>
      <c r="AL5" s="2" t="s">
        <v>54</v>
      </c>
      <c r="AM5" s="2"/>
    </row>
    <row r="6" spans="1:39" ht="15" x14ac:dyDescent="0.25">
      <c r="A6" s="2" t="s">
        <v>4</v>
      </c>
      <c r="B6" s="3"/>
      <c r="C6" s="3"/>
      <c r="D6" s="3">
        <v>2032</v>
      </c>
      <c r="E6" s="3">
        <v>2981</v>
      </c>
      <c r="F6" s="3">
        <v>4568</v>
      </c>
      <c r="G6" s="3">
        <v>9302</v>
      </c>
      <c r="H6" s="3">
        <v>13544</v>
      </c>
      <c r="I6" s="3">
        <v>18863</v>
      </c>
      <c r="J6" s="3">
        <v>25487</v>
      </c>
      <c r="K6" s="3">
        <v>31277</v>
      </c>
      <c r="L6" s="3">
        <v>42125</v>
      </c>
      <c r="M6" s="3">
        <v>52156</v>
      </c>
      <c r="N6" s="3">
        <v>61290</v>
      </c>
      <c r="O6" s="3">
        <v>71877</v>
      </c>
      <c r="P6" s="3">
        <v>81637</v>
      </c>
      <c r="Q6" s="3">
        <v>90860</v>
      </c>
      <c r="R6" s="3">
        <v>99253</v>
      </c>
      <c r="S6" s="3">
        <v>106093</v>
      </c>
      <c r="T6" s="3">
        <v>114066</v>
      </c>
      <c r="U6" s="3">
        <v>121147</v>
      </c>
      <c r="V6" s="3">
        <v>127261</v>
      </c>
      <c r="W6" s="3">
        <v>132404</v>
      </c>
      <c r="X6" s="3">
        <v>148032</v>
      </c>
      <c r="Y6" s="3">
        <v>166366</v>
      </c>
      <c r="Z6" s="3">
        <v>179724</v>
      </c>
      <c r="AA6" s="3">
        <v>189354</v>
      </c>
      <c r="AB6" s="3">
        <v>204991</v>
      </c>
      <c r="AC6" s="3">
        <v>212243</v>
      </c>
      <c r="AD6" s="3">
        <v>223779</v>
      </c>
      <c r="AE6" s="3">
        <v>224450</v>
      </c>
      <c r="AF6" s="3">
        <v>225619</v>
      </c>
      <c r="AG6" s="3">
        <v>226049</v>
      </c>
      <c r="AH6" s="3">
        <v>225640</v>
      </c>
      <c r="AI6" s="3">
        <v>227106</v>
      </c>
      <c r="AJ6" s="2" t="s">
        <v>4</v>
      </c>
      <c r="AK6" s="37" t="s">
        <v>55</v>
      </c>
      <c r="AL6" s="2" t="s">
        <v>55</v>
      </c>
      <c r="AM6" s="2"/>
    </row>
    <row r="7" spans="1:39" ht="15" x14ac:dyDescent="0.25">
      <c r="A7" s="2" t="s">
        <v>5</v>
      </c>
      <c r="B7" s="3"/>
      <c r="C7" s="3"/>
      <c r="D7" s="3">
        <v>186</v>
      </c>
      <c r="E7" s="3">
        <v>247</v>
      </c>
      <c r="F7" s="3">
        <v>388</v>
      </c>
      <c r="G7" s="3">
        <v>841</v>
      </c>
      <c r="H7" s="3">
        <v>1320</v>
      </c>
      <c r="I7" s="3">
        <v>1791</v>
      </c>
      <c r="J7" s="3">
        <v>2319</v>
      </c>
      <c r="K7" s="3">
        <v>2800</v>
      </c>
      <c r="L7" s="3">
        <v>3450</v>
      </c>
      <c r="M7" s="3">
        <v>4307</v>
      </c>
      <c r="N7" s="3">
        <v>4912</v>
      </c>
      <c r="O7" s="3">
        <v>5718</v>
      </c>
      <c r="P7" s="3">
        <v>6410</v>
      </c>
      <c r="Q7" s="3">
        <v>7020</v>
      </c>
      <c r="R7" s="3">
        <v>7746</v>
      </c>
      <c r="S7" s="3">
        <v>8221</v>
      </c>
      <c r="T7" s="3">
        <v>8773</v>
      </c>
      <c r="U7" s="3">
        <v>9324</v>
      </c>
      <c r="V7" s="3">
        <v>9815</v>
      </c>
      <c r="W7" s="3">
        <v>10216</v>
      </c>
      <c r="X7" s="3">
        <v>11329</v>
      </c>
      <c r="Y7" s="3">
        <v>12519</v>
      </c>
      <c r="Z7" s="3">
        <v>13478</v>
      </c>
      <c r="AA7" s="3">
        <v>14117</v>
      </c>
      <c r="AB7" s="3">
        <v>15248</v>
      </c>
      <c r="AC7" s="3">
        <v>15808</v>
      </c>
      <c r="AD7" s="3">
        <v>16716</v>
      </c>
      <c r="AE7" s="3">
        <v>16864</v>
      </c>
      <c r="AF7" s="3">
        <v>17035</v>
      </c>
      <c r="AG7" s="3">
        <v>17150</v>
      </c>
      <c r="AH7" s="3">
        <v>17202</v>
      </c>
      <c r="AI7" s="3">
        <v>17349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ht="15" x14ac:dyDescent="0.25">
      <c r="A8" s="2" t="s">
        <v>6</v>
      </c>
      <c r="B8" s="3"/>
      <c r="C8" s="3"/>
      <c r="D8" s="3">
        <v>282</v>
      </c>
      <c r="E8" s="3">
        <v>449</v>
      </c>
      <c r="F8" s="3">
        <v>849</v>
      </c>
      <c r="G8" s="3">
        <v>1706</v>
      </c>
      <c r="H8" s="3">
        <v>2474</v>
      </c>
      <c r="I8" s="3">
        <v>3434</v>
      </c>
      <c r="J8" s="3">
        <v>4576</v>
      </c>
      <c r="K8" s="3">
        <v>5617</v>
      </c>
      <c r="L8" s="3">
        <v>8158</v>
      </c>
      <c r="M8" s="3">
        <v>10089</v>
      </c>
      <c r="N8" s="3">
        <v>12269</v>
      </c>
      <c r="O8" s="3">
        <v>14423</v>
      </c>
      <c r="P8" s="3">
        <v>16369</v>
      </c>
      <c r="Q8" s="3">
        <v>18207</v>
      </c>
      <c r="R8" s="3">
        <v>19878</v>
      </c>
      <c r="S8" s="3">
        <v>21341</v>
      </c>
      <c r="T8" s="3">
        <v>22925</v>
      </c>
      <c r="U8" s="3">
        <v>24325</v>
      </c>
      <c r="V8" s="3">
        <v>25566</v>
      </c>
      <c r="W8" s="3">
        <v>26718</v>
      </c>
      <c r="X8" s="3">
        <v>29857</v>
      </c>
      <c r="Y8" s="3">
        <v>33420</v>
      </c>
      <c r="Z8" s="3">
        <v>36216</v>
      </c>
      <c r="AA8" s="3">
        <v>38230</v>
      </c>
      <c r="AB8" s="3">
        <v>41409</v>
      </c>
      <c r="AC8" s="3">
        <v>42885</v>
      </c>
      <c r="AD8" s="3">
        <v>45050</v>
      </c>
      <c r="AE8" s="3">
        <v>45193</v>
      </c>
      <c r="AF8" s="3">
        <v>45422</v>
      </c>
      <c r="AG8" s="3">
        <v>45512</v>
      </c>
      <c r="AH8" s="3">
        <v>45439</v>
      </c>
      <c r="AI8" s="3">
        <v>45716</v>
      </c>
      <c r="AJ8" s="2" t="s">
        <v>6</v>
      </c>
      <c r="AK8" s="37" t="s">
        <v>56</v>
      </c>
      <c r="AL8" s="2" t="s">
        <v>56</v>
      </c>
      <c r="AM8" s="2"/>
    </row>
    <row r="9" spans="1:39" ht="15" x14ac:dyDescent="0.25">
      <c r="A9" s="2" t="s">
        <v>7</v>
      </c>
      <c r="B9" s="3"/>
      <c r="C9" s="3"/>
      <c r="D9" s="3">
        <v>1260</v>
      </c>
      <c r="E9" s="3">
        <v>1965</v>
      </c>
      <c r="F9" s="3">
        <v>2668</v>
      </c>
      <c r="G9" s="3">
        <v>5024</v>
      </c>
      <c r="H9" s="3">
        <v>6975</v>
      </c>
      <c r="I9" s="3">
        <v>9869</v>
      </c>
      <c r="J9" s="3">
        <v>12692</v>
      </c>
      <c r="K9" s="3">
        <v>15533</v>
      </c>
      <c r="L9" s="3">
        <v>18925</v>
      </c>
      <c r="M9" s="3">
        <v>25788</v>
      </c>
      <c r="N9" s="3">
        <v>29678</v>
      </c>
      <c r="O9" s="3">
        <v>36184</v>
      </c>
      <c r="P9" s="3">
        <v>40704</v>
      </c>
      <c r="Q9" s="3">
        <v>44705</v>
      </c>
      <c r="R9" s="3">
        <v>50439</v>
      </c>
      <c r="S9" s="3">
        <v>53658</v>
      </c>
      <c r="T9" s="3">
        <v>57442</v>
      </c>
      <c r="U9" s="3">
        <v>61863</v>
      </c>
      <c r="V9" s="3">
        <v>65233</v>
      </c>
      <c r="W9" s="3">
        <v>67895</v>
      </c>
      <c r="X9" s="3">
        <v>75932</v>
      </c>
      <c r="Y9" s="3">
        <v>84063</v>
      </c>
      <c r="Z9" s="3">
        <v>90915</v>
      </c>
      <c r="AA9" s="3">
        <v>95227</v>
      </c>
      <c r="AB9" s="3">
        <v>103304</v>
      </c>
      <c r="AC9" s="3">
        <v>107067</v>
      </c>
      <c r="AD9" s="3">
        <v>113543</v>
      </c>
      <c r="AE9" s="3">
        <v>114337</v>
      </c>
      <c r="AF9" s="3">
        <v>115337</v>
      </c>
      <c r="AG9" s="3">
        <v>115993</v>
      </c>
      <c r="AH9" s="3">
        <v>116251</v>
      </c>
      <c r="AI9" s="3">
        <v>117235</v>
      </c>
      <c r="AJ9" s="2" t="s">
        <v>7</v>
      </c>
      <c r="AK9" s="37" t="s">
        <v>57</v>
      </c>
      <c r="AL9" s="2" t="s">
        <v>57</v>
      </c>
      <c r="AM9" s="2"/>
    </row>
    <row r="10" spans="1:39" x14ac:dyDescent="0.3">
      <c r="A10" s="2" t="s">
        <v>8</v>
      </c>
      <c r="B10" s="3"/>
      <c r="C10" s="3"/>
      <c r="D10" s="3">
        <v>227</v>
      </c>
      <c r="E10" s="3">
        <v>328</v>
      </c>
      <c r="F10" s="3">
        <v>477</v>
      </c>
      <c r="G10" s="3">
        <v>1242</v>
      </c>
      <c r="H10" s="3">
        <v>1993</v>
      </c>
      <c r="I10" s="3">
        <v>2194</v>
      </c>
      <c r="J10" s="3">
        <v>2837</v>
      </c>
      <c r="K10" s="3">
        <v>3267</v>
      </c>
      <c r="L10" s="3">
        <v>4120</v>
      </c>
      <c r="M10" s="3">
        <v>4645</v>
      </c>
      <c r="N10" s="3">
        <v>5295</v>
      </c>
      <c r="O10" s="3">
        <v>5978</v>
      </c>
      <c r="P10" s="3">
        <v>6718</v>
      </c>
      <c r="Q10" s="3">
        <v>7379</v>
      </c>
      <c r="R10" s="3">
        <v>8116</v>
      </c>
      <c r="S10" s="3">
        <v>8599</v>
      </c>
      <c r="T10" s="3">
        <v>9174</v>
      </c>
      <c r="U10" s="3">
        <v>9614</v>
      </c>
      <c r="V10" s="3">
        <v>10166</v>
      </c>
      <c r="W10" s="3">
        <v>10592</v>
      </c>
      <c r="X10" s="3">
        <v>11725</v>
      </c>
      <c r="Y10" s="3">
        <v>12981</v>
      </c>
      <c r="Z10" s="3">
        <v>13908</v>
      </c>
      <c r="AA10" s="3">
        <v>14578</v>
      </c>
      <c r="AB10" s="3">
        <v>15682</v>
      </c>
      <c r="AC10" s="3">
        <v>16273</v>
      </c>
      <c r="AD10" s="3">
        <v>17197</v>
      </c>
      <c r="AE10" s="3">
        <v>17342</v>
      </c>
      <c r="AF10" s="3">
        <v>17514</v>
      </c>
      <c r="AG10" s="3">
        <v>17623</v>
      </c>
      <c r="AH10" s="3">
        <v>17661</v>
      </c>
      <c r="AI10" s="3">
        <v>17814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">
      <c r="A11" s="2" t="s">
        <v>9</v>
      </c>
      <c r="B11" s="3"/>
      <c r="C11" s="3"/>
      <c r="D11" s="3">
        <v>1565</v>
      </c>
      <c r="E11" s="3">
        <v>2245</v>
      </c>
      <c r="F11" s="3">
        <v>3220</v>
      </c>
      <c r="G11" s="3">
        <v>6942</v>
      </c>
      <c r="H11" s="3">
        <v>10054</v>
      </c>
      <c r="I11" s="3">
        <v>12596</v>
      </c>
      <c r="J11" s="3">
        <v>16153</v>
      </c>
      <c r="K11" s="3">
        <v>19237</v>
      </c>
      <c r="L11" s="3">
        <v>23892</v>
      </c>
      <c r="M11" s="3">
        <v>30522</v>
      </c>
      <c r="N11" s="3">
        <v>35084</v>
      </c>
      <c r="O11" s="3">
        <v>41751</v>
      </c>
      <c r="P11" s="3">
        <v>46994</v>
      </c>
      <c r="Q11" s="3">
        <v>51691</v>
      </c>
      <c r="R11" s="3">
        <v>57906</v>
      </c>
      <c r="S11" s="3">
        <v>61560</v>
      </c>
      <c r="T11" s="3">
        <v>65849</v>
      </c>
      <c r="U11" s="3">
        <v>70332</v>
      </c>
      <c r="V11" s="3">
        <v>74347</v>
      </c>
      <c r="W11" s="3">
        <v>77408</v>
      </c>
      <c r="X11" s="3">
        <v>86310</v>
      </c>
      <c r="Y11" s="3">
        <v>95636</v>
      </c>
      <c r="Z11" s="3">
        <v>103174</v>
      </c>
      <c r="AA11" s="3">
        <v>108157</v>
      </c>
      <c r="AB11" s="3">
        <v>117057</v>
      </c>
      <c r="AC11" s="3">
        <v>121390</v>
      </c>
      <c r="AD11" s="3">
        <v>128650</v>
      </c>
      <c r="AE11" s="3">
        <v>129601</v>
      </c>
      <c r="AF11" s="3">
        <v>130778</v>
      </c>
      <c r="AG11" s="3">
        <v>131526</v>
      </c>
      <c r="AH11" s="3">
        <v>131767</v>
      </c>
      <c r="AI11" s="3">
        <v>132883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">
      <c r="A12" s="2" t="s">
        <v>10</v>
      </c>
      <c r="B12" s="3"/>
      <c r="C12" s="3"/>
      <c r="D12" s="3">
        <v>552</v>
      </c>
      <c r="E12" s="3">
        <v>854</v>
      </c>
      <c r="F12" s="3">
        <v>1497</v>
      </c>
      <c r="G12" s="3">
        <v>2941</v>
      </c>
      <c r="H12" s="3">
        <v>4229</v>
      </c>
      <c r="I12" s="3">
        <v>5853</v>
      </c>
      <c r="J12" s="3">
        <v>8369</v>
      </c>
      <c r="K12" s="3">
        <v>10277</v>
      </c>
      <c r="L12" s="3">
        <v>14880</v>
      </c>
      <c r="M12" s="3">
        <v>18396</v>
      </c>
      <c r="N12" s="3">
        <v>22211</v>
      </c>
      <c r="O12" s="3">
        <v>26169</v>
      </c>
      <c r="P12" s="3">
        <v>29957</v>
      </c>
      <c r="Q12" s="3">
        <v>33397</v>
      </c>
      <c r="R12" s="3">
        <v>36517</v>
      </c>
      <c r="S12" s="3">
        <v>39234</v>
      </c>
      <c r="T12" s="3">
        <v>42227</v>
      </c>
      <c r="U12" s="3">
        <v>44881</v>
      </c>
      <c r="V12" s="3">
        <v>47179</v>
      </c>
      <c r="W12" s="3">
        <v>49297</v>
      </c>
      <c r="X12" s="3">
        <v>55187</v>
      </c>
      <c r="Y12" s="3">
        <v>62014</v>
      </c>
      <c r="Z12" s="3">
        <v>67134</v>
      </c>
      <c r="AA12" s="3">
        <v>70816</v>
      </c>
      <c r="AB12" s="3">
        <v>76753</v>
      </c>
      <c r="AC12" s="3">
        <v>79555</v>
      </c>
      <c r="AD12" s="3">
        <v>83874</v>
      </c>
      <c r="AE12" s="3">
        <v>84108</v>
      </c>
      <c r="AF12" s="3">
        <v>84528</v>
      </c>
      <c r="AG12" s="3">
        <v>84677</v>
      </c>
      <c r="AH12" s="3">
        <v>84510</v>
      </c>
      <c r="AI12" s="3">
        <v>85051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">
      <c r="A13" s="2" t="s">
        <v>11</v>
      </c>
      <c r="B13" s="3"/>
      <c r="C13" s="3"/>
      <c r="D13" s="3">
        <v>493</v>
      </c>
      <c r="E13" s="3">
        <v>675</v>
      </c>
      <c r="F13" s="3">
        <v>988</v>
      </c>
      <c r="G13" s="3">
        <v>2545</v>
      </c>
      <c r="H13" s="3">
        <v>3773</v>
      </c>
      <c r="I13" s="3">
        <v>5281</v>
      </c>
      <c r="J13" s="3">
        <v>5688</v>
      </c>
      <c r="K13" s="3">
        <v>6981</v>
      </c>
      <c r="L13" s="3">
        <v>8357</v>
      </c>
      <c r="M13" s="3">
        <v>10332</v>
      </c>
      <c r="N13" s="3">
        <v>11427</v>
      </c>
      <c r="O13" s="3">
        <v>13283</v>
      </c>
      <c r="P13" s="3">
        <v>14792</v>
      </c>
      <c r="Q13" s="3">
        <v>16429</v>
      </c>
      <c r="R13" s="3">
        <v>17952</v>
      </c>
      <c r="S13" s="3">
        <v>18981</v>
      </c>
      <c r="T13" s="3">
        <v>20420</v>
      </c>
      <c r="U13" s="3">
        <v>21714</v>
      </c>
      <c r="V13" s="3">
        <v>22847</v>
      </c>
      <c r="W13" s="3">
        <v>23568</v>
      </c>
      <c r="X13" s="3">
        <v>26225</v>
      </c>
      <c r="Y13" s="3">
        <v>29312</v>
      </c>
      <c r="Z13" s="3">
        <v>31476</v>
      </c>
      <c r="AA13" s="3">
        <v>33034</v>
      </c>
      <c r="AB13" s="3">
        <v>35651</v>
      </c>
      <c r="AC13" s="3">
        <v>36834</v>
      </c>
      <c r="AD13" s="3">
        <v>38830</v>
      </c>
      <c r="AE13" s="3">
        <v>39076</v>
      </c>
      <c r="AF13" s="3">
        <v>39381</v>
      </c>
      <c r="AG13" s="3">
        <v>39528</v>
      </c>
      <c r="AH13" s="3">
        <v>39499</v>
      </c>
      <c r="AI13" s="3">
        <v>39762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">
      <c r="A14" s="2" t="s">
        <v>12</v>
      </c>
      <c r="B14" s="3"/>
      <c r="C14" s="3"/>
      <c r="D14" s="3">
        <v>550</v>
      </c>
      <c r="E14" s="3">
        <v>781</v>
      </c>
      <c r="F14" s="3">
        <v>1248</v>
      </c>
      <c r="G14" s="3">
        <v>2560</v>
      </c>
      <c r="H14" s="3">
        <v>3659</v>
      </c>
      <c r="I14" s="3">
        <v>4943</v>
      </c>
      <c r="J14" s="3">
        <v>6121</v>
      </c>
      <c r="K14" s="3">
        <v>7498</v>
      </c>
      <c r="L14" s="3">
        <v>10833</v>
      </c>
      <c r="M14" s="3">
        <v>13335</v>
      </c>
      <c r="N14" s="3">
        <v>16227</v>
      </c>
      <c r="O14" s="3">
        <v>19025</v>
      </c>
      <c r="P14" s="3">
        <v>21831</v>
      </c>
      <c r="Q14" s="3">
        <v>24275</v>
      </c>
      <c r="R14" s="3">
        <v>26576</v>
      </c>
      <c r="S14" s="3">
        <v>28699</v>
      </c>
      <c r="T14" s="3">
        <v>30884</v>
      </c>
      <c r="U14" s="3">
        <v>32851</v>
      </c>
      <c r="V14" s="3">
        <v>34598</v>
      </c>
      <c r="W14" s="3">
        <v>36311</v>
      </c>
      <c r="X14" s="3">
        <v>40546</v>
      </c>
      <c r="Y14" s="3">
        <v>45611</v>
      </c>
      <c r="Z14" s="3">
        <v>49483</v>
      </c>
      <c r="AA14" s="3">
        <v>52338</v>
      </c>
      <c r="AB14" s="3">
        <v>56673</v>
      </c>
      <c r="AC14" s="3">
        <v>58933</v>
      </c>
      <c r="AD14" s="3">
        <v>62225</v>
      </c>
      <c r="AE14" s="3">
        <v>62618</v>
      </c>
      <c r="AF14" s="3">
        <v>63113</v>
      </c>
      <c r="AG14" s="3">
        <v>63359</v>
      </c>
      <c r="AH14" s="3">
        <v>63321</v>
      </c>
      <c r="AI14" s="3">
        <v>63764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">
      <c r="A15" s="2" t="s">
        <v>13</v>
      </c>
      <c r="B15" s="3"/>
      <c r="C15" s="3"/>
      <c r="D15" s="3">
        <v>333</v>
      </c>
      <c r="E15" s="3">
        <v>505</v>
      </c>
      <c r="F15" s="3">
        <v>881</v>
      </c>
      <c r="G15" s="3">
        <v>1775</v>
      </c>
      <c r="H15" s="3">
        <v>2593</v>
      </c>
      <c r="I15" s="3">
        <v>3623</v>
      </c>
      <c r="J15" s="3">
        <v>4862</v>
      </c>
      <c r="K15" s="3">
        <v>5964</v>
      </c>
      <c r="L15" s="3">
        <v>8090</v>
      </c>
      <c r="M15" s="3">
        <v>10025</v>
      </c>
      <c r="N15" s="3">
        <v>11709</v>
      </c>
      <c r="O15" s="3">
        <v>13735</v>
      </c>
      <c r="P15" s="3">
        <v>15479</v>
      </c>
      <c r="Q15" s="3">
        <v>17223</v>
      </c>
      <c r="R15" s="3">
        <v>18805</v>
      </c>
      <c r="S15" s="3">
        <v>20018</v>
      </c>
      <c r="T15" s="3">
        <v>21496</v>
      </c>
      <c r="U15" s="3">
        <v>22800</v>
      </c>
      <c r="V15" s="3">
        <v>23945</v>
      </c>
      <c r="W15" s="3">
        <v>24846</v>
      </c>
      <c r="X15" s="3">
        <v>27775</v>
      </c>
      <c r="Y15" s="3">
        <v>31119</v>
      </c>
      <c r="Z15" s="3">
        <v>33593</v>
      </c>
      <c r="AA15" s="3">
        <v>35351</v>
      </c>
      <c r="AB15" s="3">
        <v>38280</v>
      </c>
      <c r="AC15" s="3">
        <v>39546</v>
      </c>
      <c r="AD15" s="3">
        <v>41567</v>
      </c>
      <c r="AE15" s="3">
        <v>41691</v>
      </c>
      <c r="AF15" s="3">
        <v>41900</v>
      </c>
      <c r="AG15" s="3">
        <v>41979</v>
      </c>
      <c r="AH15" s="3">
        <v>41915</v>
      </c>
      <c r="AI15" s="3">
        <v>42174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">
      <c r="A16" s="2" t="s">
        <v>14</v>
      </c>
      <c r="B16" s="3"/>
      <c r="C16" s="3"/>
      <c r="D16" s="3">
        <v>14</v>
      </c>
      <c r="E16" s="3">
        <v>16</v>
      </c>
      <c r="F16" s="3">
        <v>30</v>
      </c>
      <c r="G16" s="3">
        <v>103</v>
      </c>
      <c r="H16" s="3">
        <v>190</v>
      </c>
      <c r="I16" s="3">
        <v>195</v>
      </c>
      <c r="J16" s="3">
        <v>254</v>
      </c>
      <c r="K16" s="3">
        <v>284</v>
      </c>
      <c r="L16" s="3">
        <v>369</v>
      </c>
      <c r="M16" s="3">
        <v>393</v>
      </c>
      <c r="N16" s="3">
        <v>451</v>
      </c>
      <c r="O16" s="3">
        <v>495</v>
      </c>
      <c r="P16" s="3">
        <v>557</v>
      </c>
      <c r="Q16" s="3">
        <v>616</v>
      </c>
      <c r="R16" s="3">
        <v>670</v>
      </c>
      <c r="S16" s="3">
        <v>710</v>
      </c>
      <c r="T16" s="3">
        <v>759</v>
      </c>
      <c r="U16" s="3">
        <v>789</v>
      </c>
      <c r="V16" s="3">
        <v>837</v>
      </c>
      <c r="W16" s="3">
        <v>874</v>
      </c>
      <c r="X16" s="3">
        <v>969</v>
      </c>
      <c r="Y16" s="3">
        <v>1077</v>
      </c>
      <c r="Z16" s="3">
        <v>1155</v>
      </c>
      <c r="AA16" s="3">
        <v>1215</v>
      </c>
      <c r="AB16" s="3">
        <v>1307</v>
      </c>
      <c r="AC16" s="3">
        <v>1359</v>
      </c>
      <c r="AD16" s="3">
        <v>1437</v>
      </c>
      <c r="AE16" s="3">
        <v>1450</v>
      </c>
      <c r="AF16" s="3">
        <v>1464</v>
      </c>
      <c r="AG16" s="3">
        <v>1471</v>
      </c>
      <c r="AH16" s="3">
        <v>1471</v>
      </c>
      <c r="AI16" s="3">
        <v>1481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">
      <c r="A17" s="2" t="s">
        <v>15</v>
      </c>
      <c r="B17" s="3"/>
      <c r="C17" s="3"/>
      <c r="D17" s="3">
        <v>788</v>
      </c>
      <c r="E17" s="3">
        <v>1038</v>
      </c>
      <c r="F17" s="3">
        <v>1986</v>
      </c>
      <c r="G17" s="3">
        <v>4216</v>
      </c>
      <c r="H17" s="3">
        <v>6002</v>
      </c>
      <c r="I17" s="3">
        <v>8460</v>
      </c>
      <c r="J17" s="3">
        <v>10912</v>
      </c>
      <c r="K17" s="3">
        <v>13522</v>
      </c>
      <c r="L17" s="3">
        <v>16417</v>
      </c>
      <c r="M17" s="3">
        <v>23413</v>
      </c>
      <c r="N17" s="3">
        <v>27092</v>
      </c>
      <c r="O17" s="3">
        <v>33069</v>
      </c>
      <c r="P17" s="3">
        <v>37222</v>
      </c>
      <c r="Q17" s="3">
        <v>40901</v>
      </c>
      <c r="R17" s="3">
        <v>45706</v>
      </c>
      <c r="S17" s="3">
        <v>48600</v>
      </c>
      <c r="T17" s="3">
        <v>51972</v>
      </c>
      <c r="U17" s="3">
        <v>55919</v>
      </c>
      <c r="V17" s="3">
        <v>58682</v>
      </c>
      <c r="W17" s="3">
        <v>61030</v>
      </c>
      <c r="X17" s="3">
        <v>68229</v>
      </c>
      <c r="Y17" s="3">
        <v>75429</v>
      </c>
      <c r="Z17" s="3">
        <v>81582</v>
      </c>
      <c r="AA17" s="3">
        <v>85381</v>
      </c>
      <c r="AB17" s="3">
        <v>92672</v>
      </c>
      <c r="AC17" s="3">
        <v>95988</v>
      </c>
      <c r="AD17" s="3">
        <v>101358</v>
      </c>
      <c r="AE17" s="3">
        <v>102013</v>
      </c>
      <c r="AF17" s="3">
        <v>102822</v>
      </c>
      <c r="AG17" s="3">
        <v>103368</v>
      </c>
      <c r="AH17" s="3">
        <v>103594</v>
      </c>
      <c r="AI17" s="3">
        <v>104387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">
      <c r="A18" s="2" t="s">
        <v>16</v>
      </c>
      <c r="B18" s="3"/>
      <c r="C18" s="3"/>
      <c r="D18" s="3">
        <v>1150</v>
      </c>
      <c r="E18" s="3">
        <v>1507</v>
      </c>
      <c r="F18" s="3">
        <v>2777</v>
      </c>
      <c r="G18" s="3">
        <v>5900</v>
      </c>
      <c r="H18" s="3">
        <v>8493</v>
      </c>
      <c r="I18" s="3">
        <v>12109</v>
      </c>
      <c r="J18" s="3">
        <v>15624</v>
      </c>
      <c r="K18" s="3">
        <v>19316</v>
      </c>
      <c r="L18" s="3">
        <v>23453</v>
      </c>
      <c r="M18" s="3">
        <v>34129</v>
      </c>
      <c r="N18" s="3">
        <v>39322</v>
      </c>
      <c r="O18" s="3">
        <v>48158</v>
      </c>
      <c r="P18" s="3">
        <v>54111</v>
      </c>
      <c r="Q18" s="3">
        <v>59389</v>
      </c>
      <c r="R18" s="3">
        <v>66440</v>
      </c>
      <c r="S18" s="3">
        <v>70618</v>
      </c>
      <c r="T18" s="3">
        <v>75467</v>
      </c>
      <c r="U18" s="3">
        <v>81317</v>
      </c>
      <c r="V18" s="3">
        <v>85211</v>
      </c>
      <c r="W18" s="3">
        <v>88601</v>
      </c>
      <c r="X18" s="3">
        <v>99208</v>
      </c>
      <c r="Y18" s="3">
        <v>109830</v>
      </c>
      <c r="Z18" s="3">
        <v>119054</v>
      </c>
      <c r="AA18" s="3">
        <v>124696</v>
      </c>
      <c r="AB18" s="3">
        <v>135402</v>
      </c>
      <c r="AC18" s="3">
        <v>140227</v>
      </c>
      <c r="AD18" s="3">
        <v>148385</v>
      </c>
      <c r="AE18" s="3">
        <v>149374</v>
      </c>
      <c r="AF18" s="3">
        <v>150595</v>
      </c>
      <c r="AG18" s="3">
        <v>151409</v>
      </c>
      <c r="AH18" s="3">
        <v>151741</v>
      </c>
      <c r="AI18" s="3">
        <v>152944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">
      <c r="A19" s="2" t="s">
        <v>17</v>
      </c>
      <c r="B19" s="3"/>
      <c r="C19" s="3"/>
      <c r="D19" s="3">
        <v>2160</v>
      </c>
      <c r="E19" s="3">
        <v>2738</v>
      </c>
      <c r="F19" s="3">
        <v>5249</v>
      </c>
      <c r="G19" s="3">
        <v>11305</v>
      </c>
      <c r="H19" s="3">
        <v>16462</v>
      </c>
      <c r="I19" s="3">
        <v>23298</v>
      </c>
      <c r="J19" s="3">
        <v>30135</v>
      </c>
      <c r="K19" s="3">
        <v>37308</v>
      </c>
      <c r="L19" s="3">
        <v>44994</v>
      </c>
      <c r="M19" s="3">
        <v>64142</v>
      </c>
      <c r="N19" s="3">
        <v>73216</v>
      </c>
      <c r="O19" s="3">
        <v>88684</v>
      </c>
      <c r="P19" s="3">
        <v>99379</v>
      </c>
      <c r="Q19" s="3">
        <v>108737</v>
      </c>
      <c r="R19" s="3">
        <v>121594</v>
      </c>
      <c r="S19" s="3">
        <v>129091</v>
      </c>
      <c r="T19" s="3">
        <v>137688</v>
      </c>
      <c r="U19" s="3">
        <v>147867</v>
      </c>
      <c r="V19" s="3">
        <v>155205</v>
      </c>
      <c r="W19" s="3">
        <v>161305</v>
      </c>
      <c r="X19" s="3">
        <v>179789</v>
      </c>
      <c r="Y19" s="3">
        <v>198820</v>
      </c>
      <c r="Z19" s="3">
        <v>215051</v>
      </c>
      <c r="AA19" s="3">
        <v>225155</v>
      </c>
      <c r="AB19" s="3">
        <v>243811</v>
      </c>
      <c r="AC19" s="3">
        <v>252399</v>
      </c>
      <c r="AD19" s="3">
        <v>266471</v>
      </c>
      <c r="AE19" s="3">
        <v>268473</v>
      </c>
      <c r="AF19" s="3">
        <v>270863</v>
      </c>
      <c r="AG19" s="3">
        <v>272541</v>
      </c>
      <c r="AH19" s="3">
        <v>273372</v>
      </c>
      <c r="AI19" s="3">
        <v>275636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">
      <c r="A20" s="2" t="s">
        <v>18</v>
      </c>
      <c r="B20" s="3"/>
      <c r="C20" s="3"/>
      <c r="D20" s="3">
        <v>435</v>
      </c>
      <c r="E20" s="3">
        <v>671</v>
      </c>
      <c r="F20" s="3">
        <v>1201</v>
      </c>
      <c r="G20" s="3">
        <v>2388</v>
      </c>
      <c r="H20" s="3">
        <v>3482</v>
      </c>
      <c r="I20" s="3">
        <v>4856</v>
      </c>
      <c r="J20" s="3">
        <v>6491</v>
      </c>
      <c r="K20" s="3">
        <v>7961</v>
      </c>
      <c r="L20" s="3">
        <v>11139</v>
      </c>
      <c r="M20" s="3">
        <v>13816</v>
      </c>
      <c r="N20" s="3">
        <v>16298</v>
      </c>
      <c r="O20" s="3">
        <v>19102</v>
      </c>
      <c r="P20" s="3">
        <v>21560</v>
      </c>
      <c r="Q20" s="3">
        <v>23965</v>
      </c>
      <c r="R20" s="3">
        <v>26148</v>
      </c>
      <c r="S20" s="3">
        <v>27890</v>
      </c>
      <c r="T20" s="3">
        <v>29916</v>
      </c>
      <c r="U20" s="3">
        <v>31705</v>
      </c>
      <c r="V20" s="3">
        <v>33284</v>
      </c>
      <c r="W20" s="3">
        <v>34582</v>
      </c>
      <c r="X20" s="3">
        <v>38639</v>
      </c>
      <c r="Y20" s="3">
        <v>43332</v>
      </c>
      <c r="Z20" s="3">
        <v>46848</v>
      </c>
      <c r="AA20" s="3">
        <v>49359</v>
      </c>
      <c r="AB20" s="3">
        <v>53436</v>
      </c>
      <c r="AC20" s="3">
        <v>55225</v>
      </c>
      <c r="AD20" s="3">
        <v>58026</v>
      </c>
      <c r="AE20" s="3">
        <v>58212</v>
      </c>
      <c r="AF20" s="3">
        <v>58512</v>
      </c>
      <c r="AG20" s="3">
        <v>58635</v>
      </c>
      <c r="AH20" s="3">
        <v>58556</v>
      </c>
      <c r="AI20" s="3">
        <v>58924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">
      <c r="A21" s="2" t="s">
        <v>19</v>
      </c>
      <c r="B21" s="3"/>
      <c r="C21" s="3"/>
      <c r="D21" s="3">
        <v>860</v>
      </c>
      <c r="E21" s="3">
        <v>1307</v>
      </c>
      <c r="F21" s="3">
        <v>2239</v>
      </c>
      <c r="G21" s="3">
        <v>4617</v>
      </c>
      <c r="H21" s="3">
        <v>6772</v>
      </c>
      <c r="I21" s="3">
        <v>9484</v>
      </c>
      <c r="J21" s="3">
        <v>13194</v>
      </c>
      <c r="K21" s="3">
        <v>16174</v>
      </c>
      <c r="L21" s="3">
        <v>21944</v>
      </c>
      <c r="M21" s="3">
        <v>27248</v>
      </c>
      <c r="N21" s="3">
        <v>31497</v>
      </c>
      <c r="O21" s="3">
        <v>36844</v>
      </c>
      <c r="P21" s="3">
        <v>41412</v>
      </c>
      <c r="Q21" s="3">
        <v>46027</v>
      </c>
      <c r="R21" s="3">
        <v>50227</v>
      </c>
      <c r="S21" s="3">
        <v>53370</v>
      </c>
      <c r="T21" s="3">
        <v>57261</v>
      </c>
      <c r="U21" s="3">
        <v>60721</v>
      </c>
      <c r="V21" s="3">
        <v>63732</v>
      </c>
      <c r="W21" s="3">
        <v>66021</v>
      </c>
      <c r="X21" s="3">
        <v>73743</v>
      </c>
      <c r="Y21" s="3">
        <v>82648</v>
      </c>
      <c r="Z21" s="3">
        <v>89245</v>
      </c>
      <c r="AA21" s="3">
        <v>93944</v>
      </c>
      <c r="AB21" s="3">
        <v>101659</v>
      </c>
      <c r="AC21" s="3">
        <v>105033</v>
      </c>
      <c r="AD21" s="3">
        <v>110733</v>
      </c>
      <c r="AE21" s="3">
        <v>111188</v>
      </c>
      <c r="AF21" s="3">
        <v>111868</v>
      </c>
      <c r="AG21" s="3">
        <v>112168</v>
      </c>
      <c r="AH21" s="3">
        <v>112031</v>
      </c>
      <c r="AI21" s="3">
        <v>112801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">
      <c r="A22" s="2" t="s">
        <v>20</v>
      </c>
      <c r="B22" s="3"/>
      <c r="C22" s="3"/>
      <c r="D22" s="3">
        <v>47</v>
      </c>
      <c r="E22" s="3">
        <v>59</v>
      </c>
      <c r="F22" s="3">
        <v>121</v>
      </c>
      <c r="G22" s="3">
        <v>303</v>
      </c>
      <c r="H22" s="3">
        <v>448</v>
      </c>
      <c r="I22" s="3">
        <v>557</v>
      </c>
      <c r="J22" s="3">
        <v>719</v>
      </c>
      <c r="K22" s="3">
        <v>867</v>
      </c>
      <c r="L22" s="3">
        <v>1056</v>
      </c>
      <c r="M22" s="3">
        <v>1568</v>
      </c>
      <c r="N22" s="3">
        <v>1777</v>
      </c>
      <c r="O22" s="3">
        <v>2172</v>
      </c>
      <c r="P22" s="3">
        <v>2431</v>
      </c>
      <c r="Q22" s="3">
        <v>2659</v>
      </c>
      <c r="R22" s="3">
        <v>3008</v>
      </c>
      <c r="S22" s="3">
        <v>3190</v>
      </c>
      <c r="T22" s="3">
        <v>3397</v>
      </c>
      <c r="U22" s="3">
        <v>3652</v>
      </c>
      <c r="V22" s="3">
        <v>3842</v>
      </c>
      <c r="W22" s="3">
        <v>3991</v>
      </c>
      <c r="X22" s="3">
        <v>4462</v>
      </c>
      <c r="Y22" s="3">
        <v>4957</v>
      </c>
      <c r="Z22" s="3">
        <v>5381</v>
      </c>
      <c r="AA22" s="3">
        <v>5648</v>
      </c>
      <c r="AB22" s="3">
        <v>6114</v>
      </c>
      <c r="AC22" s="3">
        <v>6328</v>
      </c>
      <c r="AD22" s="3">
        <v>6695</v>
      </c>
      <c r="AE22" s="3">
        <v>6746</v>
      </c>
      <c r="AF22" s="3">
        <v>6809</v>
      </c>
      <c r="AG22" s="3">
        <v>6852</v>
      </c>
      <c r="AH22" s="3">
        <v>6873</v>
      </c>
      <c r="AI22" s="3">
        <v>6934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">
      <c r="A23" s="2" t="s">
        <v>21</v>
      </c>
      <c r="B23" s="3"/>
      <c r="C23" s="3"/>
      <c r="D23" s="3">
        <v>482</v>
      </c>
      <c r="E23" s="3">
        <v>663</v>
      </c>
      <c r="F23" s="3">
        <v>1133</v>
      </c>
      <c r="G23" s="3">
        <v>2410</v>
      </c>
      <c r="H23" s="3">
        <v>3379</v>
      </c>
      <c r="I23" s="3">
        <v>4634</v>
      </c>
      <c r="J23" s="3">
        <v>5950</v>
      </c>
      <c r="K23" s="3">
        <v>7286</v>
      </c>
      <c r="L23" s="3">
        <v>8901</v>
      </c>
      <c r="M23" s="3">
        <v>13082</v>
      </c>
      <c r="N23" s="3">
        <v>15107</v>
      </c>
      <c r="O23" s="3">
        <v>18645</v>
      </c>
      <c r="P23" s="3">
        <v>20974</v>
      </c>
      <c r="Q23" s="3">
        <v>23056</v>
      </c>
      <c r="R23" s="3">
        <v>25947</v>
      </c>
      <c r="S23" s="3">
        <v>27590</v>
      </c>
      <c r="T23" s="3">
        <v>29507</v>
      </c>
      <c r="U23" s="3">
        <v>31852</v>
      </c>
      <c r="V23" s="3">
        <v>33430</v>
      </c>
      <c r="W23" s="3">
        <v>34763</v>
      </c>
      <c r="X23" s="3">
        <v>39010</v>
      </c>
      <c r="Y23" s="3">
        <v>43256</v>
      </c>
      <c r="Z23" s="3">
        <v>46943</v>
      </c>
      <c r="AA23" s="3">
        <v>49201</v>
      </c>
      <c r="AB23" s="3">
        <v>53460</v>
      </c>
      <c r="AC23" s="3">
        <v>55369</v>
      </c>
      <c r="AD23" s="3">
        <v>58673</v>
      </c>
      <c r="AE23" s="3">
        <v>59033</v>
      </c>
      <c r="AF23" s="3">
        <v>59497</v>
      </c>
      <c r="AG23" s="3">
        <v>59791</v>
      </c>
      <c r="AH23" s="3">
        <v>59890</v>
      </c>
      <c r="AI23" s="3">
        <v>60364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">
      <c r="A24" s="2" t="s">
        <v>22</v>
      </c>
      <c r="B24" s="3"/>
      <c r="C24" s="3"/>
      <c r="D24" s="3">
        <v>734</v>
      </c>
      <c r="E24" s="3">
        <v>1070</v>
      </c>
      <c r="F24" s="3">
        <v>1558</v>
      </c>
      <c r="G24" s="3">
        <v>3368</v>
      </c>
      <c r="H24" s="3">
        <v>4892</v>
      </c>
      <c r="I24" s="3">
        <v>6212</v>
      </c>
      <c r="J24" s="3">
        <v>7992</v>
      </c>
      <c r="K24" s="3">
        <v>9577</v>
      </c>
      <c r="L24" s="3">
        <v>11795</v>
      </c>
      <c r="M24" s="3">
        <v>15316</v>
      </c>
      <c r="N24" s="3">
        <v>17571</v>
      </c>
      <c r="O24" s="3">
        <v>21033</v>
      </c>
      <c r="P24" s="3">
        <v>23655</v>
      </c>
      <c r="Q24" s="3">
        <v>25993</v>
      </c>
      <c r="R24" s="3">
        <v>29239</v>
      </c>
      <c r="S24" s="3">
        <v>31078</v>
      </c>
      <c r="T24" s="3">
        <v>33236</v>
      </c>
      <c r="U24" s="3">
        <v>35557</v>
      </c>
      <c r="V24" s="3">
        <v>37599</v>
      </c>
      <c r="W24" s="3">
        <v>39142</v>
      </c>
      <c r="X24" s="3">
        <v>43649</v>
      </c>
      <c r="Y24" s="3">
        <v>48340</v>
      </c>
      <c r="Z24" s="3">
        <v>52156</v>
      </c>
      <c r="AA24" s="3">
        <v>54649</v>
      </c>
      <c r="AB24" s="3">
        <v>59144</v>
      </c>
      <c r="AC24" s="3">
        <v>61317</v>
      </c>
      <c r="AD24" s="3">
        <v>64950</v>
      </c>
      <c r="AE24" s="3">
        <v>65426</v>
      </c>
      <c r="AF24" s="3">
        <v>66014</v>
      </c>
      <c r="AG24" s="3">
        <v>66400</v>
      </c>
      <c r="AH24" s="3">
        <v>66539</v>
      </c>
      <c r="AI24" s="3">
        <v>67106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">
      <c r="A25" s="2" t="s">
        <v>23</v>
      </c>
      <c r="B25" s="3"/>
      <c r="C25" s="3"/>
      <c r="D25" s="3">
        <v>537</v>
      </c>
      <c r="E25" s="3">
        <v>878</v>
      </c>
      <c r="F25" s="3">
        <v>1696</v>
      </c>
      <c r="G25" s="3">
        <v>3259</v>
      </c>
      <c r="H25" s="3">
        <v>4647</v>
      </c>
      <c r="I25" s="3">
        <v>6389</v>
      </c>
      <c r="J25" s="3">
        <v>8386</v>
      </c>
      <c r="K25" s="3">
        <v>10299</v>
      </c>
      <c r="L25" s="3">
        <v>15146</v>
      </c>
      <c r="M25" s="3">
        <v>18744</v>
      </c>
      <c r="N25" s="3">
        <v>22624</v>
      </c>
      <c r="O25" s="3">
        <v>26596</v>
      </c>
      <c r="P25" s="3">
        <v>30490</v>
      </c>
      <c r="Q25" s="3">
        <v>33956</v>
      </c>
      <c r="R25" s="3">
        <v>37098</v>
      </c>
      <c r="S25" s="3">
        <v>39886</v>
      </c>
      <c r="T25" s="3">
        <v>42847</v>
      </c>
      <c r="U25" s="3">
        <v>45458</v>
      </c>
      <c r="V25" s="3">
        <v>47771</v>
      </c>
      <c r="W25" s="3">
        <v>49905</v>
      </c>
      <c r="X25" s="3">
        <v>55821</v>
      </c>
      <c r="Y25" s="3">
        <v>62837</v>
      </c>
      <c r="Z25" s="3">
        <v>68088</v>
      </c>
      <c r="AA25" s="3">
        <v>71853</v>
      </c>
      <c r="AB25" s="3">
        <v>77855</v>
      </c>
      <c r="AC25" s="3">
        <v>80575</v>
      </c>
      <c r="AD25" s="3">
        <v>84580</v>
      </c>
      <c r="AE25" s="3">
        <v>84859</v>
      </c>
      <c r="AF25" s="3">
        <v>85303</v>
      </c>
      <c r="AG25" s="3">
        <v>85492</v>
      </c>
      <c r="AH25" s="3">
        <v>85385</v>
      </c>
      <c r="AI25" s="3">
        <v>85920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">
      <c r="A26" s="2" t="s">
        <v>24</v>
      </c>
      <c r="B26" s="3"/>
      <c r="C26" s="3"/>
      <c r="D26" s="3">
        <v>1267</v>
      </c>
      <c r="E26" s="3">
        <v>1824</v>
      </c>
      <c r="F26" s="3">
        <v>2808</v>
      </c>
      <c r="G26" s="3">
        <v>7674</v>
      </c>
      <c r="H26" s="3">
        <v>11517</v>
      </c>
      <c r="I26" s="3">
        <v>16222</v>
      </c>
      <c r="J26" s="3">
        <v>17990</v>
      </c>
      <c r="K26" s="3">
        <v>22089</v>
      </c>
      <c r="L26" s="3">
        <v>27206</v>
      </c>
      <c r="M26" s="3">
        <v>33625</v>
      </c>
      <c r="N26" s="3">
        <v>38032</v>
      </c>
      <c r="O26" s="3">
        <v>44387</v>
      </c>
      <c r="P26" s="3">
        <v>49757</v>
      </c>
      <c r="Q26" s="3">
        <v>55317</v>
      </c>
      <c r="R26" s="3">
        <v>60441</v>
      </c>
      <c r="S26" s="3">
        <v>64175</v>
      </c>
      <c r="T26" s="3">
        <v>69074</v>
      </c>
      <c r="U26" s="3">
        <v>73447</v>
      </c>
      <c r="V26" s="3">
        <v>77243</v>
      </c>
      <c r="W26" s="3">
        <v>79931</v>
      </c>
      <c r="X26" s="3">
        <v>89061</v>
      </c>
      <c r="Y26" s="3">
        <v>99512</v>
      </c>
      <c r="Z26" s="3">
        <v>107033</v>
      </c>
      <c r="AA26" s="3">
        <v>112428</v>
      </c>
      <c r="AB26" s="3">
        <v>121431</v>
      </c>
      <c r="AC26" s="3">
        <v>125522</v>
      </c>
      <c r="AD26" s="3">
        <v>132210</v>
      </c>
      <c r="AE26" s="3">
        <v>132753</v>
      </c>
      <c r="AF26" s="3">
        <v>133559</v>
      </c>
      <c r="AG26" s="3">
        <v>133899</v>
      </c>
      <c r="AH26" s="3">
        <v>133715</v>
      </c>
      <c r="AI26" s="3">
        <v>134581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">
      <c r="A27" s="2" t="s">
        <v>25</v>
      </c>
      <c r="B27" s="3"/>
      <c r="C27" s="3"/>
      <c r="D27" s="3">
        <v>68</v>
      </c>
      <c r="E27" s="3">
        <v>104</v>
      </c>
      <c r="F27" s="3">
        <v>128</v>
      </c>
      <c r="G27" s="3">
        <v>252</v>
      </c>
      <c r="H27" s="3">
        <v>351</v>
      </c>
      <c r="I27" s="3">
        <v>434</v>
      </c>
      <c r="J27" s="3">
        <v>553</v>
      </c>
      <c r="K27" s="3">
        <v>651</v>
      </c>
      <c r="L27" s="3">
        <v>815</v>
      </c>
      <c r="M27" s="3">
        <v>1188</v>
      </c>
      <c r="N27" s="3">
        <v>1382</v>
      </c>
      <c r="O27" s="3">
        <v>1745</v>
      </c>
      <c r="P27" s="3">
        <v>1974</v>
      </c>
      <c r="Q27" s="3">
        <v>2184</v>
      </c>
      <c r="R27" s="3">
        <v>2522</v>
      </c>
      <c r="S27" s="3">
        <v>2690</v>
      </c>
      <c r="T27" s="3">
        <v>2888</v>
      </c>
      <c r="U27" s="3">
        <v>3140</v>
      </c>
      <c r="V27" s="3">
        <v>3339</v>
      </c>
      <c r="W27" s="3">
        <v>3479</v>
      </c>
      <c r="X27" s="3">
        <v>3929</v>
      </c>
      <c r="Y27" s="3">
        <v>4377</v>
      </c>
      <c r="Z27" s="3">
        <v>4766</v>
      </c>
      <c r="AA27" s="3">
        <v>5010</v>
      </c>
      <c r="AB27" s="3">
        <v>5458</v>
      </c>
      <c r="AC27" s="3">
        <v>5662</v>
      </c>
      <c r="AD27" s="3">
        <v>6040</v>
      </c>
      <c r="AE27" s="3">
        <v>6078</v>
      </c>
      <c r="AF27" s="3">
        <v>6127</v>
      </c>
      <c r="AG27" s="3">
        <v>6153</v>
      </c>
      <c r="AH27" s="3">
        <v>6152</v>
      </c>
      <c r="AI27" s="3">
        <v>6199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">
      <c r="A28" s="2" t="s">
        <v>26</v>
      </c>
      <c r="B28" s="3"/>
      <c r="C28" s="3"/>
      <c r="D28" s="3">
        <v>438</v>
      </c>
      <c r="E28" s="3">
        <v>652</v>
      </c>
      <c r="F28" s="3">
        <v>1071</v>
      </c>
      <c r="G28" s="3">
        <v>2262</v>
      </c>
      <c r="H28" s="3">
        <v>3313</v>
      </c>
      <c r="I28" s="3">
        <v>4628</v>
      </c>
      <c r="J28" s="3">
        <v>6267</v>
      </c>
      <c r="K28" s="3">
        <v>7694</v>
      </c>
      <c r="L28" s="3">
        <v>10699</v>
      </c>
      <c r="M28" s="3">
        <v>13239</v>
      </c>
      <c r="N28" s="3">
        <v>15701</v>
      </c>
      <c r="O28" s="3">
        <v>18437</v>
      </c>
      <c r="P28" s="3">
        <v>21102</v>
      </c>
      <c r="Q28" s="3">
        <v>23509</v>
      </c>
      <c r="R28" s="3">
        <v>25701</v>
      </c>
      <c r="S28" s="3">
        <v>27572</v>
      </c>
      <c r="T28" s="3">
        <v>29665</v>
      </c>
      <c r="U28" s="3">
        <v>31528</v>
      </c>
      <c r="V28" s="3">
        <v>33136</v>
      </c>
      <c r="W28" s="3">
        <v>34557</v>
      </c>
      <c r="X28" s="3">
        <v>38663</v>
      </c>
      <c r="Y28" s="3">
        <v>43575</v>
      </c>
      <c r="Z28" s="3">
        <v>47130</v>
      </c>
      <c r="AA28" s="3">
        <v>49703</v>
      </c>
      <c r="AB28" s="3">
        <v>53830</v>
      </c>
      <c r="AC28" s="3">
        <v>55799</v>
      </c>
      <c r="AD28" s="3">
        <v>58850</v>
      </c>
      <c r="AE28" s="3">
        <v>59054</v>
      </c>
      <c r="AF28" s="3">
        <v>59383</v>
      </c>
      <c r="AG28" s="3">
        <v>59516</v>
      </c>
      <c r="AH28" s="3">
        <v>59426</v>
      </c>
      <c r="AI28" s="3">
        <v>59821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">
      <c r="A29" s="2" t="s">
        <v>27</v>
      </c>
      <c r="B29" s="3"/>
      <c r="C29" s="3"/>
      <c r="D29" s="3">
        <v>292</v>
      </c>
      <c r="E29" s="3">
        <v>393</v>
      </c>
      <c r="F29" s="3">
        <v>531</v>
      </c>
      <c r="G29" s="3">
        <v>1636</v>
      </c>
      <c r="H29" s="3">
        <v>2484</v>
      </c>
      <c r="I29" s="3">
        <v>3513</v>
      </c>
      <c r="J29" s="3">
        <v>3595</v>
      </c>
      <c r="K29" s="3">
        <v>4413</v>
      </c>
      <c r="L29" s="3">
        <v>4970</v>
      </c>
      <c r="M29" s="3">
        <v>6145</v>
      </c>
      <c r="N29" s="3">
        <v>6621</v>
      </c>
      <c r="O29" s="3">
        <v>7674</v>
      </c>
      <c r="P29" s="3">
        <v>8459</v>
      </c>
      <c r="Q29" s="3">
        <v>9383</v>
      </c>
      <c r="R29" s="3">
        <v>10247</v>
      </c>
      <c r="S29" s="3">
        <v>10779</v>
      </c>
      <c r="T29" s="3">
        <v>11603</v>
      </c>
      <c r="U29" s="3">
        <v>12349</v>
      </c>
      <c r="V29" s="3">
        <v>12997</v>
      </c>
      <c r="W29" s="3">
        <v>13353</v>
      </c>
      <c r="X29" s="3">
        <v>14823</v>
      </c>
      <c r="Y29" s="3">
        <v>16516</v>
      </c>
      <c r="Z29" s="3">
        <v>17687</v>
      </c>
      <c r="AA29" s="3">
        <v>18539</v>
      </c>
      <c r="AB29" s="3">
        <v>19983</v>
      </c>
      <c r="AC29" s="3">
        <v>20650</v>
      </c>
      <c r="AD29" s="3">
        <v>21818</v>
      </c>
      <c r="AE29" s="3">
        <v>21964</v>
      </c>
      <c r="AF29" s="3">
        <v>22143</v>
      </c>
      <c r="AG29" s="3">
        <v>22230</v>
      </c>
      <c r="AH29" s="3">
        <v>22213</v>
      </c>
      <c r="AI29" s="3">
        <v>22370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">
      <c r="A30" s="2" t="s">
        <v>28</v>
      </c>
      <c r="B30" s="3"/>
      <c r="C30" s="3"/>
      <c r="D30" s="3">
        <v>960</v>
      </c>
      <c r="E30" s="3">
        <v>1382</v>
      </c>
      <c r="F30" s="3">
        <v>2205</v>
      </c>
      <c r="G30" s="3">
        <v>4464</v>
      </c>
      <c r="H30" s="3">
        <v>6398</v>
      </c>
      <c r="I30" s="3">
        <v>9120</v>
      </c>
      <c r="J30" s="3">
        <v>11787</v>
      </c>
      <c r="K30" s="3">
        <v>14523</v>
      </c>
      <c r="L30" s="3">
        <v>17614</v>
      </c>
      <c r="M30" s="3">
        <v>23843</v>
      </c>
      <c r="N30" s="3">
        <v>27335</v>
      </c>
      <c r="O30" s="3">
        <v>32976</v>
      </c>
      <c r="P30" s="3">
        <v>37038</v>
      </c>
      <c r="Q30" s="3">
        <v>40602</v>
      </c>
      <c r="R30" s="3">
        <v>45548</v>
      </c>
      <c r="S30" s="3">
        <v>48411</v>
      </c>
      <c r="T30" s="3">
        <v>51772</v>
      </c>
      <c r="U30" s="3">
        <v>55591</v>
      </c>
      <c r="V30" s="3">
        <v>58598</v>
      </c>
      <c r="W30" s="3">
        <v>60964</v>
      </c>
      <c r="X30" s="3">
        <v>67972</v>
      </c>
      <c r="Y30" s="3">
        <v>75162</v>
      </c>
      <c r="Z30" s="3">
        <v>81148</v>
      </c>
      <c r="AA30" s="3">
        <v>84935</v>
      </c>
      <c r="AB30" s="3">
        <v>92020</v>
      </c>
      <c r="AC30" s="3">
        <v>95340</v>
      </c>
      <c r="AD30" s="3">
        <v>100803</v>
      </c>
      <c r="AE30" s="3">
        <v>101533</v>
      </c>
      <c r="AF30" s="3">
        <v>102432</v>
      </c>
      <c r="AG30" s="3">
        <v>103051</v>
      </c>
      <c r="AH30" s="3">
        <v>103347</v>
      </c>
      <c r="AI30" s="3">
        <v>104226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">
      <c r="A31" s="2" t="s">
        <v>29</v>
      </c>
      <c r="B31" s="3"/>
      <c r="C31" s="3"/>
      <c r="D31" s="3">
        <v>350</v>
      </c>
      <c r="E31" s="3">
        <v>471</v>
      </c>
      <c r="F31" s="3">
        <v>646</v>
      </c>
      <c r="G31" s="3">
        <v>1533</v>
      </c>
      <c r="H31" s="3">
        <v>2273</v>
      </c>
      <c r="I31" s="3">
        <v>3149</v>
      </c>
      <c r="J31" s="3">
        <v>3714</v>
      </c>
      <c r="K31" s="3">
        <v>4543</v>
      </c>
      <c r="L31" s="3">
        <v>5438</v>
      </c>
      <c r="M31" s="3">
        <v>6714</v>
      </c>
      <c r="N31" s="3">
        <v>7378</v>
      </c>
      <c r="O31" s="3">
        <v>8557</v>
      </c>
      <c r="P31" s="3">
        <v>9511</v>
      </c>
      <c r="Q31" s="3">
        <v>10553</v>
      </c>
      <c r="R31" s="3">
        <v>11533</v>
      </c>
      <c r="S31" s="3">
        <v>12168</v>
      </c>
      <c r="T31" s="3">
        <v>13076</v>
      </c>
      <c r="U31" s="3">
        <v>13896</v>
      </c>
      <c r="V31" s="3">
        <v>14615</v>
      </c>
      <c r="W31" s="3">
        <v>15061</v>
      </c>
      <c r="X31" s="3">
        <v>16770</v>
      </c>
      <c r="Y31" s="3">
        <v>18786</v>
      </c>
      <c r="Z31" s="3">
        <v>20182</v>
      </c>
      <c r="AA31" s="3">
        <v>21195</v>
      </c>
      <c r="AB31" s="3">
        <v>22884</v>
      </c>
      <c r="AC31" s="3">
        <v>23670</v>
      </c>
      <c r="AD31" s="3">
        <v>25055</v>
      </c>
      <c r="AE31" s="3">
        <v>25241</v>
      </c>
      <c r="AF31" s="3">
        <v>25466</v>
      </c>
      <c r="AG31" s="3">
        <v>25581</v>
      </c>
      <c r="AH31" s="3">
        <v>25570</v>
      </c>
      <c r="AI31" s="3">
        <v>25762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">
      <c r="A32" s="2" t="s">
        <v>30</v>
      </c>
      <c r="B32" s="3"/>
      <c r="C32" s="3"/>
      <c r="D32" s="3">
        <v>492</v>
      </c>
      <c r="E32" s="3">
        <v>687</v>
      </c>
      <c r="F32" s="3">
        <v>988</v>
      </c>
      <c r="G32" s="3">
        <v>2060</v>
      </c>
      <c r="H32" s="3">
        <v>2986</v>
      </c>
      <c r="I32" s="3">
        <v>4134</v>
      </c>
      <c r="J32" s="3">
        <v>5707</v>
      </c>
      <c r="K32" s="3">
        <v>7000</v>
      </c>
      <c r="L32" s="3">
        <v>9507</v>
      </c>
      <c r="M32" s="3">
        <v>11712</v>
      </c>
      <c r="N32" s="3">
        <v>14089</v>
      </c>
      <c r="O32" s="3">
        <v>16591</v>
      </c>
      <c r="P32" s="3">
        <v>18879</v>
      </c>
      <c r="Q32" s="3">
        <v>21028</v>
      </c>
      <c r="R32" s="3">
        <v>23038</v>
      </c>
      <c r="S32" s="3">
        <v>24756</v>
      </c>
      <c r="T32" s="3">
        <v>26699</v>
      </c>
      <c r="U32" s="3">
        <v>28453</v>
      </c>
      <c r="V32" s="3">
        <v>29975</v>
      </c>
      <c r="W32" s="3">
        <v>31374</v>
      </c>
      <c r="X32" s="3">
        <v>35083</v>
      </c>
      <c r="Y32" s="3">
        <v>39190</v>
      </c>
      <c r="Z32" s="3">
        <v>42397</v>
      </c>
      <c r="AA32" s="3">
        <v>44745</v>
      </c>
      <c r="AB32" s="3">
        <v>48483</v>
      </c>
      <c r="AC32" s="3">
        <v>50415</v>
      </c>
      <c r="AD32" s="3">
        <v>53377</v>
      </c>
      <c r="AE32" s="3">
        <v>53627</v>
      </c>
      <c r="AF32" s="3">
        <v>53982</v>
      </c>
      <c r="AG32" s="3">
        <v>54126</v>
      </c>
      <c r="AH32" s="3">
        <v>54034</v>
      </c>
      <c r="AI32" s="3">
        <v>54390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">
      <c r="A33" s="2" t="s">
        <v>31</v>
      </c>
      <c r="B33" s="3"/>
      <c r="C33" s="3"/>
      <c r="D33" s="3">
        <v>506</v>
      </c>
      <c r="E33" s="3">
        <v>726</v>
      </c>
      <c r="F33" s="3">
        <v>1046</v>
      </c>
      <c r="G33" s="3">
        <v>2399</v>
      </c>
      <c r="H33" s="3">
        <v>3664</v>
      </c>
      <c r="I33" s="3">
        <v>4482</v>
      </c>
      <c r="J33" s="3">
        <v>5794</v>
      </c>
      <c r="K33" s="3">
        <v>6884</v>
      </c>
      <c r="L33" s="3">
        <v>8468</v>
      </c>
      <c r="M33" s="3">
        <v>9856</v>
      </c>
      <c r="N33" s="3">
        <v>11129</v>
      </c>
      <c r="O33" s="3">
        <v>12625</v>
      </c>
      <c r="P33" s="3">
        <v>14126</v>
      </c>
      <c r="Q33" s="3">
        <v>15425</v>
      </c>
      <c r="R33" s="3">
        <v>16959</v>
      </c>
      <c r="S33" s="3">
        <v>17955</v>
      </c>
      <c r="T33" s="3">
        <v>19123</v>
      </c>
      <c r="U33" s="3">
        <v>20097</v>
      </c>
      <c r="V33" s="3">
        <v>21206</v>
      </c>
      <c r="W33" s="3">
        <v>22064</v>
      </c>
      <c r="X33" s="3">
        <v>24306</v>
      </c>
      <c r="Y33" s="3">
        <v>26810</v>
      </c>
      <c r="Z33" s="3">
        <v>28672</v>
      </c>
      <c r="AA33" s="3">
        <v>29990</v>
      </c>
      <c r="AB33" s="3">
        <v>32208</v>
      </c>
      <c r="AC33" s="3">
        <v>33379</v>
      </c>
      <c r="AD33" s="3">
        <v>35212</v>
      </c>
      <c r="AE33" s="3">
        <v>35537</v>
      </c>
      <c r="AF33" s="3">
        <v>35915</v>
      </c>
      <c r="AG33" s="3">
        <v>36187</v>
      </c>
      <c r="AH33" s="3">
        <v>36325</v>
      </c>
      <c r="AI33" s="3">
        <v>36673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">
      <c r="A34" s="2" t="s">
        <v>32</v>
      </c>
      <c r="B34" s="3"/>
      <c r="C34" s="3"/>
      <c r="D34" s="3">
        <v>1504</v>
      </c>
      <c r="E34" s="3">
        <v>1974</v>
      </c>
      <c r="F34" s="3">
        <v>3493</v>
      </c>
      <c r="G34" s="3">
        <v>7288</v>
      </c>
      <c r="H34" s="3">
        <v>10357</v>
      </c>
      <c r="I34" s="3">
        <v>15220</v>
      </c>
      <c r="J34" s="3">
        <v>19627</v>
      </c>
      <c r="K34" s="3">
        <v>24422</v>
      </c>
      <c r="L34" s="3">
        <v>29596</v>
      </c>
      <c r="M34" s="3">
        <v>43177</v>
      </c>
      <c r="N34" s="3">
        <v>49764</v>
      </c>
      <c r="O34" s="3">
        <v>60958</v>
      </c>
      <c r="P34" s="3">
        <v>68504</v>
      </c>
      <c r="Q34" s="3">
        <v>75194</v>
      </c>
      <c r="R34" s="3">
        <v>84221</v>
      </c>
      <c r="S34" s="3">
        <v>89485</v>
      </c>
      <c r="T34" s="3">
        <v>95427</v>
      </c>
      <c r="U34" s="3">
        <v>102615</v>
      </c>
      <c r="V34" s="3">
        <v>107533</v>
      </c>
      <c r="W34" s="3">
        <v>111693</v>
      </c>
      <c r="X34" s="3">
        <v>124650</v>
      </c>
      <c r="Y34" s="3">
        <v>137728</v>
      </c>
      <c r="Z34" s="3">
        <v>149050</v>
      </c>
      <c r="AA34" s="3">
        <v>156004</v>
      </c>
      <c r="AB34" s="3">
        <v>169071</v>
      </c>
      <c r="AC34" s="3">
        <v>174989</v>
      </c>
      <c r="AD34" s="3">
        <v>185173</v>
      </c>
      <c r="AE34" s="3">
        <v>186430</v>
      </c>
      <c r="AF34" s="3">
        <v>187991</v>
      </c>
      <c r="AG34" s="3">
        <v>189027</v>
      </c>
      <c r="AH34" s="3">
        <v>189461</v>
      </c>
      <c r="AI34" s="3">
        <v>190992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">
      <c r="A35" s="2" t="s">
        <v>33</v>
      </c>
      <c r="B35" s="3"/>
      <c r="C35" s="3"/>
      <c r="D35" s="3">
        <v>399</v>
      </c>
      <c r="E35" s="3">
        <v>632</v>
      </c>
      <c r="F35" s="3">
        <v>1155</v>
      </c>
      <c r="G35" s="3">
        <v>2255</v>
      </c>
      <c r="H35" s="3">
        <v>3246</v>
      </c>
      <c r="I35" s="3">
        <v>4488</v>
      </c>
      <c r="J35" s="3">
        <v>6429</v>
      </c>
      <c r="K35" s="3">
        <v>7896</v>
      </c>
      <c r="L35" s="3">
        <v>11584</v>
      </c>
      <c r="M35" s="3">
        <v>14320</v>
      </c>
      <c r="N35" s="3">
        <v>17348</v>
      </c>
      <c r="O35" s="3">
        <v>20467</v>
      </c>
      <c r="P35" s="3">
        <v>23455</v>
      </c>
      <c r="Q35" s="3">
        <v>26161</v>
      </c>
      <c r="R35" s="3">
        <v>28610</v>
      </c>
      <c r="S35" s="3">
        <v>30747</v>
      </c>
      <c r="T35" s="3">
        <v>33095</v>
      </c>
      <c r="U35" s="3">
        <v>35174</v>
      </c>
      <c r="V35" s="3">
        <v>36976</v>
      </c>
      <c r="W35" s="3">
        <v>38645</v>
      </c>
      <c r="X35" s="3">
        <v>43281</v>
      </c>
      <c r="Y35" s="3">
        <v>48627</v>
      </c>
      <c r="Z35" s="3">
        <v>52642</v>
      </c>
      <c r="AA35" s="3">
        <v>55523</v>
      </c>
      <c r="AB35" s="3">
        <v>60196</v>
      </c>
      <c r="AC35" s="3">
        <v>62380</v>
      </c>
      <c r="AD35" s="3">
        <v>65712</v>
      </c>
      <c r="AE35" s="3">
        <v>65877</v>
      </c>
      <c r="AF35" s="3">
        <v>66188</v>
      </c>
      <c r="AG35" s="3">
        <v>66291</v>
      </c>
      <c r="AH35" s="3">
        <v>66162</v>
      </c>
      <c r="AI35" s="3">
        <v>66577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">
      <c r="A36" s="2" t="s">
        <v>34</v>
      </c>
      <c r="B36" s="3"/>
      <c r="C36" s="3"/>
      <c r="D36" s="3">
        <v>578</v>
      </c>
      <c r="E36" s="3">
        <v>925</v>
      </c>
      <c r="F36" s="3">
        <v>1767</v>
      </c>
      <c r="G36" s="3">
        <v>3536</v>
      </c>
      <c r="H36" s="3">
        <v>5139</v>
      </c>
      <c r="I36" s="3">
        <v>7152</v>
      </c>
      <c r="J36" s="3">
        <v>9243</v>
      </c>
      <c r="K36" s="3">
        <v>11345</v>
      </c>
      <c r="L36" s="3">
        <v>15465</v>
      </c>
      <c r="M36" s="3">
        <v>19155</v>
      </c>
      <c r="N36" s="3">
        <v>22349</v>
      </c>
      <c r="O36" s="3">
        <v>26214</v>
      </c>
      <c r="P36" s="3">
        <v>29732</v>
      </c>
      <c r="Q36" s="3">
        <v>33100</v>
      </c>
      <c r="R36" s="3">
        <v>36161</v>
      </c>
      <c r="S36" s="3">
        <v>38568</v>
      </c>
      <c r="T36" s="3">
        <v>41415</v>
      </c>
      <c r="U36" s="3">
        <v>43921</v>
      </c>
      <c r="V36" s="3">
        <v>46142</v>
      </c>
      <c r="W36" s="3">
        <v>47915</v>
      </c>
      <c r="X36" s="3">
        <v>53587</v>
      </c>
      <c r="Y36" s="3">
        <v>60220</v>
      </c>
      <c r="Z36" s="3">
        <v>65035</v>
      </c>
      <c r="AA36" s="3">
        <v>68452</v>
      </c>
      <c r="AB36" s="3">
        <v>74156</v>
      </c>
      <c r="AC36" s="3">
        <v>76545</v>
      </c>
      <c r="AD36" s="3">
        <v>80240</v>
      </c>
      <c r="AE36" s="3">
        <v>80512</v>
      </c>
      <c r="AF36" s="3">
        <v>80935</v>
      </c>
      <c r="AG36" s="3">
        <v>81117</v>
      </c>
      <c r="AH36" s="3">
        <v>81022</v>
      </c>
      <c r="AI36" s="3">
        <v>81520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">
      <c r="A37" s="2" t="s">
        <v>35</v>
      </c>
      <c r="B37" s="3"/>
      <c r="C37" s="3"/>
      <c r="D37" s="3">
        <v>693</v>
      </c>
      <c r="E37" s="3">
        <v>1104</v>
      </c>
      <c r="F37" s="3">
        <v>2053</v>
      </c>
      <c r="G37" s="3">
        <v>3929</v>
      </c>
      <c r="H37" s="3">
        <v>5624</v>
      </c>
      <c r="I37" s="3">
        <v>7754</v>
      </c>
      <c r="J37" s="3">
        <v>10821</v>
      </c>
      <c r="K37" s="3">
        <v>13294</v>
      </c>
      <c r="L37" s="3">
        <v>19813</v>
      </c>
      <c r="M37" s="3">
        <v>24466</v>
      </c>
      <c r="N37" s="3">
        <v>30155</v>
      </c>
      <c r="O37" s="3">
        <v>35593</v>
      </c>
      <c r="P37" s="3">
        <v>40684</v>
      </c>
      <c r="Q37" s="3">
        <v>45345</v>
      </c>
      <c r="R37" s="3">
        <v>49567</v>
      </c>
      <c r="S37" s="3">
        <v>53388</v>
      </c>
      <c r="T37" s="3">
        <v>57457</v>
      </c>
      <c r="U37" s="3">
        <v>61054</v>
      </c>
      <c r="V37" s="3">
        <v>64216</v>
      </c>
      <c r="W37" s="3">
        <v>67288</v>
      </c>
      <c r="X37" s="3">
        <v>75323</v>
      </c>
      <c r="Y37" s="3">
        <v>84453</v>
      </c>
      <c r="Z37" s="3">
        <v>91545</v>
      </c>
      <c r="AA37" s="3">
        <v>96663</v>
      </c>
      <c r="AB37" s="3">
        <v>104817</v>
      </c>
      <c r="AC37" s="3">
        <v>108694</v>
      </c>
      <c r="AD37" s="3">
        <v>114326</v>
      </c>
      <c r="AE37" s="3">
        <v>114648</v>
      </c>
      <c r="AF37" s="3">
        <v>115205</v>
      </c>
      <c r="AG37" s="3">
        <v>115405</v>
      </c>
      <c r="AH37" s="3">
        <v>115195</v>
      </c>
      <c r="AI37" s="3">
        <v>115892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">
      <c r="A38" s="2" t="s">
        <v>36</v>
      </c>
      <c r="B38" s="3"/>
      <c r="C38" s="3"/>
      <c r="D38" s="3">
        <v>1234</v>
      </c>
      <c r="E38" s="3">
        <v>1724</v>
      </c>
      <c r="F38" s="3">
        <v>2909</v>
      </c>
      <c r="G38" s="3">
        <v>6045</v>
      </c>
      <c r="H38" s="3">
        <v>8961</v>
      </c>
      <c r="I38" s="3">
        <v>12971</v>
      </c>
      <c r="J38" s="3">
        <v>16862</v>
      </c>
      <c r="K38" s="3">
        <v>20885</v>
      </c>
      <c r="L38" s="3">
        <v>25139</v>
      </c>
      <c r="M38" s="3">
        <v>33410</v>
      </c>
      <c r="N38" s="3">
        <v>38087</v>
      </c>
      <c r="O38" s="3">
        <v>45372</v>
      </c>
      <c r="P38" s="3">
        <v>50849</v>
      </c>
      <c r="Q38" s="3">
        <v>55580</v>
      </c>
      <c r="R38" s="3">
        <v>61869</v>
      </c>
      <c r="S38" s="3">
        <v>65669</v>
      </c>
      <c r="T38" s="3">
        <v>70083</v>
      </c>
      <c r="U38" s="3">
        <v>74934</v>
      </c>
      <c r="V38" s="3">
        <v>78741</v>
      </c>
      <c r="W38" s="3">
        <v>81890</v>
      </c>
      <c r="X38" s="3">
        <v>90951</v>
      </c>
      <c r="Y38" s="3">
        <v>100329</v>
      </c>
      <c r="Z38" s="3">
        <v>108091</v>
      </c>
      <c r="AA38" s="3">
        <v>113023</v>
      </c>
      <c r="AB38" s="3">
        <v>122202</v>
      </c>
      <c r="AC38" s="3">
        <v>126568</v>
      </c>
      <c r="AD38" s="3">
        <v>133546</v>
      </c>
      <c r="AE38" s="3">
        <v>134637</v>
      </c>
      <c r="AF38" s="3">
        <v>135925</v>
      </c>
      <c r="AG38" s="3">
        <v>136857</v>
      </c>
      <c r="AH38" s="3">
        <v>137378</v>
      </c>
      <c r="AI38" s="3">
        <v>138579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">
      <c r="A39" s="2" t="s">
        <v>37</v>
      </c>
      <c r="B39" s="3"/>
      <c r="C39" s="3"/>
      <c r="D39" s="3">
        <v>306</v>
      </c>
      <c r="E39" s="3">
        <v>441</v>
      </c>
      <c r="F39" s="3">
        <v>657</v>
      </c>
      <c r="G39" s="3">
        <v>1693</v>
      </c>
      <c r="H39" s="3">
        <v>2773</v>
      </c>
      <c r="I39" s="3">
        <v>3264</v>
      </c>
      <c r="J39" s="3">
        <v>4245</v>
      </c>
      <c r="K39" s="3">
        <v>4972</v>
      </c>
      <c r="L39" s="3">
        <v>6197</v>
      </c>
      <c r="M39" s="3">
        <v>7076</v>
      </c>
      <c r="N39" s="3">
        <v>8040</v>
      </c>
      <c r="O39" s="3">
        <v>9075</v>
      </c>
      <c r="P39" s="3">
        <v>10180</v>
      </c>
      <c r="Q39" s="3">
        <v>11149</v>
      </c>
      <c r="R39" s="3">
        <v>12215</v>
      </c>
      <c r="S39" s="3">
        <v>12936</v>
      </c>
      <c r="T39" s="3">
        <v>13785</v>
      </c>
      <c r="U39" s="3">
        <v>14453</v>
      </c>
      <c r="V39" s="3">
        <v>15226</v>
      </c>
      <c r="W39" s="3">
        <v>15857</v>
      </c>
      <c r="X39" s="3">
        <v>17522</v>
      </c>
      <c r="Y39" s="3">
        <v>19357</v>
      </c>
      <c r="Z39" s="3">
        <v>20728</v>
      </c>
      <c r="AA39" s="3">
        <v>21703</v>
      </c>
      <c r="AB39" s="3">
        <v>23340</v>
      </c>
      <c r="AC39" s="3">
        <v>24209</v>
      </c>
      <c r="AD39" s="3">
        <v>25583</v>
      </c>
      <c r="AE39" s="3">
        <v>25811</v>
      </c>
      <c r="AF39" s="3">
        <v>26077</v>
      </c>
      <c r="AG39" s="3">
        <v>26257</v>
      </c>
      <c r="AH39" s="3">
        <v>26334</v>
      </c>
      <c r="AI39" s="3">
        <v>26573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">
      <c r="A40" s="2" t="s">
        <v>38</v>
      </c>
      <c r="B40" s="3"/>
      <c r="C40" s="3"/>
      <c r="D40" s="3">
        <v>683</v>
      </c>
      <c r="E40" s="3">
        <v>1023</v>
      </c>
      <c r="F40" s="3">
        <v>1759</v>
      </c>
      <c r="G40" s="3">
        <v>3622</v>
      </c>
      <c r="H40" s="3">
        <v>5269</v>
      </c>
      <c r="I40" s="3">
        <v>7337</v>
      </c>
      <c r="J40" s="3">
        <v>9633</v>
      </c>
      <c r="K40" s="3">
        <v>11819</v>
      </c>
      <c r="L40" s="3">
        <v>15937</v>
      </c>
      <c r="M40" s="3">
        <v>19733</v>
      </c>
      <c r="N40" s="3">
        <v>23152</v>
      </c>
      <c r="O40" s="3">
        <v>27127</v>
      </c>
      <c r="P40" s="3">
        <v>30453</v>
      </c>
      <c r="Q40" s="3">
        <v>33848</v>
      </c>
      <c r="R40" s="3">
        <v>36943</v>
      </c>
      <c r="S40" s="3">
        <v>39350</v>
      </c>
      <c r="T40" s="3">
        <v>42255</v>
      </c>
      <c r="U40" s="3">
        <v>44830</v>
      </c>
      <c r="V40" s="3">
        <v>47105</v>
      </c>
      <c r="W40" s="3">
        <v>48932</v>
      </c>
      <c r="X40" s="3">
        <v>54635</v>
      </c>
      <c r="Y40" s="3">
        <v>60999</v>
      </c>
      <c r="Z40" s="3">
        <v>65892</v>
      </c>
      <c r="AA40" s="3">
        <v>69388</v>
      </c>
      <c r="AB40" s="3">
        <v>75109</v>
      </c>
      <c r="AC40" s="3">
        <v>77652</v>
      </c>
      <c r="AD40" s="3">
        <v>81699</v>
      </c>
      <c r="AE40" s="3">
        <v>82005</v>
      </c>
      <c r="AF40" s="3">
        <v>82470</v>
      </c>
      <c r="AG40" s="3">
        <v>82655</v>
      </c>
      <c r="AH40" s="3">
        <v>82530</v>
      </c>
      <c r="AI40" s="3">
        <v>83046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Your LA - Forecasts</vt:lpstr>
      <vt:lpstr>DFES Min Max Range by LA Charts</vt:lpstr>
      <vt:lpstr>Embedded Charts</vt:lpstr>
      <vt:lpstr>DECADE VIEW BY SCENARIO</vt:lpstr>
      <vt:lpstr>DECADE VIEW BY YEAR</vt:lpstr>
      <vt:lpstr>CT Annual LA Forecasts</vt:lpstr>
      <vt:lpstr>ST Annual LA Forecasts</vt:lpstr>
      <vt:lpstr>SP Annual LA Forecasts</vt:lpstr>
      <vt:lpstr>LTW Annual LA Forecasts</vt:lpstr>
      <vt:lpstr>NZE Annual LA Forecasts</vt:lpstr>
      <vt:lpstr>LA MIN MAX Chart data</vt:lpstr>
    </vt:vector>
  </TitlesOfParts>
  <Company>CE Electric 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Spencer</dc:creator>
  <cp:lastModifiedBy>Black, Mary</cp:lastModifiedBy>
  <cp:lastPrinted>2019-11-15T11:25:24Z</cp:lastPrinted>
  <dcterms:created xsi:type="dcterms:W3CDTF">2019-11-15T08:46:23Z</dcterms:created>
  <dcterms:modified xsi:type="dcterms:W3CDTF">2020-12-31T15:14:02Z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{0F742C78-7CA1-4A83-96D0-F7EDA8C31D24}</vt:lpwstr>
  </property>
  <property fmtid="{D5CDD505-2E9C-101B-9397-08002B2CF9AE}" pid="3" name="DLPManualFileClassificationLastModifiedBy">
    <vt:lpwstr>AD03\mary.black</vt:lpwstr>
  </property>
  <property fmtid="{D5CDD505-2E9C-101B-9397-08002B2CF9AE}" pid="4" name="DLPManualFileClassificationLastModificationDate">
    <vt:lpwstr>1574426671</vt:lpwstr>
  </property>
  <property fmtid="{D5CDD505-2E9C-101B-9397-08002B2CF9AE}" pid="5" name="DLPManualFileClassificationVersion">
    <vt:lpwstr>11.0.400.15</vt:lpwstr>
  </property>
</Properties>
</file>