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sset_Info\DFES Engineering\2022\Working Folder\DFES LA Workbooks\Ready to Publish\"/>
    </mc:Choice>
  </mc:AlternateContent>
  <xr:revisionPtr revIDLastSave="0" documentId="13_ncr:1_{79021EDC-2C89-4245-973A-D7E8A6D7D9A5}" xr6:coauthVersionLast="47" xr6:coauthVersionMax="47" xr10:uidLastSave="{00000000-0000-0000-0000-000000000000}"/>
  <bookViews>
    <workbookView xWindow="28680" yWindow="135" windowWidth="29040" windowHeight="15840" tabRatio="922" firstSheet="2" activeTab="2" xr2:uid="{00000000-000D-0000-FFFF-FFFF00000000}"/>
  </bookViews>
  <sheets>
    <sheet name="Your LA - Forecasts" sheetId="12" r:id="rId1"/>
    <sheet name="DFES Min Max Range by LA Charts" sheetId="11" r:id="rId2"/>
    <sheet name="Embedded Charts" sheetId="16" r:id="rId3"/>
    <sheet name="DECADE VIEW BY SCENARIO" sheetId="5" r:id="rId4"/>
    <sheet name="DECADE VIEW BY YEAR" sheetId="9" r:id="rId5"/>
    <sheet name="CT Annual LA Forecasts" sheetId="2" r:id="rId6"/>
    <sheet name="ST Annual LA Forecasts" sheetId="13" r:id="rId7"/>
    <sheet name="FS Annual LA Forecasts" sheetId="4" r:id="rId8"/>
    <sheet name="LTW Annual LA Forecasts" sheetId="3" r:id="rId9"/>
    <sheet name="PS Annual LA Forecasts" sheetId="1" r:id="rId10"/>
    <sheet name="LA MIN MAX Chart data" sheetId="10" r:id="rId11"/>
  </sheets>
  <definedNames>
    <definedName name="_xlnm._FilterDatabase" localSheetId="5" hidden="1">'CT Annual LA Forecasts'!$A$1:$AM$40</definedName>
    <definedName name="_xlnm._FilterDatabase" localSheetId="3" hidden="1">'DECADE VIEW BY SCENARIO'!$A$2:$X$41</definedName>
    <definedName name="_xlnm._FilterDatabase" localSheetId="4" hidden="1">'DECADE VIEW BY YEAR'!$A$2:$X$41</definedName>
    <definedName name="_xlnm._FilterDatabase" localSheetId="7" hidden="1">'FS Annual LA Forecasts'!$A$1:$AM$40</definedName>
    <definedName name="_xlnm._FilterDatabase" localSheetId="10" hidden="1">'LA MIN MAX Chart data'!$A$2:$P$41</definedName>
    <definedName name="_xlnm._FilterDatabase" localSheetId="8" hidden="1">'LTW Annual LA Forecasts'!$A$1:$AM$40</definedName>
    <definedName name="_xlnm._FilterDatabase" localSheetId="9" hidden="1">'PS Annual LA Forecasts'!$A$1:$AM$40</definedName>
    <definedName name="_xlnm._FilterDatabase" localSheetId="6" hidden="1">'ST Annual LA Forecasts'!$A$1:$AM$40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5" l="1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3" i="5"/>
  <c r="B4" i="9"/>
  <c r="C4" i="9"/>
  <c r="D4" i="9"/>
  <c r="E4" i="9"/>
  <c r="F4" i="9"/>
  <c r="B5" i="9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2" i="9"/>
  <c r="C22" i="9"/>
  <c r="D22" i="9"/>
  <c r="E22" i="9"/>
  <c r="F22" i="9"/>
  <c r="B23" i="9"/>
  <c r="C23" i="9"/>
  <c r="D23" i="9"/>
  <c r="E23" i="9"/>
  <c r="F23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B37" i="9"/>
  <c r="C37" i="9"/>
  <c r="D37" i="9"/>
  <c r="E37" i="9"/>
  <c r="F37" i="9"/>
  <c r="B38" i="9"/>
  <c r="C38" i="9"/>
  <c r="D38" i="9"/>
  <c r="E38" i="9"/>
  <c r="F38" i="9"/>
  <c r="B39" i="9"/>
  <c r="C39" i="9"/>
  <c r="D39" i="9"/>
  <c r="E39" i="9"/>
  <c r="F39" i="9"/>
  <c r="B40" i="9"/>
  <c r="C40" i="9"/>
  <c r="D40" i="9"/>
  <c r="E40" i="9"/>
  <c r="F40" i="9"/>
  <c r="B41" i="9"/>
  <c r="C41" i="9"/>
  <c r="D41" i="9"/>
  <c r="E41" i="9"/>
  <c r="F41" i="9"/>
  <c r="F3" i="9"/>
  <c r="E3" i="9"/>
  <c r="D3" i="9"/>
  <c r="C3" i="9"/>
  <c r="B3" i="9"/>
  <c r="AK7" i="12" l="1"/>
  <c r="BF7" i="12" s="1"/>
  <c r="T37" i="12" s="1"/>
  <c r="T45" i="12" s="1"/>
  <c r="O41" i="9"/>
  <c r="O41" i="5"/>
  <c r="O40" i="9"/>
  <c r="O40" i="5"/>
  <c r="P39" i="5"/>
  <c r="J39" i="9"/>
  <c r="P38" i="5"/>
  <c r="O38" i="5"/>
  <c r="O37" i="9"/>
  <c r="J37" i="9"/>
  <c r="O36" i="9"/>
  <c r="J36" i="9"/>
  <c r="P35" i="5"/>
  <c r="O35" i="5"/>
  <c r="P34" i="5"/>
  <c r="J34" i="9"/>
  <c r="O33" i="9"/>
  <c r="O32" i="9"/>
  <c r="O32" i="5"/>
  <c r="P31" i="5"/>
  <c r="O31" i="5"/>
  <c r="P30" i="5"/>
  <c r="J30" i="9"/>
  <c r="O29" i="9"/>
  <c r="O29" i="5"/>
  <c r="O28" i="9"/>
  <c r="J28" i="9"/>
  <c r="P27" i="5"/>
  <c r="J27" i="9"/>
  <c r="P26" i="5"/>
  <c r="J26" i="9"/>
  <c r="O25" i="9"/>
  <c r="O25" i="5"/>
  <c r="O24" i="9"/>
  <c r="O24" i="5"/>
  <c r="P23" i="5"/>
  <c r="J23" i="9"/>
  <c r="P22" i="5"/>
  <c r="O22" i="5"/>
  <c r="O21" i="9"/>
  <c r="J21" i="9"/>
  <c r="O20" i="9"/>
  <c r="J20" i="9"/>
  <c r="P19" i="5"/>
  <c r="O19" i="5"/>
  <c r="P18" i="5"/>
  <c r="J18" i="9"/>
  <c r="O17" i="9"/>
  <c r="O16" i="9"/>
  <c r="O16" i="5"/>
  <c r="P15" i="5"/>
  <c r="O15" i="5"/>
  <c r="P14" i="5"/>
  <c r="J14" i="9"/>
  <c r="O13" i="9"/>
  <c r="O13" i="5"/>
  <c r="O12" i="9"/>
  <c r="J12" i="9"/>
  <c r="P11" i="5"/>
  <c r="J11" i="9"/>
  <c r="P10" i="5"/>
  <c r="J10" i="9"/>
  <c r="O9" i="9"/>
  <c r="O9" i="5"/>
  <c r="O8" i="9"/>
  <c r="O8" i="5"/>
  <c r="P7" i="5"/>
  <c r="J7" i="9"/>
  <c r="P6" i="5"/>
  <c r="O6" i="5"/>
  <c r="O5" i="9"/>
  <c r="J5" i="9"/>
  <c r="O4" i="9"/>
  <c r="J4" i="9"/>
  <c r="O3" i="9"/>
  <c r="O3" i="5"/>
  <c r="J8" i="9"/>
  <c r="J9" i="9"/>
  <c r="J16" i="9"/>
  <c r="J17" i="9"/>
  <c r="J24" i="9"/>
  <c r="J25" i="9"/>
  <c r="J32" i="9"/>
  <c r="J33" i="9"/>
  <c r="J40" i="9"/>
  <c r="J41" i="9"/>
  <c r="O10" i="9"/>
  <c r="O11" i="9"/>
  <c r="O18" i="9"/>
  <c r="O19" i="9"/>
  <c r="O26" i="9"/>
  <c r="O27" i="9"/>
  <c r="O34" i="9"/>
  <c r="O35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3" i="9"/>
  <c r="J3" i="9"/>
  <c r="Q41" i="5"/>
  <c r="Q40" i="5"/>
  <c r="Q39" i="5"/>
  <c r="O39" i="5"/>
  <c r="Q38" i="5"/>
  <c r="Q37" i="5"/>
  <c r="Q36" i="5"/>
  <c r="O36" i="5"/>
  <c r="Q35" i="5"/>
  <c r="Q34" i="5"/>
  <c r="Q33" i="5"/>
  <c r="O33" i="5"/>
  <c r="Q32" i="5"/>
  <c r="Q31" i="5"/>
  <c r="Q30" i="5"/>
  <c r="Q29" i="5"/>
  <c r="Q28" i="5"/>
  <c r="Q27" i="5"/>
  <c r="Q26" i="5"/>
  <c r="O26" i="5"/>
  <c r="Q25" i="5"/>
  <c r="Q24" i="5"/>
  <c r="Q23" i="5"/>
  <c r="O23" i="5"/>
  <c r="Q22" i="5"/>
  <c r="Q21" i="5"/>
  <c r="Q20" i="5"/>
  <c r="O20" i="5"/>
  <c r="Q19" i="5"/>
  <c r="Q18" i="5"/>
  <c r="Q17" i="5"/>
  <c r="O17" i="5"/>
  <c r="Q16" i="5"/>
  <c r="Q15" i="5"/>
  <c r="Q14" i="5"/>
  <c r="Q13" i="5"/>
  <c r="Q12" i="5"/>
  <c r="Q11" i="5"/>
  <c r="Q10" i="5"/>
  <c r="O10" i="5"/>
  <c r="Q9" i="5"/>
  <c r="Q8" i="5"/>
  <c r="Q7" i="5"/>
  <c r="O7" i="5"/>
  <c r="Q6" i="5"/>
  <c r="Q5" i="5"/>
  <c r="Q4" i="5"/>
  <c r="O4" i="5"/>
  <c r="Q3" i="5"/>
  <c r="AP7" i="12" l="1"/>
  <c r="D37" i="12" s="1"/>
  <c r="D45" i="12" s="1"/>
  <c r="AX7" i="12"/>
  <c r="L37" i="12" s="1"/>
  <c r="L45" i="12" s="1"/>
  <c r="O14" i="5"/>
  <c r="O30" i="5"/>
  <c r="J31" i="9"/>
  <c r="J15" i="9"/>
  <c r="O5" i="5"/>
  <c r="O11" i="5"/>
  <c r="O21" i="5"/>
  <c r="O27" i="5"/>
  <c r="O37" i="5"/>
  <c r="J38" i="9"/>
  <c r="J22" i="9"/>
  <c r="J6" i="9"/>
  <c r="O34" i="5"/>
  <c r="J29" i="9"/>
  <c r="J13" i="9"/>
  <c r="O12" i="5"/>
  <c r="O28" i="5"/>
  <c r="J35" i="9"/>
  <c r="J19" i="9"/>
  <c r="BT7" i="12"/>
  <c r="AH37" i="12" s="1"/>
  <c r="AH45" i="12" s="1"/>
  <c r="O18" i="5"/>
  <c r="BN7" i="12"/>
  <c r="AB37" i="12" s="1"/>
  <c r="AB45" i="12" s="1"/>
  <c r="O39" i="9"/>
  <c r="O31" i="9"/>
  <c r="O23" i="9"/>
  <c r="O15" i="9"/>
  <c r="O7" i="9"/>
  <c r="O38" i="9"/>
  <c r="O30" i="9"/>
  <c r="O22" i="9"/>
  <c r="O14" i="9"/>
  <c r="O6" i="9"/>
  <c r="AO7" i="12"/>
  <c r="C37" i="12" s="1"/>
  <c r="C45" i="12" s="1"/>
  <c r="AW7" i="12"/>
  <c r="K37" i="12" s="1"/>
  <c r="K45" i="12" s="1"/>
  <c r="BE7" i="12"/>
  <c r="S37" i="12" s="1"/>
  <c r="S45" i="12" s="1"/>
  <c r="BM7" i="12"/>
  <c r="AA37" i="12" s="1"/>
  <c r="AA45" i="12" s="1"/>
  <c r="AS7" i="12"/>
  <c r="G37" i="12" s="1"/>
  <c r="G45" i="12" s="1"/>
  <c r="BA7" i="12"/>
  <c r="O37" i="12" s="1"/>
  <c r="O45" i="12" s="1"/>
  <c r="BI7" i="12"/>
  <c r="W37" i="12" s="1"/>
  <c r="W45" i="12" s="1"/>
  <c r="BQ7" i="12"/>
  <c r="AE37" i="12" s="1"/>
  <c r="AE45" i="12" s="1"/>
  <c r="AT7" i="12"/>
  <c r="H37" i="12" s="1"/>
  <c r="H45" i="12" s="1"/>
  <c r="BB7" i="12"/>
  <c r="P37" i="12" s="1"/>
  <c r="P45" i="12" s="1"/>
  <c r="BJ7" i="12"/>
  <c r="X37" i="12" s="1"/>
  <c r="X45" i="12" s="1"/>
  <c r="BR7" i="12"/>
  <c r="AF37" i="12" s="1"/>
  <c r="AF45" i="12" s="1"/>
  <c r="AM7" i="12"/>
  <c r="AQ7" i="12"/>
  <c r="E37" i="12" s="1"/>
  <c r="E45" i="12" s="1"/>
  <c r="AU7" i="12"/>
  <c r="I37" i="12" s="1"/>
  <c r="I45" i="12" s="1"/>
  <c r="AY7" i="12"/>
  <c r="M37" i="12" s="1"/>
  <c r="M45" i="12" s="1"/>
  <c r="BC7" i="12"/>
  <c r="Q37" i="12" s="1"/>
  <c r="Q45" i="12" s="1"/>
  <c r="BG7" i="12"/>
  <c r="U37" i="12" s="1"/>
  <c r="U45" i="12" s="1"/>
  <c r="BK7" i="12"/>
  <c r="Y37" i="12" s="1"/>
  <c r="Y45" i="12" s="1"/>
  <c r="BO7" i="12"/>
  <c r="AC37" i="12" s="1"/>
  <c r="AC45" i="12" s="1"/>
  <c r="BS7" i="12"/>
  <c r="AG37" i="12" s="1"/>
  <c r="AG45" i="12" s="1"/>
  <c r="AN7" i="12"/>
  <c r="AR7" i="12"/>
  <c r="F37" i="12" s="1"/>
  <c r="F45" i="12" s="1"/>
  <c r="AV7" i="12"/>
  <c r="J37" i="12" s="1"/>
  <c r="J45" i="12" s="1"/>
  <c r="AZ7" i="12"/>
  <c r="N37" i="12" s="1"/>
  <c r="N45" i="12" s="1"/>
  <c r="BD7" i="12"/>
  <c r="R37" i="12" s="1"/>
  <c r="R45" i="12" s="1"/>
  <c r="BH7" i="12"/>
  <c r="V37" i="12" s="1"/>
  <c r="V45" i="12" s="1"/>
  <c r="BL7" i="12"/>
  <c r="Z37" i="12" s="1"/>
  <c r="Z45" i="12" s="1"/>
  <c r="BP7" i="12"/>
  <c r="AD37" i="12" s="1"/>
  <c r="AD45" i="12" s="1"/>
  <c r="P3" i="5"/>
  <c r="P4" i="5"/>
  <c r="P5" i="5"/>
  <c r="P8" i="5"/>
  <c r="P9" i="5"/>
  <c r="P12" i="5"/>
  <c r="P13" i="5"/>
  <c r="P16" i="5"/>
  <c r="P17" i="5"/>
  <c r="P20" i="5"/>
  <c r="P21" i="5"/>
  <c r="P24" i="5"/>
  <c r="P25" i="5"/>
  <c r="P28" i="5"/>
  <c r="P29" i="5"/>
  <c r="P32" i="5"/>
  <c r="P33" i="5"/>
  <c r="P36" i="5"/>
  <c r="P37" i="5"/>
  <c r="P40" i="5"/>
  <c r="P41" i="5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N41" i="10" l="1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AK6" i="12" l="1"/>
  <c r="AK5" i="12"/>
  <c r="AK4" i="12"/>
  <c r="AK3" i="12"/>
  <c r="BT3" i="12" l="1"/>
  <c r="BP3" i="12"/>
  <c r="BL3" i="12"/>
  <c r="Z33" i="12" s="1"/>
  <c r="Z41" i="12" s="1"/>
  <c r="BH3" i="12"/>
  <c r="V33" i="12" s="1"/>
  <c r="V41" i="12" s="1"/>
  <c r="BD3" i="12"/>
  <c r="AZ3" i="12"/>
  <c r="N33" i="12" s="1"/>
  <c r="N41" i="12" s="1"/>
  <c r="AV3" i="12"/>
  <c r="J33" i="12" s="1"/>
  <c r="J41" i="12" s="1"/>
  <c r="AR3" i="12"/>
  <c r="F33" i="12" s="1"/>
  <c r="F41" i="12" s="1"/>
  <c r="AN3" i="12"/>
  <c r="AM3" i="12"/>
  <c r="BN3" i="12"/>
  <c r="BF3" i="12"/>
  <c r="T33" i="12" s="1"/>
  <c r="T41" i="12" s="1"/>
  <c r="AX3" i="12"/>
  <c r="AP3" i="12"/>
  <c r="D33" i="12" s="1"/>
  <c r="D41" i="12" s="1"/>
  <c r="BQ3" i="12"/>
  <c r="AE33" i="12" s="1"/>
  <c r="AE41" i="12" s="1"/>
  <c r="BI3" i="12"/>
  <c r="W33" i="12" s="1"/>
  <c r="W41" i="12" s="1"/>
  <c r="BA3" i="12"/>
  <c r="AS3" i="12"/>
  <c r="BS3" i="12"/>
  <c r="BO3" i="12"/>
  <c r="BK3" i="12"/>
  <c r="BG3" i="12"/>
  <c r="U33" i="12" s="1"/>
  <c r="U41" i="12" s="1"/>
  <c r="BC3" i="12"/>
  <c r="Q33" i="12" s="1"/>
  <c r="Q41" i="12" s="1"/>
  <c r="AY3" i="12"/>
  <c r="M33" i="12" s="1"/>
  <c r="M41" i="12" s="1"/>
  <c r="AU3" i="12"/>
  <c r="AQ3" i="12"/>
  <c r="E33" i="12" s="1"/>
  <c r="E41" i="12" s="1"/>
  <c r="BR3" i="12"/>
  <c r="AF33" i="12" s="1"/>
  <c r="AF41" i="12" s="1"/>
  <c r="BJ3" i="12"/>
  <c r="X33" i="12" s="1"/>
  <c r="X41" i="12" s="1"/>
  <c r="BB3" i="12"/>
  <c r="AT3" i="12"/>
  <c r="H33" i="12" s="1"/>
  <c r="H41" i="12" s="1"/>
  <c r="BM3" i="12"/>
  <c r="AA33" i="12" s="1"/>
  <c r="AA41" i="12" s="1"/>
  <c r="BE3" i="12"/>
  <c r="S33" i="12" s="1"/>
  <c r="S41" i="12" s="1"/>
  <c r="AW3" i="12"/>
  <c r="AO3" i="12"/>
  <c r="C33" i="12" s="1"/>
  <c r="C41" i="12" s="1"/>
  <c r="BS4" i="12"/>
  <c r="AG34" i="12" s="1"/>
  <c r="AG42" i="12" s="1"/>
  <c r="BO4" i="12"/>
  <c r="AC34" i="12" s="1"/>
  <c r="AC42" i="12" s="1"/>
  <c r="BK4" i="12"/>
  <c r="Y34" i="12" s="1"/>
  <c r="Y42" i="12" s="1"/>
  <c r="BG4" i="12"/>
  <c r="U34" i="12" s="1"/>
  <c r="U42" i="12" s="1"/>
  <c r="BC4" i="12"/>
  <c r="Q34" i="12" s="1"/>
  <c r="Q42" i="12" s="1"/>
  <c r="AY4" i="12"/>
  <c r="M34" i="12" s="1"/>
  <c r="M42" i="12" s="1"/>
  <c r="AU4" i="12"/>
  <c r="I34" i="12" s="1"/>
  <c r="I42" i="12" s="1"/>
  <c r="AQ4" i="12"/>
  <c r="E34" i="12" s="1"/>
  <c r="E42" i="12" s="1"/>
  <c r="BM4" i="12"/>
  <c r="AA34" i="12" s="1"/>
  <c r="AA42" i="12" s="1"/>
  <c r="BE4" i="12"/>
  <c r="S34" i="12" s="1"/>
  <c r="S42" i="12" s="1"/>
  <c r="AW4" i="12"/>
  <c r="K34" i="12" s="1"/>
  <c r="K42" i="12" s="1"/>
  <c r="AO4" i="12"/>
  <c r="C34" i="12" s="1"/>
  <c r="C42" i="12" s="1"/>
  <c r="BP4" i="12"/>
  <c r="AD34" i="12" s="1"/>
  <c r="AD42" i="12" s="1"/>
  <c r="BH4" i="12"/>
  <c r="V34" i="12" s="1"/>
  <c r="V42" i="12" s="1"/>
  <c r="AZ4" i="12"/>
  <c r="N34" i="12" s="1"/>
  <c r="N42" i="12" s="1"/>
  <c r="AR4" i="12"/>
  <c r="F34" i="12" s="1"/>
  <c r="F42" i="12" s="1"/>
  <c r="AM4" i="12"/>
  <c r="BR4" i="12"/>
  <c r="AF34" i="12" s="1"/>
  <c r="AF42" i="12" s="1"/>
  <c r="BN4" i="12"/>
  <c r="AB34" i="12" s="1"/>
  <c r="AB42" i="12" s="1"/>
  <c r="BJ4" i="12"/>
  <c r="X34" i="12" s="1"/>
  <c r="X42" i="12" s="1"/>
  <c r="BF4" i="12"/>
  <c r="T34" i="12" s="1"/>
  <c r="T42" i="12" s="1"/>
  <c r="BB4" i="12"/>
  <c r="P34" i="12" s="1"/>
  <c r="P42" i="12" s="1"/>
  <c r="AX4" i="12"/>
  <c r="AT4" i="12"/>
  <c r="H34" i="12" s="1"/>
  <c r="H42" i="12" s="1"/>
  <c r="AP4" i="12"/>
  <c r="D34" i="12" s="1"/>
  <c r="D42" i="12" s="1"/>
  <c r="BQ4" i="12"/>
  <c r="AE34" i="12" s="1"/>
  <c r="AE42" i="12" s="1"/>
  <c r="BI4" i="12"/>
  <c r="W34" i="12" s="1"/>
  <c r="W42" i="12" s="1"/>
  <c r="BA4" i="12"/>
  <c r="O34" i="12" s="1"/>
  <c r="O42" i="12" s="1"/>
  <c r="AS4" i="12"/>
  <c r="G34" i="12" s="1"/>
  <c r="G42" i="12" s="1"/>
  <c r="BT4" i="12"/>
  <c r="AH34" i="12" s="1"/>
  <c r="AH42" i="12" s="1"/>
  <c r="BL4" i="12"/>
  <c r="Z34" i="12" s="1"/>
  <c r="Z42" i="12" s="1"/>
  <c r="BD4" i="12"/>
  <c r="R34" i="12" s="1"/>
  <c r="R42" i="12" s="1"/>
  <c r="AV4" i="12"/>
  <c r="J34" i="12" s="1"/>
  <c r="J42" i="12" s="1"/>
  <c r="AN4" i="12"/>
  <c r="BR5" i="12"/>
  <c r="AF35" i="12" s="1"/>
  <c r="AF43" i="12" s="1"/>
  <c r="BN5" i="12"/>
  <c r="AB35" i="12" s="1"/>
  <c r="AB43" i="12" s="1"/>
  <c r="BJ5" i="12"/>
  <c r="X35" i="12" s="1"/>
  <c r="X43" i="12" s="1"/>
  <c r="BF5" i="12"/>
  <c r="T35" i="12" s="1"/>
  <c r="T43" i="12" s="1"/>
  <c r="BB5" i="12"/>
  <c r="P35" i="12" s="1"/>
  <c r="P43" i="12" s="1"/>
  <c r="AX5" i="12"/>
  <c r="L35" i="12" s="1"/>
  <c r="L43" i="12" s="1"/>
  <c r="AT5" i="12"/>
  <c r="AP5" i="12"/>
  <c r="BT5" i="12"/>
  <c r="AH35" i="12" s="1"/>
  <c r="AH43" i="12" s="1"/>
  <c r="BL5" i="12"/>
  <c r="Z35" i="12" s="1"/>
  <c r="Z43" i="12" s="1"/>
  <c r="BD5" i="12"/>
  <c r="R35" i="12" s="1"/>
  <c r="R43" i="12" s="1"/>
  <c r="AV5" i="12"/>
  <c r="J35" i="12" s="1"/>
  <c r="J43" i="12" s="1"/>
  <c r="AN5" i="12"/>
  <c r="BO5" i="12"/>
  <c r="BG5" i="12"/>
  <c r="AY5" i="12"/>
  <c r="AQ5" i="12"/>
  <c r="E35" i="12" s="1"/>
  <c r="E43" i="12" s="1"/>
  <c r="BQ5" i="12"/>
  <c r="AE35" i="12" s="1"/>
  <c r="AE43" i="12" s="1"/>
  <c r="BM5" i="12"/>
  <c r="AA35" i="12" s="1"/>
  <c r="AA43" i="12" s="1"/>
  <c r="BI5" i="12"/>
  <c r="W35" i="12" s="1"/>
  <c r="W43" i="12" s="1"/>
  <c r="BE5" i="12"/>
  <c r="BA5" i="12"/>
  <c r="O35" i="12" s="1"/>
  <c r="O43" i="12" s="1"/>
  <c r="AW5" i="12"/>
  <c r="K35" i="12" s="1"/>
  <c r="K43" i="12" s="1"/>
  <c r="AS5" i="12"/>
  <c r="AO5" i="12"/>
  <c r="C35" i="12" s="1"/>
  <c r="C43" i="12" s="1"/>
  <c r="BP5" i="12"/>
  <c r="AD35" i="12" s="1"/>
  <c r="AD43" i="12" s="1"/>
  <c r="BH5" i="12"/>
  <c r="V35" i="12" s="1"/>
  <c r="V43" i="12" s="1"/>
  <c r="AZ5" i="12"/>
  <c r="N35" i="12" s="1"/>
  <c r="N43" i="12" s="1"/>
  <c r="AR5" i="12"/>
  <c r="F35" i="12" s="1"/>
  <c r="F43" i="12" s="1"/>
  <c r="BS5" i="12"/>
  <c r="AG35" i="12" s="1"/>
  <c r="AG43" i="12" s="1"/>
  <c r="BK5" i="12"/>
  <c r="Y35" i="12" s="1"/>
  <c r="Y43" i="12" s="1"/>
  <c r="BC5" i="12"/>
  <c r="Q35" i="12" s="1"/>
  <c r="Q43" i="12" s="1"/>
  <c r="AU5" i="12"/>
  <c r="I35" i="12" s="1"/>
  <c r="I43" i="12" s="1"/>
  <c r="BQ6" i="12"/>
  <c r="AE36" i="12" s="1"/>
  <c r="AE44" i="12" s="1"/>
  <c r="BM6" i="12"/>
  <c r="AA36" i="12" s="1"/>
  <c r="AA44" i="12" s="1"/>
  <c r="BI6" i="12"/>
  <c r="W36" i="12" s="1"/>
  <c r="W44" i="12" s="1"/>
  <c r="BE6" i="12"/>
  <c r="S36" i="12" s="1"/>
  <c r="S44" i="12" s="1"/>
  <c r="BA6" i="12"/>
  <c r="O36" i="12" s="1"/>
  <c r="O44" i="12" s="1"/>
  <c r="AW6" i="12"/>
  <c r="K36" i="12" s="1"/>
  <c r="K44" i="12" s="1"/>
  <c r="AS6" i="12"/>
  <c r="G36" i="12" s="1"/>
  <c r="G44" i="12" s="1"/>
  <c r="AO6" i="12"/>
  <c r="C36" i="12" s="1"/>
  <c r="C44" i="12" s="1"/>
  <c r="BS6" i="12"/>
  <c r="AG36" i="12" s="1"/>
  <c r="AG44" i="12" s="1"/>
  <c r="BO6" i="12"/>
  <c r="AC36" i="12" s="1"/>
  <c r="AC44" i="12" s="1"/>
  <c r="BK6" i="12"/>
  <c r="Y36" i="12" s="1"/>
  <c r="Y44" i="12" s="1"/>
  <c r="BG6" i="12"/>
  <c r="U36" i="12" s="1"/>
  <c r="U44" i="12" s="1"/>
  <c r="BC6" i="12"/>
  <c r="Q36" i="12" s="1"/>
  <c r="Q44" i="12" s="1"/>
  <c r="AU6" i="12"/>
  <c r="I36" i="12" s="1"/>
  <c r="I44" i="12" s="1"/>
  <c r="BJ6" i="12"/>
  <c r="X36" i="12" s="1"/>
  <c r="X44" i="12" s="1"/>
  <c r="AX6" i="12"/>
  <c r="L36" i="12" s="1"/>
  <c r="L44" i="12" s="1"/>
  <c r="AP6" i="12"/>
  <c r="D36" i="12" s="1"/>
  <c r="D44" i="12" s="1"/>
  <c r="BT6" i="12"/>
  <c r="AH36" i="12" s="1"/>
  <c r="AH44" i="12" s="1"/>
  <c r="BP6" i="12"/>
  <c r="AD36" i="12" s="1"/>
  <c r="AD44" i="12" s="1"/>
  <c r="BL6" i="12"/>
  <c r="Z36" i="12" s="1"/>
  <c r="Z44" i="12" s="1"/>
  <c r="BH6" i="12"/>
  <c r="V36" i="12" s="1"/>
  <c r="V44" i="12" s="1"/>
  <c r="BD6" i="12"/>
  <c r="R36" i="12" s="1"/>
  <c r="R44" i="12" s="1"/>
  <c r="AZ6" i="12"/>
  <c r="N36" i="12" s="1"/>
  <c r="N44" i="12" s="1"/>
  <c r="AV6" i="12"/>
  <c r="J36" i="12" s="1"/>
  <c r="J44" i="12" s="1"/>
  <c r="AR6" i="12"/>
  <c r="F36" i="12" s="1"/>
  <c r="F44" i="12" s="1"/>
  <c r="AN6" i="12"/>
  <c r="AY6" i="12"/>
  <c r="M36" i="12" s="1"/>
  <c r="M44" i="12" s="1"/>
  <c r="AQ6" i="12"/>
  <c r="E36" i="12" s="1"/>
  <c r="E44" i="12" s="1"/>
  <c r="AM6" i="12"/>
  <c r="BR6" i="12"/>
  <c r="AF36" i="12" s="1"/>
  <c r="AF44" i="12" s="1"/>
  <c r="BN6" i="12"/>
  <c r="AB36" i="12" s="1"/>
  <c r="AB44" i="12" s="1"/>
  <c r="BF6" i="12"/>
  <c r="T36" i="12" s="1"/>
  <c r="T44" i="12" s="1"/>
  <c r="BB6" i="12"/>
  <c r="P36" i="12" s="1"/>
  <c r="P44" i="12" s="1"/>
  <c r="AT6" i="12"/>
  <c r="H36" i="12" s="1"/>
  <c r="H44" i="12" s="1"/>
  <c r="G35" i="12"/>
  <c r="G43" i="12" s="1"/>
  <c r="H35" i="12"/>
  <c r="H43" i="12" s="1"/>
  <c r="S35" i="12"/>
  <c r="S43" i="12" s="1"/>
  <c r="D35" i="12"/>
  <c r="D43" i="12" s="1"/>
  <c r="AM5" i="12"/>
  <c r="M35" i="12"/>
  <c r="M43" i="12" s="1"/>
  <c r="U35" i="12"/>
  <c r="U43" i="12" s="1"/>
  <c r="AC35" i="12"/>
  <c r="AC43" i="12" s="1"/>
  <c r="AK2" i="12"/>
  <c r="AL2" i="12" s="1"/>
  <c r="L34" i="12"/>
  <c r="L42" i="12" s="1"/>
  <c r="I33" i="12"/>
  <c r="I41" i="12" s="1"/>
  <c r="Y33" i="12"/>
  <c r="Y41" i="12" s="1"/>
  <c r="AC33" i="12"/>
  <c r="AC41" i="12" s="1"/>
  <c r="AG33" i="12"/>
  <c r="AG41" i="12" s="1"/>
  <c r="R33" i="12"/>
  <c r="R41" i="12" s="1"/>
  <c r="AD33" i="12"/>
  <c r="AD41" i="12" s="1"/>
  <c r="AH33" i="12"/>
  <c r="AH41" i="12" s="1"/>
  <c r="G33" i="12"/>
  <c r="G41" i="12" s="1"/>
  <c r="K33" i="12"/>
  <c r="K41" i="12" s="1"/>
  <c r="O33" i="12"/>
  <c r="O41" i="12" s="1"/>
  <c r="L33" i="12"/>
  <c r="L41" i="12" s="1"/>
  <c r="P33" i="12"/>
  <c r="P41" i="12" s="1"/>
  <c r="AB33" i="12"/>
  <c r="AB41" i="12" s="1"/>
  <c r="B32" i="12" l="1"/>
  <c r="P41" i="9"/>
  <c r="K41" i="9"/>
  <c r="S41" i="9"/>
  <c r="N41" i="9"/>
  <c r="I41" i="9"/>
  <c r="R41" i="9"/>
  <c r="M41" i="9"/>
  <c r="H41" i="9"/>
  <c r="Q41" i="9"/>
  <c r="L41" i="9"/>
  <c r="G41" i="9"/>
  <c r="P40" i="9"/>
  <c r="K40" i="9"/>
  <c r="S40" i="9"/>
  <c r="N40" i="9"/>
  <c r="I40" i="9"/>
  <c r="R40" i="9"/>
  <c r="M40" i="9"/>
  <c r="H40" i="9"/>
  <c r="Q40" i="9"/>
  <c r="L40" i="9"/>
  <c r="G40" i="9"/>
  <c r="P39" i="9"/>
  <c r="K39" i="9"/>
  <c r="S39" i="9"/>
  <c r="N39" i="9"/>
  <c r="I39" i="9"/>
  <c r="R39" i="9"/>
  <c r="M39" i="9"/>
  <c r="H39" i="9"/>
  <c r="Q39" i="9"/>
  <c r="L39" i="9"/>
  <c r="G39" i="9"/>
  <c r="P38" i="9"/>
  <c r="K38" i="9"/>
  <c r="S38" i="9"/>
  <c r="N38" i="9"/>
  <c r="I38" i="9"/>
  <c r="R38" i="9"/>
  <c r="M38" i="9"/>
  <c r="H38" i="9"/>
  <c r="Q38" i="9"/>
  <c r="L38" i="9"/>
  <c r="G38" i="9"/>
  <c r="P37" i="9"/>
  <c r="K37" i="9"/>
  <c r="S37" i="9"/>
  <c r="N37" i="9"/>
  <c r="I37" i="9"/>
  <c r="R37" i="9"/>
  <c r="M37" i="9"/>
  <c r="H37" i="9"/>
  <c r="Q37" i="9"/>
  <c r="L37" i="9"/>
  <c r="G37" i="9"/>
  <c r="P36" i="9"/>
  <c r="K36" i="9"/>
  <c r="S36" i="9"/>
  <c r="N36" i="9"/>
  <c r="I36" i="9"/>
  <c r="R36" i="9"/>
  <c r="M36" i="9"/>
  <c r="H36" i="9"/>
  <c r="Q36" i="9"/>
  <c r="L36" i="9"/>
  <c r="G36" i="9"/>
  <c r="P35" i="9"/>
  <c r="K35" i="9"/>
  <c r="S35" i="9"/>
  <c r="N35" i="9"/>
  <c r="I35" i="9"/>
  <c r="R35" i="9"/>
  <c r="M35" i="9"/>
  <c r="H35" i="9"/>
  <c r="Q35" i="9"/>
  <c r="L35" i="9"/>
  <c r="G35" i="9"/>
  <c r="P34" i="9"/>
  <c r="K34" i="9"/>
  <c r="S34" i="9"/>
  <c r="N34" i="9"/>
  <c r="I34" i="9"/>
  <c r="R34" i="9"/>
  <c r="M34" i="9"/>
  <c r="H34" i="9"/>
  <c r="Q34" i="9"/>
  <c r="L34" i="9"/>
  <c r="G34" i="9"/>
  <c r="P33" i="9"/>
  <c r="K33" i="9"/>
  <c r="S33" i="9"/>
  <c r="N33" i="9"/>
  <c r="I33" i="9"/>
  <c r="R33" i="9"/>
  <c r="M33" i="9"/>
  <c r="H33" i="9"/>
  <c r="Q33" i="9"/>
  <c r="L33" i="9"/>
  <c r="G33" i="9"/>
  <c r="P32" i="9"/>
  <c r="K32" i="9"/>
  <c r="S32" i="9"/>
  <c r="N32" i="9"/>
  <c r="I32" i="9"/>
  <c r="R32" i="9"/>
  <c r="M32" i="9"/>
  <c r="H32" i="9"/>
  <c r="Q32" i="9"/>
  <c r="L32" i="9"/>
  <c r="G32" i="9"/>
  <c r="P31" i="9"/>
  <c r="K31" i="9"/>
  <c r="S31" i="9"/>
  <c r="N31" i="9"/>
  <c r="I31" i="9"/>
  <c r="R31" i="9"/>
  <c r="M31" i="9"/>
  <c r="H31" i="9"/>
  <c r="Q31" i="9"/>
  <c r="L31" i="9"/>
  <c r="G31" i="9"/>
  <c r="P30" i="9"/>
  <c r="K30" i="9"/>
  <c r="S30" i="9"/>
  <c r="N30" i="9"/>
  <c r="I30" i="9"/>
  <c r="R30" i="9"/>
  <c r="M30" i="9"/>
  <c r="H30" i="9"/>
  <c r="Q30" i="9"/>
  <c r="L30" i="9"/>
  <c r="G30" i="9"/>
  <c r="P29" i="9"/>
  <c r="K29" i="9"/>
  <c r="S29" i="9"/>
  <c r="N29" i="9"/>
  <c r="I29" i="9"/>
  <c r="R29" i="9"/>
  <c r="M29" i="9"/>
  <c r="H29" i="9"/>
  <c r="Q29" i="9"/>
  <c r="L29" i="9"/>
  <c r="G29" i="9"/>
  <c r="P28" i="9"/>
  <c r="K28" i="9"/>
  <c r="S28" i="9"/>
  <c r="N28" i="9"/>
  <c r="I28" i="9"/>
  <c r="R28" i="9"/>
  <c r="M28" i="9"/>
  <c r="H28" i="9"/>
  <c r="Q28" i="9"/>
  <c r="L28" i="9"/>
  <c r="G28" i="9"/>
  <c r="P27" i="9"/>
  <c r="K27" i="9"/>
  <c r="S27" i="9"/>
  <c r="N27" i="9"/>
  <c r="I27" i="9"/>
  <c r="R27" i="9"/>
  <c r="M27" i="9"/>
  <c r="H27" i="9"/>
  <c r="Q27" i="9"/>
  <c r="L27" i="9"/>
  <c r="G27" i="9"/>
  <c r="P26" i="9"/>
  <c r="K26" i="9"/>
  <c r="S26" i="9"/>
  <c r="N26" i="9"/>
  <c r="I26" i="9"/>
  <c r="R26" i="9"/>
  <c r="M26" i="9"/>
  <c r="H26" i="9"/>
  <c r="Q26" i="9"/>
  <c r="L26" i="9"/>
  <c r="G26" i="9"/>
  <c r="P25" i="9"/>
  <c r="K25" i="9"/>
  <c r="S25" i="9"/>
  <c r="N25" i="9"/>
  <c r="I25" i="9"/>
  <c r="R25" i="9"/>
  <c r="M25" i="9"/>
  <c r="H25" i="9"/>
  <c r="Q25" i="9"/>
  <c r="L25" i="9"/>
  <c r="G25" i="9"/>
  <c r="P24" i="9"/>
  <c r="K24" i="9"/>
  <c r="S24" i="9"/>
  <c r="N24" i="9"/>
  <c r="I24" i="9"/>
  <c r="R24" i="9"/>
  <c r="M24" i="9"/>
  <c r="H24" i="9"/>
  <c r="Q24" i="9"/>
  <c r="L24" i="9"/>
  <c r="G24" i="9"/>
  <c r="P23" i="9"/>
  <c r="K23" i="9"/>
  <c r="S23" i="9"/>
  <c r="N23" i="9"/>
  <c r="I23" i="9"/>
  <c r="R23" i="9"/>
  <c r="M23" i="9"/>
  <c r="H23" i="9"/>
  <c r="Q23" i="9"/>
  <c r="L23" i="9"/>
  <c r="G23" i="9"/>
  <c r="P22" i="9"/>
  <c r="K22" i="9"/>
  <c r="S22" i="9"/>
  <c r="N22" i="9"/>
  <c r="I22" i="9"/>
  <c r="R22" i="9"/>
  <c r="M22" i="9"/>
  <c r="H22" i="9"/>
  <c r="Q22" i="9"/>
  <c r="L22" i="9"/>
  <c r="G22" i="9"/>
  <c r="P21" i="9"/>
  <c r="K21" i="9"/>
  <c r="S21" i="9"/>
  <c r="N21" i="9"/>
  <c r="I21" i="9"/>
  <c r="R21" i="9"/>
  <c r="M21" i="9"/>
  <c r="H21" i="9"/>
  <c r="Q21" i="9"/>
  <c r="L21" i="9"/>
  <c r="G21" i="9"/>
  <c r="P20" i="9"/>
  <c r="K20" i="9"/>
  <c r="S20" i="9"/>
  <c r="N20" i="9"/>
  <c r="I20" i="9"/>
  <c r="R20" i="9"/>
  <c r="M20" i="9"/>
  <c r="H20" i="9"/>
  <c r="Q20" i="9"/>
  <c r="L20" i="9"/>
  <c r="G20" i="9"/>
  <c r="P19" i="9"/>
  <c r="K19" i="9"/>
  <c r="S19" i="9"/>
  <c r="N19" i="9"/>
  <c r="I19" i="9"/>
  <c r="R19" i="9"/>
  <c r="M19" i="9"/>
  <c r="H19" i="9"/>
  <c r="Q19" i="9"/>
  <c r="L19" i="9"/>
  <c r="G19" i="9"/>
  <c r="P18" i="9"/>
  <c r="K18" i="9"/>
  <c r="S18" i="9"/>
  <c r="N18" i="9"/>
  <c r="I18" i="9"/>
  <c r="R18" i="9"/>
  <c r="M18" i="9"/>
  <c r="H18" i="9"/>
  <c r="Q18" i="9"/>
  <c r="L18" i="9"/>
  <c r="G18" i="9"/>
  <c r="P17" i="9"/>
  <c r="K17" i="9"/>
  <c r="S17" i="9"/>
  <c r="N17" i="9"/>
  <c r="I17" i="9"/>
  <c r="R17" i="9"/>
  <c r="M17" i="9"/>
  <c r="H17" i="9"/>
  <c r="Q17" i="9"/>
  <c r="L17" i="9"/>
  <c r="G17" i="9"/>
  <c r="P16" i="9"/>
  <c r="K16" i="9"/>
  <c r="S16" i="9"/>
  <c r="N16" i="9"/>
  <c r="I16" i="9"/>
  <c r="R16" i="9"/>
  <c r="M16" i="9"/>
  <c r="H16" i="9"/>
  <c r="Q16" i="9"/>
  <c r="L16" i="9"/>
  <c r="G16" i="9"/>
  <c r="P15" i="9"/>
  <c r="K15" i="9"/>
  <c r="S15" i="9"/>
  <c r="N15" i="9"/>
  <c r="I15" i="9"/>
  <c r="R15" i="9"/>
  <c r="M15" i="9"/>
  <c r="H15" i="9"/>
  <c r="Q15" i="9"/>
  <c r="L15" i="9"/>
  <c r="G15" i="9"/>
  <c r="P14" i="9"/>
  <c r="K14" i="9"/>
  <c r="S14" i="9"/>
  <c r="N14" i="9"/>
  <c r="I14" i="9"/>
  <c r="R14" i="9"/>
  <c r="M14" i="9"/>
  <c r="H14" i="9"/>
  <c r="Q14" i="9"/>
  <c r="L14" i="9"/>
  <c r="G14" i="9"/>
  <c r="P13" i="9"/>
  <c r="K13" i="9"/>
  <c r="S13" i="9"/>
  <c r="N13" i="9"/>
  <c r="I13" i="9"/>
  <c r="R13" i="9"/>
  <c r="M13" i="9"/>
  <c r="H13" i="9"/>
  <c r="Q13" i="9"/>
  <c r="L13" i="9"/>
  <c r="G13" i="9"/>
  <c r="P12" i="9"/>
  <c r="K12" i="9"/>
  <c r="S12" i="9"/>
  <c r="N12" i="9"/>
  <c r="I12" i="9"/>
  <c r="R12" i="9"/>
  <c r="M12" i="9"/>
  <c r="H12" i="9"/>
  <c r="Q12" i="9"/>
  <c r="L12" i="9"/>
  <c r="G12" i="9"/>
  <c r="P11" i="9"/>
  <c r="K11" i="9"/>
  <c r="S11" i="9"/>
  <c r="N11" i="9"/>
  <c r="I11" i="9"/>
  <c r="R11" i="9"/>
  <c r="M11" i="9"/>
  <c r="H11" i="9"/>
  <c r="Q11" i="9"/>
  <c r="L11" i="9"/>
  <c r="G11" i="9"/>
  <c r="P10" i="9"/>
  <c r="K10" i="9"/>
  <c r="S10" i="9"/>
  <c r="N10" i="9"/>
  <c r="I10" i="9"/>
  <c r="R10" i="9"/>
  <c r="M10" i="9"/>
  <c r="H10" i="9"/>
  <c r="Q10" i="9"/>
  <c r="L10" i="9"/>
  <c r="G10" i="9"/>
  <c r="P9" i="9"/>
  <c r="K9" i="9"/>
  <c r="S9" i="9"/>
  <c r="N9" i="9"/>
  <c r="I9" i="9"/>
  <c r="R9" i="9"/>
  <c r="M9" i="9"/>
  <c r="H9" i="9"/>
  <c r="Q9" i="9"/>
  <c r="L9" i="9"/>
  <c r="G9" i="9"/>
  <c r="P8" i="9"/>
  <c r="K8" i="9"/>
  <c r="S8" i="9"/>
  <c r="N8" i="9"/>
  <c r="I8" i="9"/>
  <c r="R8" i="9"/>
  <c r="M8" i="9"/>
  <c r="H8" i="9"/>
  <c r="Q8" i="9"/>
  <c r="L8" i="9"/>
  <c r="G8" i="9"/>
  <c r="P7" i="9"/>
  <c r="K7" i="9"/>
  <c r="S7" i="9"/>
  <c r="N7" i="9"/>
  <c r="I7" i="9"/>
  <c r="R7" i="9"/>
  <c r="M7" i="9"/>
  <c r="H7" i="9"/>
  <c r="Q7" i="9"/>
  <c r="L7" i="9"/>
  <c r="G7" i="9"/>
  <c r="P6" i="9"/>
  <c r="K6" i="9"/>
  <c r="S6" i="9"/>
  <c r="N6" i="9"/>
  <c r="I6" i="9"/>
  <c r="R6" i="9"/>
  <c r="M6" i="9"/>
  <c r="H6" i="9"/>
  <c r="Q6" i="9"/>
  <c r="L6" i="9"/>
  <c r="G6" i="9"/>
  <c r="P5" i="9"/>
  <c r="K5" i="9"/>
  <c r="S5" i="9"/>
  <c r="N5" i="9"/>
  <c r="I5" i="9"/>
  <c r="R5" i="9"/>
  <c r="M5" i="9"/>
  <c r="H5" i="9"/>
  <c r="Q5" i="9"/>
  <c r="L5" i="9"/>
  <c r="G5" i="9"/>
  <c r="P4" i="9"/>
  <c r="K4" i="9"/>
  <c r="S4" i="9"/>
  <c r="N4" i="9"/>
  <c r="I4" i="9"/>
  <c r="R4" i="9"/>
  <c r="M4" i="9"/>
  <c r="H4" i="9"/>
  <c r="Q4" i="9"/>
  <c r="L4" i="9"/>
  <c r="G4" i="9"/>
  <c r="P3" i="9"/>
  <c r="K3" i="9"/>
  <c r="S3" i="9"/>
  <c r="N3" i="9"/>
  <c r="I3" i="9"/>
  <c r="R3" i="9"/>
  <c r="M3" i="9"/>
  <c r="H3" i="9"/>
  <c r="Q3" i="9"/>
  <c r="L3" i="9"/>
  <c r="G3" i="9"/>
  <c r="U41" i="5"/>
  <c r="T41" i="5"/>
  <c r="S41" i="5"/>
  <c r="U40" i="5"/>
  <c r="T40" i="5"/>
  <c r="S40" i="5"/>
  <c r="U39" i="5"/>
  <c r="T39" i="5"/>
  <c r="S39" i="5"/>
  <c r="U38" i="5"/>
  <c r="T38" i="5"/>
  <c r="S38" i="5"/>
  <c r="U37" i="5"/>
  <c r="T37" i="5"/>
  <c r="S37" i="5"/>
  <c r="U36" i="5"/>
  <c r="T36" i="5"/>
  <c r="S36" i="5"/>
  <c r="U35" i="5"/>
  <c r="T35" i="5"/>
  <c r="S35" i="5"/>
  <c r="U34" i="5"/>
  <c r="T34" i="5"/>
  <c r="S34" i="5"/>
  <c r="U33" i="5"/>
  <c r="T33" i="5"/>
  <c r="S33" i="5"/>
  <c r="U32" i="5"/>
  <c r="T32" i="5"/>
  <c r="S32" i="5"/>
  <c r="U31" i="5"/>
  <c r="T31" i="5"/>
  <c r="S31" i="5"/>
  <c r="U30" i="5"/>
  <c r="T30" i="5"/>
  <c r="S30" i="5"/>
  <c r="U29" i="5"/>
  <c r="T29" i="5"/>
  <c r="S29" i="5"/>
  <c r="U28" i="5"/>
  <c r="T28" i="5"/>
  <c r="S28" i="5"/>
  <c r="U27" i="5"/>
  <c r="T27" i="5"/>
  <c r="S27" i="5"/>
  <c r="U26" i="5"/>
  <c r="T26" i="5"/>
  <c r="S26" i="5"/>
  <c r="U25" i="5"/>
  <c r="T25" i="5"/>
  <c r="S25" i="5"/>
  <c r="U24" i="5"/>
  <c r="T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5" i="5"/>
  <c r="T15" i="5"/>
  <c r="S15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6" i="5"/>
  <c r="T6" i="5"/>
  <c r="S6" i="5"/>
  <c r="U5" i="5"/>
  <c r="T5" i="5"/>
  <c r="S5" i="5"/>
  <c r="U4" i="5"/>
  <c r="T4" i="5"/>
  <c r="S4" i="5"/>
  <c r="U3" i="5"/>
  <c r="T3" i="5"/>
  <c r="S3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M3" i="5"/>
  <c r="L3" i="5"/>
  <c r="K3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H4" i="5"/>
  <c r="G4" i="5"/>
  <c r="I3" i="5"/>
  <c r="H3" i="5"/>
  <c r="G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E3" i="5"/>
  <c r="D3" i="5"/>
  <c r="C3" i="5"/>
  <c r="F40" i="10" l="1"/>
  <c r="F7" i="10"/>
  <c r="C14" i="10"/>
  <c r="F15" i="10"/>
  <c r="F23" i="10"/>
  <c r="F31" i="10"/>
  <c r="F39" i="10"/>
  <c r="C39" i="10"/>
  <c r="C3" i="10"/>
  <c r="F19" i="10"/>
  <c r="F4" i="10"/>
  <c r="F36" i="10"/>
  <c r="F11" i="10"/>
  <c r="F27" i="10"/>
  <c r="C34" i="10"/>
  <c r="F35" i="10"/>
  <c r="F9" i="10"/>
  <c r="F8" i="10"/>
  <c r="F16" i="10"/>
  <c r="F28" i="10"/>
  <c r="F32" i="10"/>
  <c r="F12" i="10"/>
  <c r="F20" i="10"/>
  <c r="F24" i="10"/>
  <c r="F10" i="10"/>
  <c r="F25" i="10"/>
  <c r="F22" i="10"/>
  <c r="F17" i="10"/>
  <c r="I3" i="10"/>
  <c r="F6" i="10"/>
  <c r="K12" i="10"/>
  <c r="L12" i="10"/>
  <c r="F14" i="10"/>
  <c r="K24" i="10"/>
  <c r="L24" i="10"/>
  <c r="K28" i="10"/>
  <c r="L28" i="10"/>
  <c r="C29" i="10"/>
  <c r="K36" i="10"/>
  <c r="L36" i="10"/>
  <c r="K40" i="10"/>
  <c r="L40" i="10"/>
  <c r="K3" i="10"/>
  <c r="L3" i="10"/>
  <c r="C4" i="10"/>
  <c r="K7" i="10"/>
  <c r="L7" i="10"/>
  <c r="L11" i="10"/>
  <c r="K11" i="10"/>
  <c r="F13" i="10"/>
  <c r="L19" i="10"/>
  <c r="K19" i="10"/>
  <c r="K23" i="10"/>
  <c r="L23" i="10"/>
  <c r="L27" i="10"/>
  <c r="K27" i="10"/>
  <c r="K31" i="10"/>
  <c r="L31" i="10"/>
  <c r="C32" i="10"/>
  <c r="K35" i="10"/>
  <c r="L35" i="10"/>
  <c r="L39" i="10"/>
  <c r="K39" i="10"/>
  <c r="C40" i="10"/>
  <c r="L6" i="10"/>
  <c r="K6" i="10"/>
  <c r="L10" i="10"/>
  <c r="K10" i="10"/>
  <c r="L14" i="10"/>
  <c r="K14" i="10"/>
  <c r="L18" i="10"/>
  <c r="K18" i="10"/>
  <c r="L22" i="10"/>
  <c r="K22" i="10"/>
  <c r="L26" i="10"/>
  <c r="K26" i="10"/>
  <c r="L30" i="10"/>
  <c r="K30" i="10"/>
  <c r="L34" i="10"/>
  <c r="K34" i="10"/>
  <c r="L38" i="10"/>
  <c r="K38" i="10"/>
  <c r="K4" i="10"/>
  <c r="L4" i="10"/>
  <c r="K8" i="10"/>
  <c r="L8" i="10"/>
  <c r="K16" i="10"/>
  <c r="L16" i="10"/>
  <c r="I19" i="10"/>
  <c r="K20" i="10"/>
  <c r="L20" i="10"/>
  <c r="F26" i="10"/>
  <c r="K32" i="10"/>
  <c r="L32" i="10"/>
  <c r="F34" i="10"/>
  <c r="F38" i="10"/>
  <c r="F5" i="10"/>
  <c r="K15" i="10"/>
  <c r="L15" i="10"/>
  <c r="F21" i="10"/>
  <c r="F29" i="10"/>
  <c r="F33" i="10"/>
  <c r="F37" i="10"/>
  <c r="F41" i="10"/>
  <c r="K5" i="10"/>
  <c r="L5" i="10"/>
  <c r="L9" i="10"/>
  <c r="K9" i="10"/>
  <c r="K13" i="10"/>
  <c r="L13" i="10"/>
  <c r="K17" i="10"/>
  <c r="L17" i="10"/>
  <c r="L21" i="10"/>
  <c r="K21" i="10"/>
  <c r="K25" i="10"/>
  <c r="L25" i="10"/>
  <c r="L29" i="10"/>
  <c r="K29" i="10"/>
  <c r="K33" i="10"/>
  <c r="L33" i="10"/>
  <c r="L37" i="10"/>
  <c r="K37" i="10"/>
  <c r="K41" i="10"/>
  <c r="L41" i="10"/>
  <c r="B5" i="10"/>
  <c r="C5" i="10"/>
  <c r="H7" i="10"/>
  <c r="I7" i="10"/>
  <c r="H11" i="10"/>
  <c r="I11" i="10"/>
  <c r="H15" i="10"/>
  <c r="I15" i="10"/>
  <c r="B17" i="10"/>
  <c r="C17" i="10"/>
  <c r="F18" i="10"/>
  <c r="B21" i="10"/>
  <c r="C21" i="10"/>
  <c r="H23" i="10"/>
  <c r="I23" i="10"/>
  <c r="B25" i="10"/>
  <c r="C25" i="10"/>
  <c r="H27" i="10"/>
  <c r="I27" i="10"/>
  <c r="F30" i="10"/>
  <c r="H31" i="10"/>
  <c r="I31" i="10"/>
  <c r="B33" i="10"/>
  <c r="C33" i="10"/>
  <c r="H35" i="10"/>
  <c r="I35" i="10"/>
  <c r="H39" i="10"/>
  <c r="I39" i="10"/>
  <c r="C41" i="10"/>
  <c r="H6" i="10"/>
  <c r="I6" i="10"/>
  <c r="B8" i="10"/>
  <c r="C8" i="10"/>
  <c r="H10" i="10"/>
  <c r="I10" i="10"/>
  <c r="B12" i="10"/>
  <c r="C12" i="10"/>
  <c r="H14" i="10"/>
  <c r="I14" i="10"/>
  <c r="B16" i="10"/>
  <c r="C16" i="10"/>
  <c r="H18" i="10"/>
  <c r="I18" i="10"/>
  <c r="B20" i="10"/>
  <c r="C20" i="10"/>
  <c r="H22" i="10"/>
  <c r="I22" i="10"/>
  <c r="B24" i="10"/>
  <c r="C24" i="10"/>
  <c r="H26" i="10"/>
  <c r="I26" i="10"/>
  <c r="B28" i="10"/>
  <c r="C28" i="10"/>
  <c r="H30" i="10"/>
  <c r="I30" i="10"/>
  <c r="H34" i="10"/>
  <c r="I34" i="10"/>
  <c r="B36" i="10"/>
  <c r="C36" i="10"/>
  <c r="H38" i="10"/>
  <c r="I38" i="10"/>
  <c r="H5" i="10"/>
  <c r="I5" i="10"/>
  <c r="B7" i="10"/>
  <c r="C7" i="10"/>
  <c r="H9" i="10"/>
  <c r="I9" i="10"/>
  <c r="B11" i="10"/>
  <c r="C11" i="10"/>
  <c r="H13" i="10"/>
  <c r="I13" i="10"/>
  <c r="B15" i="10"/>
  <c r="C15" i="10"/>
  <c r="H17" i="10"/>
  <c r="I17" i="10"/>
  <c r="B19" i="10"/>
  <c r="C19" i="10"/>
  <c r="H21" i="10"/>
  <c r="I21" i="10"/>
  <c r="B23" i="10"/>
  <c r="C23" i="10"/>
  <c r="H25" i="10"/>
  <c r="I25" i="10"/>
  <c r="B27" i="10"/>
  <c r="C27" i="10"/>
  <c r="H29" i="10"/>
  <c r="I29" i="10"/>
  <c r="B31" i="10"/>
  <c r="C31" i="10"/>
  <c r="H33" i="10"/>
  <c r="I33" i="10"/>
  <c r="B35" i="10"/>
  <c r="C35" i="10"/>
  <c r="H37" i="10"/>
  <c r="I37" i="10"/>
  <c r="H41" i="10"/>
  <c r="I41" i="10"/>
  <c r="B9" i="10"/>
  <c r="C9" i="10"/>
  <c r="B13" i="10"/>
  <c r="C13" i="10"/>
  <c r="B37" i="10"/>
  <c r="C37" i="10"/>
  <c r="E3" i="10"/>
  <c r="F3" i="10"/>
  <c r="H4" i="10"/>
  <c r="I4" i="10"/>
  <c r="B6" i="10"/>
  <c r="C6" i="10"/>
  <c r="H8" i="10"/>
  <c r="I8" i="10"/>
  <c r="B10" i="10"/>
  <c r="C10" i="10"/>
  <c r="H12" i="10"/>
  <c r="I12" i="10"/>
  <c r="H16" i="10"/>
  <c r="I16" i="10"/>
  <c r="B18" i="10"/>
  <c r="C18" i="10"/>
  <c r="H20" i="10"/>
  <c r="I20" i="10"/>
  <c r="B22" i="10"/>
  <c r="C22" i="10"/>
  <c r="H24" i="10"/>
  <c r="I24" i="10"/>
  <c r="B26" i="10"/>
  <c r="C26" i="10"/>
  <c r="H28" i="10"/>
  <c r="I28" i="10"/>
  <c r="B30" i="10"/>
  <c r="C30" i="10"/>
  <c r="H32" i="10"/>
  <c r="I32" i="10"/>
  <c r="H36" i="10"/>
  <c r="I36" i="10"/>
  <c r="B38" i="10"/>
  <c r="C38" i="10"/>
  <c r="H40" i="10"/>
  <c r="I40" i="10"/>
  <c r="B41" i="10"/>
  <c r="B14" i="10"/>
  <c r="B29" i="10"/>
  <c r="B4" i="10"/>
  <c r="B32" i="10"/>
  <c r="D32" i="10" s="1"/>
  <c r="B34" i="10"/>
  <c r="B39" i="10"/>
  <c r="B40" i="10"/>
  <c r="H19" i="10"/>
  <c r="B3" i="10"/>
  <c r="H3" i="10"/>
  <c r="E41" i="10"/>
  <c r="E40" i="10"/>
  <c r="G40" i="10" s="1"/>
  <c r="E39" i="10"/>
  <c r="E38" i="10"/>
  <c r="E37" i="10"/>
  <c r="G37" i="10" s="1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G23" i="10" s="1"/>
  <c r="E22" i="10"/>
  <c r="E21" i="10"/>
  <c r="E20" i="10"/>
  <c r="E19" i="10"/>
  <c r="E18" i="10"/>
  <c r="E17" i="10"/>
  <c r="E16" i="10"/>
  <c r="G16" i="10" s="1"/>
  <c r="E15" i="10"/>
  <c r="E14" i="10"/>
  <c r="E13" i="10"/>
  <c r="E12" i="10"/>
  <c r="E11" i="10"/>
  <c r="E10" i="10"/>
  <c r="E9" i="10"/>
  <c r="E8" i="10"/>
  <c r="E7" i="10"/>
  <c r="E6" i="10"/>
  <c r="G6" i="10" s="1"/>
  <c r="E5" i="10"/>
  <c r="E4" i="10"/>
  <c r="G15" i="10" l="1"/>
  <c r="D14" i="10"/>
  <c r="G7" i="10"/>
  <c r="D34" i="10"/>
  <c r="G39" i="10"/>
  <c r="G31" i="10"/>
  <c r="D3" i="10"/>
  <c r="G35" i="10"/>
  <c r="D39" i="10"/>
  <c r="G24" i="10"/>
  <c r="G9" i="10"/>
  <c r="G10" i="10"/>
  <c r="G8" i="10"/>
  <c r="G19" i="10"/>
  <c r="G12" i="10"/>
  <c r="D29" i="10"/>
  <c r="G27" i="10"/>
  <c r="G32" i="10"/>
  <c r="G11" i="10"/>
  <c r="G4" i="10"/>
  <c r="G20" i="10"/>
  <c r="G28" i="10"/>
  <c r="G36" i="10"/>
  <c r="M17" i="10"/>
  <c r="G13" i="10"/>
  <c r="G25" i="10"/>
  <c r="G33" i="10"/>
  <c r="G17" i="10"/>
  <c r="G22" i="10"/>
  <c r="G34" i="10"/>
  <c r="J12" i="10"/>
  <c r="J29" i="10"/>
  <c r="G3" i="10"/>
  <c r="J19" i="10"/>
  <c r="G21" i="10"/>
  <c r="G41" i="10"/>
  <c r="D40" i="10"/>
  <c r="G5" i="10"/>
  <c r="G29" i="10"/>
  <c r="D4" i="10"/>
  <c r="G14" i="10"/>
  <c r="G26" i="10"/>
  <c r="G38" i="10"/>
  <c r="J36" i="10"/>
  <c r="J34" i="10"/>
  <c r="J14" i="10"/>
  <c r="D8" i="10"/>
  <c r="M39" i="10"/>
  <c r="M27" i="10"/>
  <c r="M19" i="10"/>
  <c r="M11" i="10"/>
  <c r="M41" i="10"/>
  <c r="M20" i="10"/>
  <c r="M21" i="10"/>
  <c r="M26" i="10"/>
  <c r="M5" i="10"/>
  <c r="M28" i="10"/>
  <c r="M12" i="10"/>
  <c r="M8" i="10"/>
  <c r="M30" i="10"/>
  <c r="M22" i="10"/>
  <c r="M29" i="10"/>
  <c r="M9" i="10"/>
  <c r="M34" i="10"/>
  <c r="M31" i="10"/>
  <c r="M3" i="10"/>
  <c r="M40" i="10"/>
  <c r="M36" i="10"/>
  <c r="F44" i="10"/>
  <c r="C49" i="10" s="1"/>
  <c r="J39" i="10"/>
  <c r="M16" i="10"/>
  <c r="G30" i="10"/>
  <c r="D19" i="10"/>
  <c r="J30" i="10"/>
  <c r="M24" i="10"/>
  <c r="J21" i="10"/>
  <c r="M18" i="10"/>
  <c r="M10" i="10"/>
  <c r="M35" i="10"/>
  <c r="M23" i="10"/>
  <c r="M7" i="10"/>
  <c r="G18" i="10"/>
  <c r="M37" i="10"/>
  <c r="J28" i="10"/>
  <c r="D22" i="10"/>
  <c r="M13" i="10"/>
  <c r="J5" i="10"/>
  <c r="D21" i="10"/>
  <c r="J11" i="10"/>
  <c r="D5" i="10"/>
  <c r="C44" i="10"/>
  <c r="B49" i="10" s="1"/>
  <c r="I44" i="10"/>
  <c r="D49" i="10" s="1"/>
  <c r="M38" i="10"/>
  <c r="M14" i="10"/>
  <c r="M6" i="10"/>
  <c r="D20" i="10"/>
  <c r="M15" i="10"/>
  <c r="M32" i="10"/>
  <c r="M4" i="10"/>
  <c r="M33" i="10"/>
  <c r="M25" i="10"/>
  <c r="J20" i="10"/>
  <c r="D13" i="10"/>
  <c r="J33" i="10"/>
  <c r="D23" i="10"/>
  <c r="J17" i="10"/>
  <c r="D11" i="10"/>
  <c r="J9" i="10"/>
  <c r="J38" i="10"/>
  <c r="D24" i="10"/>
  <c r="J18" i="10"/>
  <c r="J6" i="10"/>
  <c r="J35" i="10"/>
  <c r="D25" i="10"/>
  <c r="D17" i="10"/>
  <c r="J40" i="10"/>
  <c r="J32" i="10"/>
  <c r="D6" i="10"/>
  <c r="D37" i="10"/>
  <c r="J24" i="10"/>
  <c r="D10" i="10"/>
  <c r="J41" i="10"/>
  <c r="D27" i="10"/>
  <c r="J4" i="10"/>
  <c r="D35" i="10"/>
  <c r="D26" i="10"/>
  <c r="D9" i="10"/>
  <c r="D28" i="10"/>
  <c r="J22" i="10"/>
  <c r="D12" i="10"/>
  <c r="J10" i="10"/>
  <c r="J23" i="10"/>
  <c r="J15" i="10"/>
  <c r="J7" i="10"/>
  <c r="D41" i="10"/>
  <c r="D38" i="10"/>
  <c r="D30" i="10"/>
  <c r="D18" i="10"/>
  <c r="J16" i="10"/>
  <c r="J8" i="10"/>
  <c r="J37" i="10"/>
  <c r="D31" i="10"/>
  <c r="J25" i="10"/>
  <c r="D15" i="10"/>
  <c r="J13" i="10"/>
  <c r="D7" i="10"/>
  <c r="D36" i="10"/>
  <c r="J26" i="10"/>
  <c r="D16" i="10"/>
  <c r="L44" i="10"/>
  <c r="E49" i="10" s="1"/>
  <c r="D33" i="10"/>
  <c r="J31" i="10"/>
  <c r="J27" i="10"/>
  <c r="H44" i="10"/>
  <c r="D47" i="10" s="1"/>
  <c r="J3" i="10"/>
  <c r="E44" i="10"/>
  <c r="C47" i="10" s="1"/>
  <c r="K44" i="10"/>
  <c r="E47" i="10" s="1"/>
  <c r="B44" i="10"/>
  <c r="B47" i="10" s="1"/>
  <c r="G44" i="10" l="1"/>
  <c r="C48" i="10"/>
  <c r="B48" i="10"/>
  <c r="E48" i="10"/>
  <c r="M44" i="10"/>
  <c r="D48" i="10"/>
  <c r="J44" i="10"/>
  <c r="D44" i="10"/>
</calcChain>
</file>

<file path=xl/sharedStrings.xml><?xml version="1.0" encoding="utf-8"?>
<sst xmlns="http://schemas.openxmlformats.org/spreadsheetml/2006/main" count="1333" uniqueCount="93">
  <si>
    <t>Barnsley</t>
  </si>
  <si>
    <t>Bassetlaw</t>
  </si>
  <si>
    <t>Bradford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</si>
  <si>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</si>
  <si>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</si>
  <si>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</si>
  <si>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</si>
  <si>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</si>
  <si>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</si>
  <si>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</si>
  <si>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</si>
  <si>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</si>
  <si>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</si>
  <si>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</si>
  <si>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</si>
  <si>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</si>
  <si>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</si>
  <si>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Leeds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</si>
  <si>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</si>
  <si>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</si>
  <si>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</si>
  <si>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</si>
  <si>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</si>
  <si>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</si>
  <si>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</si>
  <si>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</si>
  <si>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</si>
  <si>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</si>
  <si>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</si>
  <si>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</si>
  <si>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</si>
  <si>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</si>
  <si>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</si>
  <si>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</si>
  <si>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</si>
  <si>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Sunderland</t>
  </si>
  <si>
    <t>Wakefield</t>
  </si>
  <si>
    <t>West Lindsey</t>
  </si>
  <si>
    <t>York</t>
  </si>
  <si>
    <t>Local Authority</t>
  </si>
  <si>
    <t>Community Renewables</t>
  </si>
  <si>
    <t>Consumer Evolution</t>
  </si>
  <si>
    <t>Steady Progression</t>
  </si>
  <si>
    <t>Two Degrees</t>
  </si>
  <si>
    <t>MIN</t>
  </si>
  <si>
    <t>MAX</t>
  </si>
  <si>
    <t xml:space="preserve">MIN </t>
  </si>
  <si>
    <t>Kingston upon Hull</t>
  </si>
  <si>
    <t>Northern Powergrid</t>
  </si>
  <si>
    <t>Min</t>
  </si>
  <si>
    <t>Max</t>
  </si>
  <si>
    <t>Inc</t>
  </si>
  <si>
    <t>INC</t>
  </si>
  <si>
    <t>Leeds City Region</t>
  </si>
  <si>
    <t>North Eastern</t>
  </si>
  <si>
    <t>Tees Valley</t>
  </si>
  <si>
    <t>Sheffield City Region</t>
  </si>
  <si>
    <t>Greater Lincolnshire</t>
  </si>
  <si>
    <t>Humber</t>
  </si>
  <si>
    <t>York and North Yorkshire</t>
  </si>
  <si>
    <t>Derby, Derbyshire, Nottingham and Nottinghamshire,</t>
  </si>
  <si>
    <t>Lancashire</t>
  </si>
  <si>
    <t>Electric Vehicles (No.)</t>
  </si>
  <si>
    <t>VLookup Ref</t>
  </si>
  <si>
    <t>Select Your Local Authority</t>
  </si>
  <si>
    <t>Derby, Derbyshire, Nottingham and Nottinghamshire</t>
  </si>
  <si>
    <t>LEPs</t>
  </si>
  <si>
    <t>LEP 1</t>
  </si>
  <si>
    <t>LEP 2</t>
  </si>
  <si>
    <t>Feel free to copy and paste your own copy of the data above into the UNLOCKED AREA below - and alter the copy as you please</t>
  </si>
  <si>
    <t>LEP</t>
  </si>
  <si>
    <r>
      <t xml:space="preserve">Leeds City Region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</si>
  <si>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Derby, Derbyshire, Nottingham and Nottinghamshire,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</si>
  <si>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Leeds City Region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</si>
  <si>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Humber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</si>
  <si>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Derby, Derbyshire, Nottingham and Nottinghamshire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</si>
  <si>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Greater Lincolnshire | </t>
    </r>
    <r>
      <rPr>
        <sz val="11"/>
        <color rgb="FFFF0000"/>
        <rFont val="Calibri"/>
        <family val="2"/>
        <scheme val="minor"/>
      </rPr>
      <t>Humber</t>
    </r>
  </si>
  <si>
    <t>Consumer Transformation</t>
  </si>
  <si>
    <t>Leading The Way</t>
  </si>
  <si>
    <t>System Transformation</t>
  </si>
  <si>
    <t>CT</t>
  </si>
  <si>
    <t>LTW</t>
  </si>
  <si>
    <t>ST</t>
  </si>
  <si>
    <t>See Your LA - Forecasts</t>
  </si>
  <si>
    <t>NPg Planning Scenario</t>
  </si>
  <si>
    <t>PS</t>
  </si>
  <si>
    <t>NPg DFES 2021: Your EV projections for your LA</t>
  </si>
  <si>
    <t>https://odileeds.github.io/northern-powergrid/2022-DFES/</t>
  </si>
  <si>
    <t>Falling Short</t>
  </si>
  <si>
    <t>FS</t>
  </si>
  <si>
    <t>DFES Doc</t>
  </si>
  <si>
    <t>Charts:- See all decades in DFES Min Max Range by LA Charts</t>
  </si>
  <si>
    <t>You can now see the 79,457 EV's in 2030 for NPg Planning Scenario in the Wakefield Chart above - in the ODI tool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</si>
</sst>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F2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827B7A"/>
        <bgColor indexed="64"/>
      </patternFill>
    </fill>
    <fill>
      <patternFill patternType="solid">
        <fgColor rgb="FF5BCBF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5" fillId="2" borderId="1" xfId="0" applyFont="1" applyFill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3" xfId="0" applyBorder="1"/>
    <xf numFmtId="0" fontId="0" fillId="0" borderId="6" xfId="0" applyBorder="1"/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9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/>
    <xf numFmtId="0" fontId="10" fillId="4" borderId="1" xfId="0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3" fillId="5" borderId="0" xfId="0" applyFont="1" applyFill="1" applyBorder="1" applyProtection="1">
      <protection locked="0"/>
    </xf>
    <xf numFmtId="0" fontId="0" fillId="5" borderId="0" xfId="0" applyFont="1" applyFill="1" applyBorder="1"/>
    <xf numFmtId="164" fontId="0" fillId="5" borderId="0" xfId="1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11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164" fontId="11" fillId="0" borderId="0" xfId="1" applyNumberFormat="1" applyFont="1" applyFill="1" applyBorder="1" applyProtection="1">
      <protection hidden="1"/>
    </xf>
    <xf numFmtId="0" fontId="11" fillId="0" borderId="0" xfId="0" applyFont="1"/>
    <xf numFmtId="0" fontId="11" fillId="0" borderId="0" xfId="0" applyFont="1" applyBorder="1" applyProtection="1">
      <protection hidden="1"/>
    </xf>
    <xf numFmtId="0" fontId="18" fillId="0" borderId="0" xfId="0" applyFont="1"/>
    <xf numFmtId="0" fontId="19" fillId="0" borderId="0" xfId="3"/>
    <xf numFmtId="0" fontId="0" fillId="0" borderId="1" xfId="1" applyNumberFormat="1" applyFont="1" applyBorder="1"/>
    <xf numFmtId="0" fontId="2" fillId="3" borderId="1" xfId="0" applyFont="1" applyFill="1" applyBorder="1" applyAlignment="1">
      <alignment horizontal="left"/>
    </xf>
    <xf numFmtId="0" fontId="3" fillId="10" borderId="0" xfId="0" applyFont="1" applyFill="1"/>
    <xf numFmtId="0" fontId="0" fillId="10" borderId="0" xfId="0" applyFill="1"/>
    <xf numFmtId="0" fontId="20" fillId="10" borderId="0" xfId="0" applyFont="1" applyFill="1"/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Linked Cell" xfId="2" builtinId="24"/>
    <cellStyle name="Normal" xfId="0" builtinId="0"/>
  </cellStyles>
  <dxfs count="0"/>
  <tableStyles count="0" defaultTableStyle="TableStyleMedium2" defaultPivotStyle="PivotStyleLight16"/>
  <colors>
    <mruColors>
      <color rgb="FF827B7A"/>
      <color rgb="FF5BCBF5"/>
      <color rgb="FFC2CD23"/>
      <color rgb="FFFFBF22"/>
      <color rgb="FF00AB84"/>
      <color rgb="FFFFFFCC"/>
      <color rgb="FFFF66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2022: EV projections for Wakefield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3793</c:v>
                </c:pt>
                <c:pt idx="4">
                  <c:v>7911</c:v>
                </c:pt>
                <c:pt idx="5">
                  <c:v>13501</c:v>
                </c:pt>
                <c:pt idx="6">
                  <c:v>20852</c:v>
                </c:pt>
                <c:pt idx="7">
                  <c:v>29376</c:v>
                </c:pt>
                <c:pt idx="8">
                  <c:v>39301</c:v>
                </c:pt>
                <c:pt idx="9">
                  <c:v>50643</c:v>
                </c:pt>
                <c:pt idx="10">
                  <c:v>63134</c:v>
                </c:pt>
                <c:pt idx="11">
                  <c:v>79457</c:v>
                </c:pt>
                <c:pt idx="12">
                  <c:v>95196</c:v>
                </c:pt>
                <c:pt idx="13">
                  <c:v>110447</c:v>
                </c:pt>
                <c:pt idx="14">
                  <c:v>125100</c:v>
                </c:pt>
                <c:pt idx="15">
                  <c:v>138986</c:v>
                </c:pt>
                <c:pt idx="16">
                  <c:v>152072</c:v>
                </c:pt>
                <c:pt idx="17">
                  <c:v>164073</c:v>
                </c:pt>
                <c:pt idx="18">
                  <c:v>174983</c:v>
                </c:pt>
                <c:pt idx="19">
                  <c:v>184812</c:v>
                </c:pt>
                <c:pt idx="20">
                  <c:v>193569</c:v>
                </c:pt>
                <c:pt idx="21">
                  <c:v>201258</c:v>
                </c:pt>
                <c:pt idx="22">
                  <c:v>206093</c:v>
                </c:pt>
                <c:pt idx="23">
                  <c:v>209976</c:v>
                </c:pt>
                <c:pt idx="24">
                  <c:v>212979</c:v>
                </c:pt>
                <c:pt idx="25">
                  <c:v>215264</c:v>
                </c:pt>
                <c:pt idx="26">
                  <c:v>216897</c:v>
                </c:pt>
                <c:pt idx="27">
                  <c:v>218032</c:v>
                </c:pt>
                <c:pt idx="28">
                  <c:v>218822</c:v>
                </c:pt>
                <c:pt idx="29">
                  <c:v>219329</c:v>
                </c:pt>
                <c:pt idx="30">
                  <c:v>219657</c:v>
                </c:pt>
                <c:pt idx="31">
                  <c:v>219857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AC-4355-B852-76D026CB1F9C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4616</c:v>
                </c:pt>
                <c:pt idx="4">
                  <c:v>7229</c:v>
                </c:pt>
                <c:pt idx="5">
                  <c:v>11192</c:v>
                </c:pt>
                <c:pt idx="6">
                  <c:v>16927</c:v>
                </c:pt>
                <c:pt idx="7">
                  <c:v>25139</c:v>
                </c:pt>
                <c:pt idx="8">
                  <c:v>34679</c:v>
                </c:pt>
                <c:pt idx="9">
                  <c:v>46476</c:v>
                </c:pt>
                <c:pt idx="10">
                  <c:v>60505</c:v>
                </c:pt>
                <c:pt idx="11">
                  <c:v>76504</c:v>
                </c:pt>
                <c:pt idx="12">
                  <c:v>95773</c:v>
                </c:pt>
                <c:pt idx="13">
                  <c:v>116212</c:v>
                </c:pt>
                <c:pt idx="14">
                  <c:v>136519</c:v>
                </c:pt>
                <c:pt idx="15">
                  <c:v>155071</c:v>
                </c:pt>
                <c:pt idx="16">
                  <c:v>171079</c:v>
                </c:pt>
                <c:pt idx="17">
                  <c:v>183840</c:v>
                </c:pt>
                <c:pt idx="18">
                  <c:v>193159</c:v>
                </c:pt>
                <c:pt idx="19">
                  <c:v>199822</c:v>
                </c:pt>
                <c:pt idx="20">
                  <c:v>204030</c:v>
                </c:pt>
                <c:pt idx="21">
                  <c:v>206721</c:v>
                </c:pt>
                <c:pt idx="22">
                  <c:v>207053</c:v>
                </c:pt>
                <c:pt idx="23">
                  <c:v>206531</c:v>
                </c:pt>
                <c:pt idx="24">
                  <c:v>205692</c:v>
                </c:pt>
                <c:pt idx="25">
                  <c:v>204526</c:v>
                </c:pt>
                <c:pt idx="26">
                  <c:v>203018</c:v>
                </c:pt>
                <c:pt idx="27">
                  <c:v>201063</c:v>
                </c:pt>
                <c:pt idx="28">
                  <c:v>198637</c:v>
                </c:pt>
                <c:pt idx="29">
                  <c:v>195955</c:v>
                </c:pt>
                <c:pt idx="30">
                  <c:v>192629</c:v>
                </c:pt>
                <c:pt idx="31">
                  <c:v>188744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C-4355-B852-76D026CB1F9C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4473</c:v>
                </c:pt>
                <c:pt idx="4">
                  <c:v>7048</c:v>
                </c:pt>
                <c:pt idx="5">
                  <c:v>10804</c:v>
                </c:pt>
                <c:pt idx="6">
                  <c:v>16339</c:v>
                </c:pt>
                <c:pt idx="7">
                  <c:v>24408</c:v>
                </c:pt>
                <c:pt idx="8">
                  <c:v>34028</c:v>
                </c:pt>
                <c:pt idx="9">
                  <c:v>46974</c:v>
                </c:pt>
                <c:pt idx="10">
                  <c:v>62868</c:v>
                </c:pt>
                <c:pt idx="11">
                  <c:v>81606</c:v>
                </c:pt>
                <c:pt idx="12">
                  <c:v>102160</c:v>
                </c:pt>
                <c:pt idx="13">
                  <c:v>124612</c:v>
                </c:pt>
                <c:pt idx="14">
                  <c:v>146118</c:v>
                </c:pt>
                <c:pt idx="15">
                  <c:v>165209</c:v>
                </c:pt>
                <c:pt idx="16">
                  <c:v>179887</c:v>
                </c:pt>
                <c:pt idx="17">
                  <c:v>190626</c:v>
                </c:pt>
                <c:pt idx="18">
                  <c:v>197664</c:v>
                </c:pt>
                <c:pt idx="19">
                  <c:v>202288</c:v>
                </c:pt>
                <c:pt idx="20">
                  <c:v>204364</c:v>
                </c:pt>
                <c:pt idx="21">
                  <c:v>203283</c:v>
                </c:pt>
                <c:pt idx="22">
                  <c:v>201621</c:v>
                </c:pt>
                <c:pt idx="23">
                  <c:v>199182</c:v>
                </c:pt>
                <c:pt idx="24">
                  <c:v>196106</c:v>
                </c:pt>
                <c:pt idx="25">
                  <c:v>191864</c:v>
                </c:pt>
                <c:pt idx="26">
                  <c:v>186384</c:v>
                </c:pt>
                <c:pt idx="27">
                  <c:v>180113</c:v>
                </c:pt>
                <c:pt idx="28">
                  <c:v>172944</c:v>
                </c:pt>
                <c:pt idx="29">
                  <c:v>164921</c:v>
                </c:pt>
                <c:pt idx="30">
                  <c:v>156211</c:v>
                </c:pt>
                <c:pt idx="31">
                  <c:v>146338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AC-4355-B852-76D026CB1F9C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3915</c:v>
                </c:pt>
                <c:pt idx="4">
                  <c:v>5451</c:v>
                </c:pt>
                <c:pt idx="5">
                  <c:v>7538</c:v>
                </c:pt>
                <c:pt idx="6">
                  <c:v>10384</c:v>
                </c:pt>
                <c:pt idx="7">
                  <c:v>14268</c:v>
                </c:pt>
                <c:pt idx="8">
                  <c:v>19367</c:v>
                </c:pt>
                <c:pt idx="9">
                  <c:v>26043</c:v>
                </c:pt>
                <c:pt idx="10">
                  <c:v>34648</c:v>
                </c:pt>
                <c:pt idx="11">
                  <c:v>44249</c:v>
                </c:pt>
                <c:pt idx="12">
                  <c:v>56148</c:v>
                </c:pt>
                <c:pt idx="13">
                  <c:v>70185</c:v>
                </c:pt>
                <c:pt idx="14">
                  <c:v>86306</c:v>
                </c:pt>
                <c:pt idx="15">
                  <c:v>104053</c:v>
                </c:pt>
                <c:pt idx="16">
                  <c:v>121859</c:v>
                </c:pt>
                <c:pt idx="17">
                  <c:v>139781</c:v>
                </c:pt>
                <c:pt idx="18">
                  <c:v>156719</c:v>
                </c:pt>
                <c:pt idx="19">
                  <c:v>171893</c:v>
                </c:pt>
                <c:pt idx="20">
                  <c:v>184512</c:v>
                </c:pt>
                <c:pt idx="21">
                  <c:v>194565</c:v>
                </c:pt>
                <c:pt idx="22">
                  <c:v>202318</c:v>
                </c:pt>
                <c:pt idx="23">
                  <c:v>207740</c:v>
                </c:pt>
                <c:pt idx="24">
                  <c:v>209291</c:v>
                </c:pt>
                <c:pt idx="25">
                  <c:v>208185</c:v>
                </c:pt>
                <c:pt idx="26">
                  <c:v>206516</c:v>
                </c:pt>
                <c:pt idx="27">
                  <c:v>204081</c:v>
                </c:pt>
                <c:pt idx="28">
                  <c:v>200808</c:v>
                </c:pt>
                <c:pt idx="29">
                  <c:v>197748</c:v>
                </c:pt>
                <c:pt idx="30">
                  <c:v>194469</c:v>
                </c:pt>
                <c:pt idx="31">
                  <c:v>190780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AC-4355-B852-76D026CB1F9C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Falling Short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3845</c:v>
                </c:pt>
                <c:pt idx="4">
                  <c:v>5219</c:v>
                </c:pt>
                <c:pt idx="5">
                  <c:v>7052</c:v>
                </c:pt>
                <c:pt idx="6">
                  <c:v>9471</c:v>
                </c:pt>
                <c:pt idx="7">
                  <c:v>12649</c:v>
                </c:pt>
                <c:pt idx="8">
                  <c:v>16665</c:v>
                </c:pt>
                <c:pt idx="9">
                  <c:v>21764</c:v>
                </c:pt>
                <c:pt idx="10">
                  <c:v>28155</c:v>
                </c:pt>
                <c:pt idx="11">
                  <c:v>35030</c:v>
                </c:pt>
                <c:pt idx="12">
                  <c:v>43059</c:v>
                </c:pt>
                <c:pt idx="13">
                  <c:v>52346</c:v>
                </c:pt>
                <c:pt idx="14">
                  <c:v>62888</c:v>
                </c:pt>
                <c:pt idx="15">
                  <c:v>74599</c:v>
                </c:pt>
                <c:pt idx="16">
                  <c:v>87244</c:v>
                </c:pt>
                <c:pt idx="17">
                  <c:v>102084</c:v>
                </c:pt>
                <c:pt idx="18">
                  <c:v>117670</c:v>
                </c:pt>
                <c:pt idx="19">
                  <c:v>133632</c:v>
                </c:pt>
                <c:pt idx="20">
                  <c:v>149366</c:v>
                </c:pt>
                <c:pt idx="21">
                  <c:v>163051</c:v>
                </c:pt>
                <c:pt idx="22">
                  <c:v>175477</c:v>
                </c:pt>
                <c:pt idx="23">
                  <c:v>186362</c:v>
                </c:pt>
                <c:pt idx="24">
                  <c:v>195744</c:v>
                </c:pt>
                <c:pt idx="25">
                  <c:v>203417</c:v>
                </c:pt>
                <c:pt idx="26">
                  <c:v>209407</c:v>
                </c:pt>
                <c:pt idx="27">
                  <c:v>210833</c:v>
                </c:pt>
                <c:pt idx="28">
                  <c:v>212092</c:v>
                </c:pt>
                <c:pt idx="29">
                  <c:v>213219</c:v>
                </c:pt>
                <c:pt idx="30">
                  <c:v>214249</c:v>
                </c:pt>
                <c:pt idx="31">
                  <c:v>215208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AC-4355-B852-76D026CB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95520"/>
        <c:axId val="529196608"/>
      </c:lineChart>
      <c:catAx>
        <c:axId val="5291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6608"/>
        <c:crosses val="autoZero"/>
        <c:auto val="1"/>
        <c:lblAlgn val="ctr"/>
        <c:lblOffset val="100"/>
        <c:noMultiLvlLbl val="0"/>
      </c:catAx>
      <c:valAx>
        <c:axId val="529196608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1955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Forecasts'!$B$40</c:f>
          <c:strCache>
            <c:ptCount val="1"/>
            <c:pt idx="0">
              <c:v>NPg DFES 2021: Your EV projections for your LA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Forecasts'!$B$41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Forecasts'!$C$41:$AH$41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3793</c:v>
                </c:pt>
                <c:pt idx="4">
                  <c:v>7911</c:v>
                </c:pt>
                <c:pt idx="5">
                  <c:v>13501</c:v>
                </c:pt>
                <c:pt idx="6">
                  <c:v>20852</c:v>
                </c:pt>
                <c:pt idx="7">
                  <c:v>29376</c:v>
                </c:pt>
                <c:pt idx="8">
                  <c:v>39301</c:v>
                </c:pt>
                <c:pt idx="9">
                  <c:v>50643</c:v>
                </c:pt>
                <c:pt idx="10">
                  <c:v>63134</c:v>
                </c:pt>
                <c:pt idx="11">
                  <c:v>79457</c:v>
                </c:pt>
                <c:pt idx="12">
                  <c:v>95196</c:v>
                </c:pt>
                <c:pt idx="13">
                  <c:v>110447</c:v>
                </c:pt>
                <c:pt idx="14">
                  <c:v>125100</c:v>
                </c:pt>
                <c:pt idx="15">
                  <c:v>138986</c:v>
                </c:pt>
                <c:pt idx="16">
                  <c:v>152072</c:v>
                </c:pt>
                <c:pt idx="17">
                  <c:v>164073</c:v>
                </c:pt>
                <c:pt idx="18">
                  <c:v>174983</c:v>
                </c:pt>
                <c:pt idx="19">
                  <c:v>184812</c:v>
                </c:pt>
                <c:pt idx="20">
                  <c:v>193569</c:v>
                </c:pt>
                <c:pt idx="21">
                  <c:v>201258</c:v>
                </c:pt>
                <c:pt idx="22">
                  <c:v>206093</c:v>
                </c:pt>
                <c:pt idx="23">
                  <c:v>209976</c:v>
                </c:pt>
                <c:pt idx="24">
                  <c:v>212979</c:v>
                </c:pt>
                <c:pt idx="25">
                  <c:v>215264</c:v>
                </c:pt>
                <c:pt idx="26">
                  <c:v>216897</c:v>
                </c:pt>
                <c:pt idx="27">
                  <c:v>218032</c:v>
                </c:pt>
                <c:pt idx="28">
                  <c:v>218822</c:v>
                </c:pt>
                <c:pt idx="29">
                  <c:v>219329</c:v>
                </c:pt>
                <c:pt idx="30">
                  <c:v>219657</c:v>
                </c:pt>
                <c:pt idx="31">
                  <c:v>219857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9-4C1D-9843-8322C716FE54}"/>
            </c:ext>
          </c:extLst>
        </c:ser>
        <c:ser>
          <c:idx val="2"/>
          <c:order val="1"/>
          <c:tx>
            <c:strRef>
              <c:f>'Your LA - Forecasts'!$B$42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Forecasts'!$C$42:$AH$42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4616</c:v>
                </c:pt>
                <c:pt idx="4">
                  <c:v>7229</c:v>
                </c:pt>
                <c:pt idx="5">
                  <c:v>11192</c:v>
                </c:pt>
                <c:pt idx="6">
                  <c:v>16927</c:v>
                </c:pt>
                <c:pt idx="7">
                  <c:v>25139</c:v>
                </c:pt>
                <c:pt idx="8">
                  <c:v>34679</c:v>
                </c:pt>
                <c:pt idx="9">
                  <c:v>46476</c:v>
                </c:pt>
                <c:pt idx="10">
                  <c:v>60505</c:v>
                </c:pt>
                <c:pt idx="11">
                  <c:v>76504</c:v>
                </c:pt>
                <c:pt idx="12">
                  <c:v>95773</c:v>
                </c:pt>
                <c:pt idx="13">
                  <c:v>116212</c:v>
                </c:pt>
                <c:pt idx="14">
                  <c:v>136519</c:v>
                </c:pt>
                <c:pt idx="15">
                  <c:v>155071</c:v>
                </c:pt>
                <c:pt idx="16">
                  <c:v>171079</c:v>
                </c:pt>
                <c:pt idx="17">
                  <c:v>183840</c:v>
                </c:pt>
                <c:pt idx="18">
                  <c:v>193159</c:v>
                </c:pt>
                <c:pt idx="19">
                  <c:v>199822</c:v>
                </c:pt>
                <c:pt idx="20">
                  <c:v>204030</c:v>
                </c:pt>
                <c:pt idx="21">
                  <c:v>206721</c:v>
                </c:pt>
                <c:pt idx="22">
                  <c:v>207053</c:v>
                </c:pt>
                <c:pt idx="23">
                  <c:v>206531</c:v>
                </c:pt>
                <c:pt idx="24">
                  <c:v>205692</c:v>
                </c:pt>
                <c:pt idx="25">
                  <c:v>204526</c:v>
                </c:pt>
                <c:pt idx="26">
                  <c:v>203018</c:v>
                </c:pt>
                <c:pt idx="27">
                  <c:v>201063</c:v>
                </c:pt>
                <c:pt idx="28">
                  <c:v>198637</c:v>
                </c:pt>
                <c:pt idx="29">
                  <c:v>195955</c:v>
                </c:pt>
                <c:pt idx="30">
                  <c:v>192629</c:v>
                </c:pt>
                <c:pt idx="31">
                  <c:v>188744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9-4C1D-9843-8322C716FE54}"/>
            </c:ext>
          </c:extLst>
        </c:ser>
        <c:ser>
          <c:idx val="3"/>
          <c:order val="2"/>
          <c:tx>
            <c:strRef>
              <c:f>'Your LA - Forecasts'!$B$43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Forecasts'!$C$43:$AH$43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4473</c:v>
                </c:pt>
                <c:pt idx="4">
                  <c:v>7048</c:v>
                </c:pt>
                <c:pt idx="5">
                  <c:v>10804</c:v>
                </c:pt>
                <c:pt idx="6">
                  <c:v>16339</c:v>
                </c:pt>
                <c:pt idx="7">
                  <c:v>24408</c:v>
                </c:pt>
                <c:pt idx="8">
                  <c:v>34028</c:v>
                </c:pt>
                <c:pt idx="9">
                  <c:v>46974</c:v>
                </c:pt>
                <c:pt idx="10">
                  <c:v>62868</c:v>
                </c:pt>
                <c:pt idx="11">
                  <c:v>81606</c:v>
                </c:pt>
                <c:pt idx="12">
                  <c:v>102160</c:v>
                </c:pt>
                <c:pt idx="13">
                  <c:v>124612</c:v>
                </c:pt>
                <c:pt idx="14">
                  <c:v>146118</c:v>
                </c:pt>
                <c:pt idx="15">
                  <c:v>165209</c:v>
                </c:pt>
                <c:pt idx="16">
                  <c:v>179887</c:v>
                </c:pt>
                <c:pt idx="17">
                  <c:v>190626</c:v>
                </c:pt>
                <c:pt idx="18">
                  <c:v>197664</c:v>
                </c:pt>
                <c:pt idx="19">
                  <c:v>202288</c:v>
                </c:pt>
                <c:pt idx="20">
                  <c:v>204364</c:v>
                </c:pt>
                <c:pt idx="21">
                  <c:v>203283</c:v>
                </c:pt>
                <c:pt idx="22">
                  <c:v>201621</c:v>
                </c:pt>
                <c:pt idx="23">
                  <c:v>199182</c:v>
                </c:pt>
                <c:pt idx="24">
                  <c:v>196106</c:v>
                </c:pt>
                <c:pt idx="25">
                  <c:v>191864</c:v>
                </c:pt>
                <c:pt idx="26">
                  <c:v>186384</c:v>
                </c:pt>
                <c:pt idx="27">
                  <c:v>180113</c:v>
                </c:pt>
                <c:pt idx="28">
                  <c:v>172944</c:v>
                </c:pt>
                <c:pt idx="29">
                  <c:v>164921</c:v>
                </c:pt>
                <c:pt idx="30">
                  <c:v>156211</c:v>
                </c:pt>
                <c:pt idx="31">
                  <c:v>146338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9-4C1D-9843-8322C716FE54}"/>
            </c:ext>
          </c:extLst>
        </c:ser>
        <c:ser>
          <c:idx val="4"/>
          <c:order val="3"/>
          <c:tx>
            <c:strRef>
              <c:f>'Your LA - Forecasts'!$B$44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Forecasts'!$C$44:$AH$44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3915</c:v>
                </c:pt>
                <c:pt idx="4">
                  <c:v>5451</c:v>
                </c:pt>
                <c:pt idx="5">
                  <c:v>7538</c:v>
                </c:pt>
                <c:pt idx="6">
                  <c:v>10384</c:v>
                </c:pt>
                <c:pt idx="7">
                  <c:v>14268</c:v>
                </c:pt>
                <c:pt idx="8">
                  <c:v>19367</c:v>
                </c:pt>
                <c:pt idx="9">
                  <c:v>26043</c:v>
                </c:pt>
                <c:pt idx="10">
                  <c:v>34648</c:v>
                </c:pt>
                <c:pt idx="11">
                  <c:v>44249</c:v>
                </c:pt>
                <c:pt idx="12">
                  <c:v>56148</c:v>
                </c:pt>
                <c:pt idx="13">
                  <c:v>70185</c:v>
                </c:pt>
                <c:pt idx="14">
                  <c:v>86306</c:v>
                </c:pt>
                <c:pt idx="15">
                  <c:v>104053</c:v>
                </c:pt>
                <c:pt idx="16">
                  <c:v>121859</c:v>
                </c:pt>
                <c:pt idx="17">
                  <c:v>139781</c:v>
                </c:pt>
                <c:pt idx="18">
                  <c:v>156719</c:v>
                </c:pt>
                <c:pt idx="19">
                  <c:v>171893</c:v>
                </c:pt>
                <c:pt idx="20">
                  <c:v>184512</c:v>
                </c:pt>
                <c:pt idx="21">
                  <c:v>194565</c:v>
                </c:pt>
                <c:pt idx="22">
                  <c:v>202318</c:v>
                </c:pt>
                <c:pt idx="23">
                  <c:v>207740</c:v>
                </c:pt>
                <c:pt idx="24">
                  <c:v>209291</c:v>
                </c:pt>
                <c:pt idx="25">
                  <c:v>208185</c:v>
                </c:pt>
                <c:pt idx="26">
                  <c:v>206516</c:v>
                </c:pt>
                <c:pt idx="27">
                  <c:v>204081</c:v>
                </c:pt>
                <c:pt idx="28">
                  <c:v>200808</c:v>
                </c:pt>
                <c:pt idx="29">
                  <c:v>197748</c:v>
                </c:pt>
                <c:pt idx="30">
                  <c:v>194469</c:v>
                </c:pt>
                <c:pt idx="31">
                  <c:v>190780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9-4C1D-9843-8322C716FE54}"/>
            </c:ext>
          </c:extLst>
        </c:ser>
        <c:ser>
          <c:idx val="0"/>
          <c:order val="4"/>
          <c:tx>
            <c:strRef>
              <c:f>'Your LA - Forecasts'!$B$45</c:f>
              <c:strCache>
                <c:ptCount val="1"/>
                <c:pt idx="0">
                  <c:v>Falling Short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val>
            <c:numRef>
              <c:f>'Your LA - Forecasts'!$C$45:$AH$45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3845</c:v>
                </c:pt>
                <c:pt idx="4">
                  <c:v>5219</c:v>
                </c:pt>
                <c:pt idx="5">
                  <c:v>7052</c:v>
                </c:pt>
                <c:pt idx="6">
                  <c:v>9471</c:v>
                </c:pt>
                <c:pt idx="7">
                  <c:v>12649</c:v>
                </c:pt>
                <c:pt idx="8">
                  <c:v>16665</c:v>
                </c:pt>
                <c:pt idx="9">
                  <c:v>21764</c:v>
                </c:pt>
                <c:pt idx="10">
                  <c:v>28155</c:v>
                </c:pt>
                <c:pt idx="11">
                  <c:v>35030</c:v>
                </c:pt>
                <c:pt idx="12">
                  <c:v>43059</c:v>
                </c:pt>
                <c:pt idx="13">
                  <c:v>52346</c:v>
                </c:pt>
                <c:pt idx="14">
                  <c:v>62888</c:v>
                </c:pt>
                <c:pt idx="15">
                  <c:v>74599</c:v>
                </c:pt>
                <c:pt idx="16">
                  <c:v>87244</c:v>
                </c:pt>
                <c:pt idx="17">
                  <c:v>102084</c:v>
                </c:pt>
                <c:pt idx="18">
                  <c:v>117670</c:v>
                </c:pt>
                <c:pt idx="19">
                  <c:v>133632</c:v>
                </c:pt>
                <c:pt idx="20">
                  <c:v>149366</c:v>
                </c:pt>
                <c:pt idx="21">
                  <c:v>163051</c:v>
                </c:pt>
                <c:pt idx="22">
                  <c:v>175477</c:v>
                </c:pt>
                <c:pt idx="23">
                  <c:v>186362</c:v>
                </c:pt>
                <c:pt idx="24">
                  <c:v>195744</c:v>
                </c:pt>
                <c:pt idx="25">
                  <c:v>203417</c:v>
                </c:pt>
                <c:pt idx="26">
                  <c:v>209407</c:v>
                </c:pt>
                <c:pt idx="27">
                  <c:v>210833</c:v>
                </c:pt>
                <c:pt idx="28">
                  <c:v>212092</c:v>
                </c:pt>
                <c:pt idx="29">
                  <c:v>213219</c:v>
                </c:pt>
                <c:pt idx="30">
                  <c:v>214249</c:v>
                </c:pt>
                <c:pt idx="31">
                  <c:v>215208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49-4C1D-9843-8322C716F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99328"/>
        <c:axId val="529199872"/>
      </c:lineChart>
      <c:catAx>
        <c:axId val="5291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9872"/>
        <c:crosses val="autoZero"/>
        <c:auto val="1"/>
        <c:lblAlgn val="ctr"/>
        <c:lblOffset val="100"/>
        <c:noMultiLvlLbl val="0"/>
      </c:catAx>
      <c:valAx>
        <c:axId val="52919987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1993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Electric Vehicle Projections by Local Authority (2023)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827758579071678"/>
          <c:y val="0.12340492179621962"/>
          <c:w val="0.70806635928366923"/>
          <c:h val="0.82048106666895693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data'!$B$3:$B$41</c:f>
              <c:numCache>
                <c:formatCode>_-* #,##0_-;\-* #,##0_-;_-* "-"??_-;_-@_-</c:formatCode>
                <c:ptCount val="39"/>
                <c:pt idx="0">
                  <c:v>3564</c:v>
                </c:pt>
                <c:pt idx="1">
                  <c:v>384</c:v>
                </c:pt>
                <c:pt idx="2">
                  <c:v>8660</c:v>
                </c:pt>
                <c:pt idx="3">
                  <c:v>3175</c:v>
                </c:pt>
                <c:pt idx="4">
                  <c:v>4380</c:v>
                </c:pt>
                <c:pt idx="5">
                  <c:v>909</c:v>
                </c:pt>
                <c:pt idx="6">
                  <c:v>1308</c:v>
                </c:pt>
                <c:pt idx="7">
                  <c:v>6024</c:v>
                </c:pt>
                <c:pt idx="8">
                  <c:v>726</c:v>
                </c:pt>
                <c:pt idx="9">
                  <c:v>5326</c:v>
                </c:pt>
                <c:pt idx="10">
                  <c:v>1529</c:v>
                </c:pt>
                <c:pt idx="11">
                  <c:v>1114</c:v>
                </c:pt>
                <c:pt idx="12">
                  <c:v>2560</c:v>
                </c:pt>
                <c:pt idx="13">
                  <c:v>533</c:v>
                </c:pt>
                <c:pt idx="14">
                  <c:v>143</c:v>
                </c:pt>
                <c:pt idx="15">
                  <c:v>2694</c:v>
                </c:pt>
                <c:pt idx="16">
                  <c:v>6424</c:v>
                </c:pt>
                <c:pt idx="17">
                  <c:v>17824</c:v>
                </c:pt>
                <c:pt idx="18">
                  <c:v>731</c:v>
                </c:pt>
                <c:pt idx="19">
                  <c:v>2207</c:v>
                </c:pt>
                <c:pt idx="20">
                  <c:v>363</c:v>
                </c:pt>
                <c:pt idx="21">
                  <c:v>2050</c:v>
                </c:pt>
                <c:pt idx="22">
                  <c:v>2469</c:v>
                </c:pt>
                <c:pt idx="23">
                  <c:v>1835</c:v>
                </c:pt>
                <c:pt idx="24">
                  <c:v>3501</c:v>
                </c:pt>
                <c:pt idx="25">
                  <c:v>260</c:v>
                </c:pt>
                <c:pt idx="26">
                  <c:v>930</c:v>
                </c:pt>
                <c:pt idx="27">
                  <c:v>482</c:v>
                </c:pt>
                <c:pt idx="28">
                  <c:v>3394</c:v>
                </c:pt>
                <c:pt idx="29">
                  <c:v>783</c:v>
                </c:pt>
                <c:pt idx="30">
                  <c:v>844</c:v>
                </c:pt>
                <c:pt idx="31">
                  <c:v>1390</c:v>
                </c:pt>
                <c:pt idx="32">
                  <c:v>9864</c:v>
                </c:pt>
                <c:pt idx="33">
                  <c:v>1078</c:v>
                </c:pt>
                <c:pt idx="34">
                  <c:v>1617</c:v>
                </c:pt>
                <c:pt idx="35">
                  <c:v>1943</c:v>
                </c:pt>
                <c:pt idx="36">
                  <c:v>5219</c:v>
                </c:pt>
                <c:pt idx="37">
                  <c:v>1430</c:v>
                </c:pt>
                <c:pt idx="38">
                  <c:v>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3-42F5-83E9-7649FAF849CF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data'!$D$3:$D$41</c:f>
              <c:numCache>
                <c:formatCode>_-* #,##0_-;\-* #,##0_-;_-* "-"??_-;_-@_-</c:formatCode>
                <c:ptCount val="39"/>
                <c:pt idx="0">
                  <c:v>1838</c:v>
                </c:pt>
                <c:pt idx="1">
                  <c:v>198</c:v>
                </c:pt>
                <c:pt idx="2">
                  <c:v>4472</c:v>
                </c:pt>
                <c:pt idx="3">
                  <c:v>1639</c:v>
                </c:pt>
                <c:pt idx="4">
                  <c:v>7444</c:v>
                </c:pt>
                <c:pt idx="5">
                  <c:v>470</c:v>
                </c:pt>
                <c:pt idx="6">
                  <c:v>2219</c:v>
                </c:pt>
                <c:pt idx="7">
                  <c:v>3112</c:v>
                </c:pt>
                <c:pt idx="8">
                  <c:v>372</c:v>
                </c:pt>
                <c:pt idx="9">
                  <c:v>2790</c:v>
                </c:pt>
                <c:pt idx="10">
                  <c:v>2594</c:v>
                </c:pt>
                <c:pt idx="11">
                  <c:v>1891</c:v>
                </c:pt>
                <c:pt idx="12">
                  <c:v>4088</c:v>
                </c:pt>
                <c:pt idx="13">
                  <c:v>906</c:v>
                </c:pt>
                <c:pt idx="14">
                  <c:v>74</c:v>
                </c:pt>
                <c:pt idx="15">
                  <c:v>1390</c:v>
                </c:pt>
                <c:pt idx="16">
                  <c:v>3322</c:v>
                </c:pt>
                <c:pt idx="17">
                  <c:v>9212</c:v>
                </c:pt>
                <c:pt idx="18">
                  <c:v>1237</c:v>
                </c:pt>
                <c:pt idx="19">
                  <c:v>3747</c:v>
                </c:pt>
                <c:pt idx="20">
                  <c:v>187</c:v>
                </c:pt>
                <c:pt idx="21">
                  <c:v>1057</c:v>
                </c:pt>
                <c:pt idx="22">
                  <c:v>1272</c:v>
                </c:pt>
                <c:pt idx="23">
                  <c:v>3114</c:v>
                </c:pt>
                <c:pt idx="24">
                  <c:v>5949</c:v>
                </c:pt>
                <c:pt idx="25">
                  <c:v>133</c:v>
                </c:pt>
                <c:pt idx="26">
                  <c:v>1580</c:v>
                </c:pt>
                <c:pt idx="27">
                  <c:v>820</c:v>
                </c:pt>
                <c:pt idx="28">
                  <c:v>1754</c:v>
                </c:pt>
                <c:pt idx="29">
                  <c:v>1302</c:v>
                </c:pt>
                <c:pt idx="30">
                  <c:v>1395</c:v>
                </c:pt>
                <c:pt idx="31">
                  <c:v>737</c:v>
                </c:pt>
                <c:pt idx="32">
                  <c:v>5098</c:v>
                </c:pt>
                <c:pt idx="33">
                  <c:v>1825</c:v>
                </c:pt>
                <c:pt idx="34">
                  <c:v>2743</c:v>
                </c:pt>
                <c:pt idx="35">
                  <c:v>3299</c:v>
                </c:pt>
                <c:pt idx="36">
                  <c:v>2692</c:v>
                </c:pt>
                <c:pt idx="37">
                  <c:v>736</c:v>
                </c:pt>
                <c:pt idx="38">
                  <c:v>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3-42F5-83E9-7649FAF8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204768"/>
        <c:axId val="529205312"/>
      </c:barChart>
      <c:catAx>
        <c:axId val="52920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5312"/>
        <c:crosses val="autoZero"/>
        <c:auto val="1"/>
        <c:lblAlgn val="ctr"/>
        <c:lblOffset val="200"/>
        <c:tickLblSkip val="1"/>
        <c:noMultiLvlLbl val="0"/>
      </c:catAx>
      <c:valAx>
        <c:axId val="529205312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940000"/>
          <a:lstStyle/>
          <a:p>
            <a:pPr>
              <a:defRPr/>
            </a:pPr>
            <a:endParaRPr lang="en-US"/>
          </a:p>
        </c:txPr>
        <c:crossAx val="529204768"/>
        <c:crosses val="autoZero"/>
        <c:crossBetween val="between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Electric Vehicle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23601</c:v>
                </c:pt>
                <c:pt idx="1">
                  <c:v>2416</c:v>
                </c:pt>
                <c:pt idx="2">
                  <c:v>45069</c:v>
                </c:pt>
                <c:pt idx="3">
                  <c:v>19852</c:v>
                </c:pt>
                <c:pt idx="4">
                  <c:v>48853</c:v>
                </c:pt>
                <c:pt idx="5">
                  <c:v>5831</c:v>
                </c:pt>
                <c:pt idx="6">
                  <c:v>19267</c:v>
                </c:pt>
                <c:pt idx="7">
                  <c:v>33117</c:v>
                </c:pt>
                <c:pt idx="8">
                  <c:v>4584</c:v>
                </c:pt>
                <c:pt idx="9">
                  <c:v>37291</c:v>
                </c:pt>
                <c:pt idx="10">
                  <c:v>15894</c:v>
                </c:pt>
                <c:pt idx="11">
                  <c:v>11671</c:v>
                </c:pt>
                <c:pt idx="12">
                  <c:v>20339</c:v>
                </c:pt>
                <c:pt idx="13">
                  <c:v>7515</c:v>
                </c:pt>
                <c:pt idx="14">
                  <c:v>624</c:v>
                </c:pt>
                <c:pt idx="15">
                  <c:v>20161</c:v>
                </c:pt>
                <c:pt idx="16">
                  <c:v>41003</c:v>
                </c:pt>
                <c:pt idx="17">
                  <c:v>89622</c:v>
                </c:pt>
                <c:pt idx="18">
                  <c:v>10445</c:v>
                </c:pt>
                <c:pt idx="19">
                  <c:v>19670</c:v>
                </c:pt>
                <c:pt idx="20">
                  <c:v>2353</c:v>
                </c:pt>
                <c:pt idx="21">
                  <c:v>14801</c:v>
                </c:pt>
                <c:pt idx="22">
                  <c:v>18135</c:v>
                </c:pt>
                <c:pt idx="23">
                  <c:v>18117</c:v>
                </c:pt>
                <c:pt idx="24">
                  <c:v>32016</c:v>
                </c:pt>
                <c:pt idx="25">
                  <c:v>1768</c:v>
                </c:pt>
                <c:pt idx="26">
                  <c:v>12671</c:v>
                </c:pt>
                <c:pt idx="27">
                  <c:v>5266</c:v>
                </c:pt>
                <c:pt idx="28">
                  <c:v>25372</c:v>
                </c:pt>
                <c:pt idx="29">
                  <c:v>7345</c:v>
                </c:pt>
                <c:pt idx="30">
                  <c:v>10725</c:v>
                </c:pt>
                <c:pt idx="31">
                  <c:v>9910</c:v>
                </c:pt>
                <c:pt idx="32">
                  <c:v>49314</c:v>
                </c:pt>
                <c:pt idx="33">
                  <c:v>11703</c:v>
                </c:pt>
                <c:pt idx="34">
                  <c:v>18419</c:v>
                </c:pt>
                <c:pt idx="35">
                  <c:v>22591</c:v>
                </c:pt>
                <c:pt idx="36">
                  <c:v>35030</c:v>
                </c:pt>
                <c:pt idx="37">
                  <c:v>8209</c:v>
                </c:pt>
                <c:pt idx="38">
                  <c:v>18839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3-4C02-A7A8-D09C9BE38D3B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31328</c:v>
                </c:pt>
                <c:pt idx="1">
                  <c:v>3187</c:v>
                </c:pt>
                <c:pt idx="2">
                  <c:v>57947</c:v>
                </c:pt>
                <c:pt idx="3">
                  <c:v>26172</c:v>
                </c:pt>
                <c:pt idx="4">
                  <c:v>65486</c:v>
                </c:pt>
                <c:pt idx="5">
                  <c:v>7712</c:v>
                </c:pt>
                <c:pt idx="6">
                  <c:v>25658</c:v>
                </c:pt>
                <c:pt idx="7">
                  <c:v>42925</c:v>
                </c:pt>
                <c:pt idx="8">
                  <c:v>6050</c:v>
                </c:pt>
                <c:pt idx="9">
                  <c:v>49794</c:v>
                </c:pt>
                <c:pt idx="10">
                  <c:v>21439</c:v>
                </c:pt>
                <c:pt idx="11">
                  <c:v>15729</c:v>
                </c:pt>
                <c:pt idx="12">
                  <c:v>27982</c:v>
                </c:pt>
                <c:pt idx="13">
                  <c:v>10016</c:v>
                </c:pt>
                <c:pt idx="14">
                  <c:v>779</c:v>
                </c:pt>
                <c:pt idx="15">
                  <c:v>27120</c:v>
                </c:pt>
                <c:pt idx="16">
                  <c:v>54198</c:v>
                </c:pt>
                <c:pt idx="17">
                  <c:v>114645</c:v>
                </c:pt>
                <c:pt idx="18">
                  <c:v>13919</c:v>
                </c:pt>
                <c:pt idx="19">
                  <c:v>26930</c:v>
                </c:pt>
                <c:pt idx="20">
                  <c:v>3116</c:v>
                </c:pt>
                <c:pt idx="21">
                  <c:v>19834</c:v>
                </c:pt>
                <c:pt idx="22">
                  <c:v>24351</c:v>
                </c:pt>
                <c:pt idx="23">
                  <c:v>24555</c:v>
                </c:pt>
                <c:pt idx="24">
                  <c:v>43718</c:v>
                </c:pt>
                <c:pt idx="25">
                  <c:v>2355</c:v>
                </c:pt>
                <c:pt idx="26">
                  <c:v>16897</c:v>
                </c:pt>
                <c:pt idx="27">
                  <c:v>7071</c:v>
                </c:pt>
                <c:pt idx="28">
                  <c:v>34125</c:v>
                </c:pt>
                <c:pt idx="29">
                  <c:v>9998</c:v>
                </c:pt>
                <c:pt idx="30">
                  <c:v>14379</c:v>
                </c:pt>
                <c:pt idx="31">
                  <c:v>13260</c:v>
                </c:pt>
                <c:pt idx="32">
                  <c:v>63024</c:v>
                </c:pt>
                <c:pt idx="33">
                  <c:v>15721</c:v>
                </c:pt>
                <c:pt idx="34">
                  <c:v>24655</c:v>
                </c:pt>
                <c:pt idx="35">
                  <c:v>30224</c:v>
                </c:pt>
                <c:pt idx="36">
                  <c:v>46576</c:v>
                </c:pt>
                <c:pt idx="37">
                  <c:v>10701</c:v>
                </c:pt>
                <c:pt idx="38">
                  <c:v>25759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3-4C02-A7A8-D09C9BE38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210752"/>
        <c:axId val="323780960"/>
      </c:barChart>
      <c:catAx>
        <c:axId val="529210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80960"/>
        <c:crosses val="autoZero"/>
        <c:auto val="1"/>
        <c:lblAlgn val="ctr"/>
        <c:lblOffset val="200"/>
        <c:tickLblSkip val="1"/>
        <c:noMultiLvlLbl val="0"/>
      </c:catAx>
      <c:valAx>
        <c:axId val="323780960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210752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Electric Vehicle Projections by Local Authority (2040)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854758976806222"/>
          <c:y val="0.1477327772853842"/>
          <c:w val="0.69726413131924947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data'!$H$3:$H$41</c:f>
              <c:numCache>
                <c:formatCode>_-* #,##0_-;\-* #,##0_-;_-* "-"??_-;_-@_-</c:formatCode>
                <c:ptCount val="39"/>
                <c:pt idx="0">
                  <c:v>109567</c:v>
                </c:pt>
                <c:pt idx="1">
                  <c:v>11102</c:v>
                </c:pt>
                <c:pt idx="2">
                  <c:v>198244</c:v>
                </c:pt>
                <c:pt idx="3">
                  <c:v>91118</c:v>
                </c:pt>
                <c:pt idx="4">
                  <c:v>223319</c:v>
                </c:pt>
                <c:pt idx="5">
                  <c:v>26903</c:v>
                </c:pt>
                <c:pt idx="6">
                  <c:v>90874</c:v>
                </c:pt>
                <c:pt idx="7">
                  <c:v>147681</c:v>
                </c:pt>
                <c:pt idx="8">
                  <c:v>21083</c:v>
                </c:pt>
                <c:pt idx="9">
                  <c:v>174775</c:v>
                </c:pt>
                <c:pt idx="10">
                  <c:v>71976</c:v>
                </c:pt>
                <c:pt idx="11">
                  <c:v>52905</c:v>
                </c:pt>
                <c:pt idx="12">
                  <c:v>88783</c:v>
                </c:pt>
                <c:pt idx="13">
                  <c:v>35287</c:v>
                </c:pt>
                <c:pt idx="14">
                  <c:v>2608</c:v>
                </c:pt>
                <c:pt idx="15">
                  <c:v>95686</c:v>
                </c:pt>
                <c:pt idx="16">
                  <c:v>188991</c:v>
                </c:pt>
                <c:pt idx="17">
                  <c:v>390690</c:v>
                </c:pt>
                <c:pt idx="18">
                  <c:v>49130</c:v>
                </c:pt>
                <c:pt idx="19">
                  <c:v>86973</c:v>
                </c:pt>
                <c:pt idx="20">
                  <c:v>10881</c:v>
                </c:pt>
                <c:pt idx="21">
                  <c:v>69808</c:v>
                </c:pt>
                <c:pt idx="22">
                  <c:v>85811</c:v>
                </c:pt>
                <c:pt idx="23">
                  <c:v>81435</c:v>
                </c:pt>
                <c:pt idx="24">
                  <c:v>142160</c:v>
                </c:pt>
                <c:pt idx="25">
                  <c:v>8255</c:v>
                </c:pt>
                <c:pt idx="26">
                  <c:v>59291</c:v>
                </c:pt>
                <c:pt idx="27">
                  <c:v>24001</c:v>
                </c:pt>
                <c:pt idx="28">
                  <c:v>120383</c:v>
                </c:pt>
                <c:pt idx="29">
                  <c:v>32887</c:v>
                </c:pt>
                <c:pt idx="30">
                  <c:v>50047</c:v>
                </c:pt>
                <c:pt idx="31">
                  <c:v>46578</c:v>
                </c:pt>
                <c:pt idx="32">
                  <c:v>214630</c:v>
                </c:pt>
                <c:pt idx="33">
                  <c:v>53318</c:v>
                </c:pt>
                <c:pt idx="34">
                  <c:v>84441</c:v>
                </c:pt>
                <c:pt idx="35">
                  <c:v>103822</c:v>
                </c:pt>
                <c:pt idx="36">
                  <c:v>163051</c:v>
                </c:pt>
                <c:pt idx="37">
                  <c:v>36980</c:v>
                </c:pt>
                <c:pt idx="38">
                  <c:v>83480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C-4381-8773-357AEE52E983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data'!$J$3:$J$41</c:f>
              <c:numCache>
                <c:formatCode>_-* #,##0_-;\-* #,##0_-;_-* "-"??_-;_-@_-</c:formatCode>
                <c:ptCount val="39"/>
                <c:pt idx="0">
                  <c:v>29379</c:v>
                </c:pt>
                <c:pt idx="1">
                  <c:v>2991</c:v>
                </c:pt>
                <c:pt idx="2">
                  <c:v>54565</c:v>
                </c:pt>
                <c:pt idx="3">
                  <c:v>24568</c:v>
                </c:pt>
                <c:pt idx="4">
                  <c:v>65632</c:v>
                </c:pt>
                <c:pt idx="5">
                  <c:v>7233</c:v>
                </c:pt>
                <c:pt idx="6">
                  <c:v>25383</c:v>
                </c:pt>
                <c:pt idx="7">
                  <c:v>40375</c:v>
                </c:pt>
                <c:pt idx="8">
                  <c:v>5679</c:v>
                </c:pt>
                <c:pt idx="9">
                  <c:v>46661</c:v>
                </c:pt>
                <c:pt idx="10">
                  <c:v>21473</c:v>
                </c:pt>
                <c:pt idx="11">
                  <c:v>15760</c:v>
                </c:pt>
                <c:pt idx="12">
                  <c:v>27723</c:v>
                </c:pt>
                <c:pt idx="13">
                  <c:v>9929</c:v>
                </c:pt>
                <c:pt idx="14">
                  <c:v>736</c:v>
                </c:pt>
                <c:pt idx="15">
                  <c:v>25392</c:v>
                </c:pt>
                <c:pt idx="16">
                  <c:v>50854</c:v>
                </c:pt>
                <c:pt idx="17">
                  <c:v>108010</c:v>
                </c:pt>
                <c:pt idx="18">
                  <c:v>13787</c:v>
                </c:pt>
                <c:pt idx="19">
                  <c:v>26953</c:v>
                </c:pt>
                <c:pt idx="20">
                  <c:v>2923</c:v>
                </c:pt>
                <c:pt idx="21">
                  <c:v>18578</c:v>
                </c:pt>
                <c:pt idx="22">
                  <c:v>22805</c:v>
                </c:pt>
                <c:pt idx="23">
                  <c:v>24590</c:v>
                </c:pt>
                <c:pt idx="24">
                  <c:v>43766</c:v>
                </c:pt>
                <c:pt idx="25">
                  <c:v>2208</c:v>
                </c:pt>
                <c:pt idx="26">
                  <c:v>16776</c:v>
                </c:pt>
                <c:pt idx="27">
                  <c:v>7087</c:v>
                </c:pt>
                <c:pt idx="28">
                  <c:v>31950</c:v>
                </c:pt>
                <c:pt idx="29">
                  <c:v>9946</c:v>
                </c:pt>
                <c:pt idx="30">
                  <c:v>14157</c:v>
                </c:pt>
                <c:pt idx="31">
                  <c:v>12420</c:v>
                </c:pt>
                <c:pt idx="32">
                  <c:v>59384</c:v>
                </c:pt>
                <c:pt idx="33">
                  <c:v>15753</c:v>
                </c:pt>
                <c:pt idx="34">
                  <c:v>24703</c:v>
                </c:pt>
                <c:pt idx="35">
                  <c:v>30250</c:v>
                </c:pt>
                <c:pt idx="36">
                  <c:v>43670</c:v>
                </c:pt>
                <c:pt idx="37">
                  <c:v>10059</c:v>
                </c:pt>
                <c:pt idx="38">
                  <c:v>25782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C-4381-8773-357AEE52E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323779872"/>
        <c:axId val="323776064"/>
      </c:barChart>
      <c:catAx>
        <c:axId val="323779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76064"/>
        <c:crosses val="autoZero"/>
        <c:auto val="1"/>
        <c:lblAlgn val="ctr"/>
        <c:lblOffset val="200"/>
        <c:tickLblSkip val="1"/>
        <c:noMultiLvlLbl val="0"/>
      </c:catAx>
      <c:valAx>
        <c:axId val="323776064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323779872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Electric Vehicle Projections by Local Authority (2050)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46547094931159"/>
          <c:y val="0.14983036828110655"/>
          <c:w val="0.68111531982727191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data'!$K$3:$K$41</c:f>
              <c:numCache>
                <c:formatCode>_-* #,##0_-;\-* #,##0_-;_-* "-"??_-;_-@_-</c:formatCode>
                <c:ptCount val="39"/>
                <c:pt idx="0">
                  <c:v>98361</c:v>
                </c:pt>
                <c:pt idx="1">
                  <c:v>9976</c:v>
                </c:pt>
                <c:pt idx="2">
                  <c:v>178952</c:v>
                </c:pt>
                <c:pt idx="3">
                  <c:v>81893</c:v>
                </c:pt>
                <c:pt idx="4">
                  <c:v>200543</c:v>
                </c:pt>
                <c:pt idx="5">
                  <c:v>24164</c:v>
                </c:pt>
                <c:pt idx="6">
                  <c:v>80911</c:v>
                </c:pt>
                <c:pt idx="7">
                  <c:v>133117</c:v>
                </c:pt>
                <c:pt idx="8">
                  <c:v>18944</c:v>
                </c:pt>
                <c:pt idx="9">
                  <c:v>156755</c:v>
                </c:pt>
                <c:pt idx="10">
                  <c:v>64804</c:v>
                </c:pt>
                <c:pt idx="11">
                  <c:v>47620</c:v>
                </c:pt>
                <c:pt idx="12">
                  <c:v>80795</c:v>
                </c:pt>
                <c:pt idx="13">
                  <c:v>31455</c:v>
                </c:pt>
                <c:pt idx="14">
                  <c:v>2367</c:v>
                </c:pt>
                <c:pt idx="15">
                  <c:v>85713</c:v>
                </c:pt>
                <c:pt idx="16">
                  <c:v>169782</c:v>
                </c:pt>
                <c:pt idx="17">
                  <c:v>353003</c:v>
                </c:pt>
                <c:pt idx="18">
                  <c:v>43777</c:v>
                </c:pt>
                <c:pt idx="19">
                  <c:v>78834</c:v>
                </c:pt>
                <c:pt idx="20">
                  <c:v>9772</c:v>
                </c:pt>
                <c:pt idx="21">
                  <c:v>62570</c:v>
                </c:pt>
                <c:pt idx="22">
                  <c:v>76892</c:v>
                </c:pt>
                <c:pt idx="23">
                  <c:v>73475</c:v>
                </c:pt>
                <c:pt idx="24">
                  <c:v>128702</c:v>
                </c:pt>
                <c:pt idx="25">
                  <c:v>7407</c:v>
                </c:pt>
                <c:pt idx="26">
                  <c:v>52903</c:v>
                </c:pt>
                <c:pt idx="27">
                  <c:v>21572</c:v>
                </c:pt>
                <c:pt idx="28">
                  <c:v>107841</c:v>
                </c:pt>
                <c:pt idx="29">
                  <c:v>29734</c:v>
                </c:pt>
                <c:pt idx="30">
                  <c:v>44753</c:v>
                </c:pt>
                <c:pt idx="31">
                  <c:v>41766</c:v>
                </c:pt>
                <c:pt idx="32">
                  <c:v>193957</c:v>
                </c:pt>
                <c:pt idx="33">
                  <c:v>47925</c:v>
                </c:pt>
                <c:pt idx="34">
                  <c:v>75770</c:v>
                </c:pt>
                <c:pt idx="35">
                  <c:v>93096</c:v>
                </c:pt>
                <c:pt idx="36">
                  <c:v>146338</c:v>
                </c:pt>
                <c:pt idx="37">
                  <c:v>33298</c:v>
                </c:pt>
                <c:pt idx="38">
                  <c:v>75621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D-4A94-B7B3-C77936D015B2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data'!$M$3:$M$41</c:f>
              <c:numCache>
                <c:formatCode>_-* #,##0_-;\-* #,##0_-;_-* "-"??_-;_-@_-</c:formatCode>
                <c:ptCount val="39"/>
                <c:pt idx="0">
                  <c:v>49433</c:v>
                </c:pt>
                <c:pt idx="1">
                  <c:v>5022</c:v>
                </c:pt>
                <c:pt idx="2">
                  <c:v>90624</c:v>
                </c:pt>
                <c:pt idx="3">
                  <c:v>41221</c:v>
                </c:pt>
                <c:pt idx="4">
                  <c:v>115634</c:v>
                </c:pt>
                <c:pt idx="5">
                  <c:v>12156</c:v>
                </c:pt>
                <c:pt idx="6">
                  <c:v>46428</c:v>
                </c:pt>
                <c:pt idx="7">
                  <c:v>67282</c:v>
                </c:pt>
                <c:pt idx="8">
                  <c:v>9533</c:v>
                </c:pt>
                <c:pt idx="9">
                  <c:v>78789</c:v>
                </c:pt>
                <c:pt idx="10">
                  <c:v>37420</c:v>
                </c:pt>
                <c:pt idx="11">
                  <c:v>27494</c:v>
                </c:pt>
                <c:pt idx="12">
                  <c:v>46476</c:v>
                </c:pt>
                <c:pt idx="13">
                  <c:v>18063</c:v>
                </c:pt>
                <c:pt idx="14">
                  <c:v>1208</c:v>
                </c:pt>
                <c:pt idx="15">
                  <c:v>42945</c:v>
                </c:pt>
                <c:pt idx="16">
                  <c:v>85419</c:v>
                </c:pt>
                <c:pt idx="17">
                  <c:v>178994</c:v>
                </c:pt>
                <c:pt idx="18">
                  <c:v>25129</c:v>
                </c:pt>
                <c:pt idx="19">
                  <c:v>45690</c:v>
                </c:pt>
                <c:pt idx="20">
                  <c:v>4913</c:v>
                </c:pt>
                <c:pt idx="21">
                  <c:v>31376</c:v>
                </c:pt>
                <c:pt idx="22">
                  <c:v>38541</c:v>
                </c:pt>
                <c:pt idx="23">
                  <c:v>42475</c:v>
                </c:pt>
                <c:pt idx="24">
                  <c:v>74547</c:v>
                </c:pt>
                <c:pt idx="25">
                  <c:v>3719</c:v>
                </c:pt>
                <c:pt idx="26">
                  <c:v>30394</c:v>
                </c:pt>
                <c:pt idx="27">
                  <c:v>12442</c:v>
                </c:pt>
                <c:pt idx="28">
                  <c:v>54033</c:v>
                </c:pt>
                <c:pt idx="29">
                  <c:v>17094</c:v>
                </c:pt>
                <c:pt idx="30">
                  <c:v>25532</c:v>
                </c:pt>
                <c:pt idx="31">
                  <c:v>20995</c:v>
                </c:pt>
                <c:pt idx="32">
                  <c:v>98375</c:v>
                </c:pt>
                <c:pt idx="33">
                  <c:v>27648</c:v>
                </c:pt>
                <c:pt idx="34">
                  <c:v>43668</c:v>
                </c:pt>
                <c:pt idx="35">
                  <c:v>53634</c:v>
                </c:pt>
                <c:pt idx="36">
                  <c:v>73519</c:v>
                </c:pt>
                <c:pt idx="37">
                  <c:v>16807</c:v>
                </c:pt>
                <c:pt idx="38">
                  <c:v>43814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D-4A94-B7B3-C77936D0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323780416"/>
        <c:axId val="323777152"/>
      </c:barChart>
      <c:catAx>
        <c:axId val="323780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77152"/>
        <c:crosses val="autoZero"/>
        <c:auto val="1"/>
        <c:lblAlgn val="ctr"/>
        <c:lblOffset val="200"/>
        <c:tickLblSkip val="1"/>
        <c:noMultiLvlLbl val="0"/>
      </c:catAx>
      <c:valAx>
        <c:axId val="323777152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3237804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Electric Vehicle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23601</c:v>
                </c:pt>
                <c:pt idx="1">
                  <c:v>2416</c:v>
                </c:pt>
                <c:pt idx="2">
                  <c:v>45069</c:v>
                </c:pt>
                <c:pt idx="3">
                  <c:v>19852</c:v>
                </c:pt>
                <c:pt idx="4">
                  <c:v>48853</c:v>
                </c:pt>
                <c:pt idx="5">
                  <c:v>5831</c:v>
                </c:pt>
                <c:pt idx="6">
                  <c:v>19267</c:v>
                </c:pt>
                <c:pt idx="7">
                  <c:v>33117</c:v>
                </c:pt>
                <c:pt idx="8">
                  <c:v>4584</c:v>
                </c:pt>
                <c:pt idx="9">
                  <c:v>37291</c:v>
                </c:pt>
                <c:pt idx="10">
                  <c:v>15894</c:v>
                </c:pt>
                <c:pt idx="11">
                  <c:v>11671</c:v>
                </c:pt>
                <c:pt idx="12">
                  <c:v>20339</c:v>
                </c:pt>
                <c:pt idx="13">
                  <c:v>7515</c:v>
                </c:pt>
                <c:pt idx="14">
                  <c:v>624</c:v>
                </c:pt>
                <c:pt idx="15">
                  <c:v>20161</c:v>
                </c:pt>
                <c:pt idx="16">
                  <c:v>41003</c:v>
                </c:pt>
                <c:pt idx="17">
                  <c:v>89622</c:v>
                </c:pt>
                <c:pt idx="18">
                  <c:v>10445</c:v>
                </c:pt>
                <c:pt idx="19">
                  <c:v>19670</c:v>
                </c:pt>
                <c:pt idx="20">
                  <c:v>2353</c:v>
                </c:pt>
                <c:pt idx="21">
                  <c:v>14801</c:v>
                </c:pt>
                <c:pt idx="22">
                  <c:v>18135</c:v>
                </c:pt>
                <c:pt idx="23">
                  <c:v>18117</c:v>
                </c:pt>
                <c:pt idx="24">
                  <c:v>32016</c:v>
                </c:pt>
                <c:pt idx="25">
                  <c:v>1768</c:v>
                </c:pt>
                <c:pt idx="26">
                  <c:v>12671</c:v>
                </c:pt>
                <c:pt idx="27">
                  <c:v>5266</c:v>
                </c:pt>
                <c:pt idx="28">
                  <c:v>25372</c:v>
                </c:pt>
                <c:pt idx="29">
                  <c:v>7345</c:v>
                </c:pt>
                <c:pt idx="30">
                  <c:v>10725</c:v>
                </c:pt>
                <c:pt idx="31">
                  <c:v>9910</c:v>
                </c:pt>
                <c:pt idx="32">
                  <c:v>49314</c:v>
                </c:pt>
                <c:pt idx="33">
                  <c:v>11703</c:v>
                </c:pt>
                <c:pt idx="34">
                  <c:v>18419</c:v>
                </c:pt>
                <c:pt idx="35">
                  <c:v>22591</c:v>
                </c:pt>
                <c:pt idx="36">
                  <c:v>35030</c:v>
                </c:pt>
                <c:pt idx="37">
                  <c:v>8209</c:v>
                </c:pt>
                <c:pt idx="38">
                  <c:v>18839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5-4013-9009-85DB7DE171B3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31328</c:v>
                </c:pt>
                <c:pt idx="1">
                  <c:v>3187</c:v>
                </c:pt>
                <c:pt idx="2">
                  <c:v>57947</c:v>
                </c:pt>
                <c:pt idx="3">
                  <c:v>26172</c:v>
                </c:pt>
                <c:pt idx="4">
                  <c:v>65486</c:v>
                </c:pt>
                <c:pt idx="5">
                  <c:v>7712</c:v>
                </c:pt>
                <c:pt idx="6">
                  <c:v>25658</c:v>
                </c:pt>
                <c:pt idx="7">
                  <c:v>42925</c:v>
                </c:pt>
                <c:pt idx="8">
                  <c:v>6050</c:v>
                </c:pt>
                <c:pt idx="9">
                  <c:v>49794</c:v>
                </c:pt>
                <c:pt idx="10">
                  <c:v>21439</c:v>
                </c:pt>
                <c:pt idx="11">
                  <c:v>15729</c:v>
                </c:pt>
                <c:pt idx="12">
                  <c:v>27982</c:v>
                </c:pt>
                <c:pt idx="13">
                  <c:v>10016</c:v>
                </c:pt>
                <c:pt idx="14">
                  <c:v>779</c:v>
                </c:pt>
                <c:pt idx="15">
                  <c:v>27120</c:v>
                </c:pt>
                <c:pt idx="16">
                  <c:v>54198</c:v>
                </c:pt>
                <c:pt idx="17">
                  <c:v>114645</c:v>
                </c:pt>
                <c:pt idx="18">
                  <c:v>13919</c:v>
                </c:pt>
                <c:pt idx="19">
                  <c:v>26930</c:v>
                </c:pt>
                <c:pt idx="20">
                  <c:v>3116</c:v>
                </c:pt>
                <c:pt idx="21">
                  <c:v>19834</c:v>
                </c:pt>
                <c:pt idx="22">
                  <c:v>24351</c:v>
                </c:pt>
                <c:pt idx="23">
                  <c:v>24555</c:v>
                </c:pt>
                <c:pt idx="24">
                  <c:v>43718</c:v>
                </c:pt>
                <c:pt idx="25">
                  <c:v>2355</c:v>
                </c:pt>
                <c:pt idx="26">
                  <c:v>16897</c:v>
                </c:pt>
                <c:pt idx="27">
                  <c:v>7071</c:v>
                </c:pt>
                <c:pt idx="28">
                  <c:v>34125</c:v>
                </c:pt>
                <c:pt idx="29">
                  <c:v>9998</c:v>
                </c:pt>
                <c:pt idx="30">
                  <c:v>14379</c:v>
                </c:pt>
                <c:pt idx="31">
                  <c:v>13260</c:v>
                </c:pt>
                <c:pt idx="32">
                  <c:v>63024</c:v>
                </c:pt>
                <c:pt idx="33">
                  <c:v>15721</c:v>
                </c:pt>
                <c:pt idx="34">
                  <c:v>24655</c:v>
                </c:pt>
                <c:pt idx="35">
                  <c:v>30224</c:v>
                </c:pt>
                <c:pt idx="36">
                  <c:v>46576</c:v>
                </c:pt>
                <c:pt idx="37">
                  <c:v>10701</c:v>
                </c:pt>
                <c:pt idx="38">
                  <c:v>25759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5-4013-9009-85DB7DE17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323774432"/>
        <c:axId val="323786400"/>
      </c:barChart>
      <c:catAx>
        <c:axId val="323774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3786400"/>
        <c:crosses val="autoZero"/>
        <c:auto val="1"/>
        <c:lblAlgn val="ctr"/>
        <c:lblOffset val="200"/>
        <c:tickLblSkip val="1"/>
        <c:noMultiLvlLbl val="0"/>
      </c:catAx>
      <c:valAx>
        <c:axId val="323786400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23774432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2022: EV projections for Wakefield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3793</c:v>
                </c:pt>
                <c:pt idx="4">
                  <c:v>7911</c:v>
                </c:pt>
                <c:pt idx="5">
                  <c:v>13501</c:v>
                </c:pt>
                <c:pt idx="6">
                  <c:v>20852</c:v>
                </c:pt>
                <c:pt idx="7">
                  <c:v>29376</c:v>
                </c:pt>
                <c:pt idx="8">
                  <c:v>39301</c:v>
                </c:pt>
                <c:pt idx="9">
                  <c:v>50643</c:v>
                </c:pt>
                <c:pt idx="10">
                  <c:v>63134</c:v>
                </c:pt>
                <c:pt idx="11">
                  <c:v>79457</c:v>
                </c:pt>
                <c:pt idx="12">
                  <c:v>95196</c:v>
                </c:pt>
                <c:pt idx="13">
                  <c:v>110447</c:v>
                </c:pt>
                <c:pt idx="14">
                  <c:v>125100</c:v>
                </c:pt>
                <c:pt idx="15">
                  <c:v>138986</c:v>
                </c:pt>
                <c:pt idx="16">
                  <c:v>152072</c:v>
                </c:pt>
                <c:pt idx="17">
                  <c:v>164073</c:v>
                </c:pt>
                <c:pt idx="18">
                  <c:v>174983</c:v>
                </c:pt>
                <c:pt idx="19">
                  <c:v>184812</c:v>
                </c:pt>
                <c:pt idx="20">
                  <c:v>193569</c:v>
                </c:pt>
                <c:pt idx="21">
                  <c:v>201258</c:v>
                </c:pt>
                <c:pt idx="22">
                  <c:v>206093</c:v>
                </c:pt>
                <c:pt idx="23">
                  <c:v>209976</c:v>
                </c:pt>
                <c:pt idx="24">
                  <c:v>212979</c:v>
                </c:pt>
                <c:pt idx="25">
                  <c:v>215264</c:v>
                </c:pt>
                <c:pt idx="26">
                  <c:v>216897</c:v>
                </c:pt>
                <c:pt idx="27">
                  <c:v>218032</c:v>
                </c:pt>
                <c:pt idx="28">
                  <c:v>218822</c:v>
                </c:pt>
                <c:pt idx="29">
                  <c:v>219329</c:v>
                </c:pt>
                <c:pt idx="30">
                  <c:v>219657</c:v>
                </c:pt>
                <c:pt idx="31">
                  <c:v>219857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A-481A-A82E-2B0954E3801D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4616</c:v>
                </c:pt>
                <c:pt idx="4">
                  <c:v>7229</c:v>
                </c:pt>
                <c:pt idx="5">
                  <c:v>11192</c:v>
                </c:pt>
                <c:pt idx="6">
                  <c:v>16927</c:v>
                </c:pt>
                <c:pt idx="7">
                  <c:v>25139</c:v>
                </c:pt>
                <c:pt idx="8">
                  <c:v>34679</c:v>
                </c:pt>
                <c:pt idx="9">
                  <c:v>46476</c:v>
                </c:pt>
                <c:pt idx="10">
                  <c:v>60505</c:v>
                </c:pt>
                <c:pt idx="11">
                  <c:v>76504</c:v>
                </c:pt>
                <c:pt idx="12">
                  <c:v>95773</c:v>
                </c:pt>
                <c:pt idx="13">
                  <c:v>116212</c:v>
                </c:pt>
                <c:pt idx="14">
                  <c:v>136519</c:v>
                </c:pt>
                <c:pt idx="15">
                  <c:v>155071</c:v>
                </c:pt>
                <c:pt idx="16">
                  <c:v>171079</c:v>
                </c:pt>
                <c:pt idx="17">
                  <c:v>183840</c:v>
                </c:pt>
                <c:pt idx="18">
                  <c:v>193159</c:v>
                </c:pt>
                <c:pt idx="19">
                  <c:v>199822</c:v>
                </c:pt>
                <c:pt idx="20">
                  <c:v>204030</c:v>
                </c:pt>
                <c:pt idx="21">
                  <c:v>206721</c:v>
                </c:pt>
                <c:pt idx="22">
                  <c:v>207053</c:v>
                </c:pt>
                <c:pt idx="23">
                  <c:v>206531</c:v>
                </c:pt>
                <c:pt idx="24">
                  <c:v>205692</c:v>
                </c:pt>
                <c:pt idx="25">
                  <c:v>204526</c:v>
                </c:pt>
                <c:pt idx="26">
                  <c:v>203018</c:v>
                </c:pt>
                <c:pt idx="27">
                  <c:v>201063</c:v>
                </c:pt>
                <c:pt idx="28">
                  <c:v>198637</c:v>
                </c:pt>
                <c:pt idx="29">
                  <c:v>195955</c:v>
                </c:pt>
                <c:pt idx="30">
                  <c:v>192629</c:v>
                </c:pt>
                <c:pt idx="31">
                  <c:v>188744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A-481A-A82E-2B0954E3801D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4473</c:v>
                </c:pt>
                <c:pt idx="4">
                  <c:v>7048</c:v>
                </c:pt>
                <c:pt idx="5">
                  <c:v>10804</c:v>
                </c:pt>
                <c:pt idx="6">
                  <c:v>16339</c:v>
                </c:pt>
                <c:pt idx="7">
                  <c:v>24408</c:v>
                </c:pt>
                <c:pt idx="8">
                  <c:v>34028</c:v>
                </c:pt>
                <c:pt idx="9">
                  <c:v>46974</c:v>
                </c:pt>
                <c:pt idx="10">
                  <c:v>62868</c:v>
                </c:pt>
                <c:pt idx="11">
                  <c:v>81606</c:v>
                </c:pt>
                <c:pt idx="12">
                  <c:v>102160</c:v>
                </c:pt>
                <c:pt idx="13">
                  <c:v>124612</c:v>
                </c:pt>
                <c:pt idx="14">
                  <c:v>146118</c:v>
                </c:pt>
                <c:pt idx="15">
                  <c:v>165209</c:v>
                </c:pt>
                <c:pt idx="16">
                  <c:v>179887</c:v>
                </c:pt>
                <c:pt idx="17">
                  <c:v>190626</c:v>
                </c:pt>
                <c:pt idx="18">
                  <c:v>197664</c:v>
                </c:pt>
                <c:pt idx="19">
                  <c:v>202288</c:v>
                </c:pt>
                <c:pt idx="20">
                  <c:v>204364</c:v>
                </c:pt>
                <c:pt idx="21">
                  <c:v>203283</c:v>
                </c:pt>
                <c:pt idx="22">
                  <c:v>201621</c:v>
                </c:pt>
                <c:pt idx="23">
                  <c:v>199182</c:v>
                </c:pt>
                <c:pt idx="24">
                  <c:v>196106</c:v>
                </c:pt>
                <c:pt idx="25">
                  <c:v>191864</c:v>
                </c:pt>
                <c:pt idx="26">
                  <c:v>186384</c:v>
                </c:pt>
                <c:pt idx="27">
                  <c:v>180113</c:v>
                </c:pt>
                <c:pt idx="28">
                  <c:v>172944</c:v>
                </c:pt>
                <c:pt idx="29">
                  <c:v>164921</c:v>
                </c:pt>
                <c:pt idx="30">
                  <c:v>156211</c:v>
                </c:pt>
                <c:pt idx="31">
                  <c:v>146338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CA-481A-A82E-2B0954E3801D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3915</c:v>
                </c:pt>
                <c:pt idx="4">
                  <c:v>5451</c:v>
                </c:pt>
                <c:pt idx="5">
                  <c:v>7538</c:v>
                </c:pt>
                <c:pt idx="6">
                  <c:v>10384</c:v>
                </c:pt>
                <c:pt idx="7">
                  <c:v>14268</c:v>
                </c:pt>
                <c:pt idx="8">
                  <c:v>19367</c:v>
                </c:pt>
                <c:pt idx="9">
                  <c:v>26043</c:v>
                </c:pt>
                <c:pt idx="10">
                  <c:v>34648</c:v>
                </c:pt>
                <c:pt idx="11">
                  <c:v>44249</c:v>
                </c:pt>
                <c:pt idx="12">
                  <c:v>56148</c:v>
                </c:pt>
                <c:pt idx="13">
                  <c:v>70185</c:v>
                </c:pt>
                <c:pt idx="14">
                  <c:v>86306</c:v>
                </c:pt>
                <c:pt idx="15">
                  <c:v>104053</c:v>
                </c:pt>
                <c:pt idx="16">
                  <c:v>121859</c:v>
                </c:pt>
                <c:pt idx="17">
                  <c:v>139781</c:v>
                </c:pt>
                <c:pt idx="18">
                  <c:v>156719</c:v>
                </c:pt>
                <c:pt idx="19">
                  <c:v>171893</c:v>
                </c:pt>
                <c:pt idx="20">
                  <c:v>184512</c:v>
                </c:pt>
                <c:pt idx="21">
                  <c:v>194565</c:v>
                </c:pt>
                <c:pt idx="22">
                  <c:v>202318</c:v>
                </c:pt>
                <c:pt idx="23">
                  <c:v>207740</c:v>
                </c:pt>
                <c:pt idx="24">
                  <c:v>209291</c:v>
                </c:pt>
                <c:pt idx="25">
                  <c:v>208185</c:v>
                </c:pt>
                <c:pt idx="26">
                  <c:v>206516</c:v>
                </c:pt>
                <c:pt idx="27">
                  <c:v>204081</c:v>
                </c:pt>
                <c:pt idx="28">
                  <c:v>200808</c:v>
                </c:pt>
                <c:pt idx="29">
                  <c:v>197748</c:v>
                </c:pt>
                <c:pt idx="30">
                  <c:v>194469</c:v>
                </c:pt>
                <c:pt idx="31">
                  <c:v>190780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CA-481A-A82E-2B0954E3801D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Falling Short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1791</c:v>
                </c:pt>
                <c:pt idx="3">
                  <c:v>3845</c:v>
                </c:pt>
                <c:pt idx="4">
                  <c:v>5219</c:v>
                </c:pt>
                <c:pt idx="5">
                  <c:v>7052</c:v>
                </c:pt>
                <c:pt idx="6">
                  <c:v>9471</c:v>
                </c:pt>
                <c:pt idx="7">
                  <c:v>12649</c:v>
                </c:pt>
                <c:pt idx="8">
                  <c:v>16665</c:v>
                </c:pt>
                <c:pt idx="9">
                  <c:v>21764</c:v>
                </c:pt>
                <c:pt idx="10">
                  <c:v>28155</c:v>
                </c:pt>
                <c:pt idx="11">
                  <c:v>35030</c:v>
                </c:pt>
                <c:pt idx="12">
                  <c:v>43059</c:v>
                </c:pt>
                <c:pt idx="13">
                  <c:v>52346</c:v>
                </c:pt>
                <c:pt idx="14">
                  <c:v>62888</c:v>
                </c:pt>
                <c:pt idx="15">
                  <c:v>74599</c:v>
                </c:pt>
                <c:pt idx="16">
                  <c:v>87244</c:v>
                </c:pt>
                <c:pt idx="17">
                  <c:v>102084</c:v>
                </c:pt>
                <c:pt idx="18">
                  <c:v>117670</c:v>
                </c:pt>
                <c:pt idx="19">
                  <c:v>133632</c:v>
                </c:pt>
                <c:pt idx="20">
                  <c:v>149366</c:v>
                </c:pt>
                <c:pt idx="21">
                  <c:v>163051</c:v>
                </c:pt>
                <c:pt idx="22">
                  <c:v>175477</c:v>
                </c:pt>
                <c:pt idx="23">
                  <c:v>186362</c:v>
                </c:pt>
                <c:pt idx="24">
                  <c:v>195744</c:v>
                </c:pt>
                <c:pt idx="25">
                  <c:v>203417</c:v>
                </c:pt>
                <c:pt idx="26">
                  <c:v>209407</c:v>
                </c:pt>
                <c:pt idx="27">
                  <c:v>210833</c:v>
                </c:pt>
                <c:pt idx="28">
                  <c:v>212092</c:v>
                </c:pt>
                <c:pt idx="29">
                  <c:v>213219</c:v>
                </c:pt>
                <c:pt idx="30">
                  <c:v>214249</c:v>
                </c:pt>
                <c:pt idx="31">
                  <c:v>215208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CA-481A-A82E-2B0954E38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787488"/>
        <c:axId val="323772256"/>
      </c:lineChart>
      <c:catAx>
        <c:axId val="3237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323772256"/>
        <c:crosses val="autoZero"/>
        <c:auto val="1"/>
        <c:lblAlgn val="ctr"/>
        <c:lblOffset val="100"/>
        <c:noMultiLvlLbl val="0"/>
      </c:catAx>
      <c:valAx>
        <c:axId val="323772256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323787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n-GB" sz="1400">
                <a:solidFill>
                  <a:srgbClr val="C00000"/>
                </a:solidFill>
              </a:rPr>
              <a:t>The uncertainty range for electric vehicle</a:t>
            </a:r>
            <a:r>
              <a:rPr lang="en-GB" sz="1400" baseline="0">
                <a:solidFill>
                  <a:srgbClr val="C00000"/>
                </a:solidFill>
              </a:rPr>
              <a:t> </a:t>
            </a:r>
            <a:r>
              <a:rPr lang="en-GB" sz="1400">
                <a:solidFill>
                  <a:srgbClr val="C00000"/>
                </a:solidFill>
              </a:rPr>
              <a:t>numbers in our region</a:t>
            </a:r>
          </a:p>
        </c:rich>
      </c:tx>
      <c:layout>
        <c:manualLayout>
          <c:xMode val="edge"/>
          <c:yMode val="edge"/>
          <c:x val="0.26934504224435923"/>
          <c:y val="4.5446591903284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8972594993233"/>
          <c:y val="0.40872018522937159"/>
          <c:w val="0.80678937007874019"/>
          <c:h val="0.53176648373498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'LA MIN MAX Chart data'!$A$47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data'!$C$47:$E$47</c:f>
              <c:numCache>
                <c:formatCode>_-* #,##0_-;\-* #,##0_-;_-* "-"??_-;_-@_-</c:formatCode>
                <c:ptCount val="3"/>
                <c:pt idx="0">
                  <c:v>799409</c:v>
                </c:pt>
                <c:pt idx="1">
                  <c:v>3628954</c:v>
                </c:pt>
                <c:pt idx="2">
                  <c:v>3265158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F-4867-9F86-A08A8120C829}"/>
            </c:ext>
          </c:extLst>
        </c:ser>
        <c:ser>
          <c:idx val="1"/>
          <c:order val="1"/>
          <c:tx>
            <c:strRef>
              <c:f>'LA MIN MAX Chart data'!$A$48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data'!$C$48:$E$48</c:f>
              <c:numCache>
                <c:formatCode>_-* #,##0_-;\-* #,##0_-;_-* "-"??_-;_-@_-</c:formatCode>
                <c:ptCount val="3"/>
                <c:pt idx="0">
                  <c:v>1059335</c:v>
                </c:pt>
                <c:pt idx="1">
                  <c:v>1019890</c:v>
                </c:pt>
                <c:pt idx="2">
                  <c:v>1738486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F-4867-9F86-A08A8120C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528357872"/>
        <c:axId val="528354064"/>
      </c:barChart>
      <c:catAx>
        <c:axId val="52835787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5.9561394883276476E-2"/>
              <c:y val="0.34159751495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8354064"/>
        <c:crosses val="autoZero"/>
        <c:auto val="1"/>
        <c:lblAlgn val="ctr"/>
        <c:lblOffset val="100"/>
        <c:noMultiLvlLbl val="0"/>
      </c:catAx>
      <c:valAx>
        <c:axId val="528354064"/>
        <c:scaling>
          <c:orientation val="minMax"/>
          <c:max val="475000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528357872"/>
        <c:crosses val="autoZero"/>
        <c:crossBetween val="between"/>
        <c:majorUnit val="25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13607</xdr:colOff>
      <xdr:row>28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141514</xdr:colOff>
      <xdr:row>48</xdr:row>
      <xdr:rowOff>32657</xdr:rowOff>
    </xdr:from>
    <xdr:to>
      <xdr:col>10</xdr:col>
      <xdr:colOff>21771</xdr:colOff>
      <xdr:row>73</xdr:row>
      <xdr:rowOff>162198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27622</xdr:rowOff>
    </xdr:from>
    <xdr:to>
      <xdr:col>10</xdr:col>
      <xdr:colOff>449580</xdr:colOff>
      <xdr:row>41</xdr:row>
      <xdr:rowOff>69532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</xdr:colOff>
      <xdr:row>2</xdr:row>
      <xdr:rowOff>183832</xdr:rowOff>
    </xdr:from>
    <xdr:to>
      <xdr:col>21</xdr:col>
      <xdr:colOff>495300</xdr:colOff>
      <xdr:row>41</xdr:row>
      <xdr:rowOff>77152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22860</xdr:colOff>
      <xdr:row>3</xdr:row>
      <xdr:rowOff>4762</xdr:rowOff>
    </xdr:from>
    <xdr:to>
      <xdr:col>32</xdr:col>
      <xdr:colOff>464820</xdr:colOff>
      <xdr:row>41</xdr:row>
      <xdr:rowOff>69532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586740</xdr:colOff>
      <xdr:row>3</xdr:row>
      <xdr:rowOff>27622</xdr:rowOff>
    </xdr:from>
    <xdr:to>
      <xdr:col>43</xdr:col>
      <xdr:colOff>518160</xdr:colOff>
      <xdr:row>41</xdr:row>
      <xdr:rowOff>92392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0</xdr:rowOff>
    </xdr:from>
    <xdr:to>
      <xdr:col>11</xdr:col>
      <xdr:colOff>541020</xdr:colOff>
      <xdr:row>40</xdr:row>
      <xdr:rowOff>161109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7621</xdr:colOff>
      <xdr:row>2</xdr:row>
      <xdr:rowOff>50800</xdr:rowOff>
    </xdr:from>
    <xdr:to>
      <xdr:col>25</xdr:col>
      <xdr:colOff>152401</xdr:colOff>
      <xdr:row>30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13607</xdr:colOff>
      <xdr:row>36</xdr:row>
      <xdr:rowOff>117165</xdr:rowOff>
    </xdr:from>
    <xdr:to>
      <xdr:col>33</xdr:col>
      <xdr:colOff>378845</xdr:colOff>
      <xdr:row>65</xdr:row>
      <xdr:rowOff>128275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0A3551-082F-0BC9-23A9-1B06C6BD1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6107" y="7111236"/>
          <a:ext cx="11999345" cy="55356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49</xdr:row>
      <xdr:rowOff>91440</xdr:rowOff>
    </xdr:from>
    <xdr:to>
      <xdr:col>12</xdr:col>
      <xdr:colOff>99060</xdr:colOff>
      <xdr:row>61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odileeds.github.io/northern-powergrid/2021-DF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C000"/>
  </sheetPr>
  <dimension ref="A1:BV149"/>
  <sheetViews>
    <sheetView zoomScale="70" zoomScaleNormal="70" workbookViewId="0">
      <selection activeCell="C1" sqref="C1"/>
    </sheetView>
  </sheetViews>
  <sheetFormatPr defaultRowHeight="15" x14ac:dyDescent="0.25"/>
  <cols>
    <col min="1" max="1" width="3.42578125" customWidth="1"/>
    <col min="2" max="2" width="45.5703125" customWidth="1"/>
    <col min="3" max="36" width="16.5703125" customWidth="1"/>
    <col min="37" max="37" width="16.42578125" customWidth="1"/>
    <col min="38" max="38" width="31.42578125" customWidth="1"/>
    <col min="74" max="74" width="17.42578125" customWidth="1"/>
  </cols>
  <sheetData>
    <row r="1" spans="1:74" ht="26.25" x14ac:dyDescent="0.4">
      <c r="B1" s="27" t="s">
        <v>64</v>
      </c>
      <c r="AK1" s="17" t="s">
        <v>63</v>
      </c>
      <c r="AL1" s="42"/>
      <c r="AM1" s="42">
        <v>2</v>
      </c>
      <c r="AN1" s="42">
        <v>3</v>
      </c>
      <c r="AO1" s="42">
        <v>4</v>
      </c>
      <c r="AP1" s="42">
        <v>5</v>
      </c>
      <c r="AQ1" s="42">
        <v>6</v>
      </c>
      <c r="AR1" s="42">
        <v>7</v>
      </c>
      <c r="AS1" s="42">
        <v>8</v>
      </c>
      <c r="AT1" s="42">
        <v>9</v>
      </c>
      <c r="AU1" s="42">
        <v>10</v>
      </c>
      <c r="AV1" s="42">
        <v>11</v>
      </c>
      <c r="AW1" s="42">
        <v>12</v>
      </c>
      <c r="AX1" s="42">
        <v>13</v>
      </c>
      <c r="AY1" s="42">
        <v>14</v>
      </c>
      <c r="AZ1" s="42">
        <v>15</v>
      </c>
      <c r="BA1" s="42">
        <v>16</v>
      </c>
      <c r="BB1" s="42">
        <v>17</v>
      </c>
      <c r="BC1" s="42">
        <v>18</v>
      </c>
      <c r="BD1" s="42">
        <v>19</v>
      </c>
      <c r="BE1" s="42">
        <v>20</v>
      </c>
      <c r="BF1" s="42">
        <v>21</v>
      </c>
      <c r="BG1" s="42">
        <v>22</v>
      </c>
      <c r="BH1" s="42">
        <v>23</v>
      </c>
      <c r="BI1" s="42">
        <v>24</v>
      </c>
      <c r="BJ1" s="42">
        <v>25</v>
      </c>
      <c r="BK1" s="42">
        <v>26</v>
      </c>
      <c r="BL1" s="42">
        <v>27</v>
      </c>
      <c r="BM1" s="42">
        <v>28</v>
      </c>
      <c r="BN1" s="42">
        <v>29</v>
      </c>
      <c r="BO1" s="42">
        <v>30</v>
      </c>
      <c r="BP1" s="42">
        <v>31</v>
      </c>
      <c r="BQ1" s="42">
        <v>32</v>
      </c>
      <c r="BR1" s="42">
        <v>33</v>
      </c>
      <c r="BS1" s="42">
        <v>34</v>
      </c>
      <c r="BT1" s="42">
        <v>35</v>
      </c>
    </row>
    <row r="2" spans="1:74" ht="26.25" customHeight="1" x14ac:dyDescent="0.4">
      <c r="B2" s="28" t="s">
        <v>36</v>
      </c>
      <c r="AK2" s="43" t="str">
        <f>AK3</f>
        <v>Wakefield</v>
      </c>
      <c r="AL2" s="43" t="str">
        <f>"NPg DFES 2022: EV projections for "&amp;AK2</f>
        <v>NPg DFES 2022: EV projections for Wakefield</v>
      </c>
      <c r="AM2" s="43">
        <v>2017</v>
      </c>
      <c r="AN2" s="43">
        <v>2018</v>
      </c>
      <c r="AO2" s="43">
        <v>2019</v>
      </c>
      <c r="AP2" s="43">
        <v>2020</v>
      </c>
      <c r="AQ2" s="43">
        <v>2021</v>
      </c>
      <c r="AR2" s="43">
        <v>2022</v>
      </c>
      <c r="AS2" s="43">
        <v>2023</v>
      </c>
      <c r="AT2" s="43">
        <v>2024</v>
      </c>
      <c r="AU2" s="43">
        <v>2025</v>
      </c>
      <c r="AV2" s="43">
        <v>2026</v>
      </c>
      <c r="AW2" s="43">
        <v>2027</v>
      </c>
      <c r="AX2" s="43">
        <v>2028</v>
      </c>
      <c r="AY2" s="43">
        <v>2029</v>
      </c>
      <c r="AZ2" s="43">
        <v>2030</v>
      </c>
      <c r="BA2" s="43">
        <v>2031</v>
      </c>
      <c r="BB2" s="43">
        <v>2032</v>
      </c>
      <c r="BC2" s="43">
        <v>2033</v>
      </c>
      <c r="BD2" s="43">
        <v>2034</v>
      </c>
      <c r="BE2" s="43">
        <v>2035</v>
      </c>
      <c r="BF2" s="43">
        <v>2036</v>
      </c>
      <c r="BG2" s="43">
        <v>2037</v>
      </c>
      <c r="BH2" s="43">
        <v>2038</v>
      </c>
      <c r="BI2" s="43">
        <v>2039</v>
      </c>
      <c r="BJ2" s="43">
        <v>2040</v>
      </c>
      <c r="BK2" s="43">
        <v>2041</v>
      </c>
      <c r="BL2" s="43">
        <v>2042</v>
      </c>
      <c r="BM2" s="43">
        <v>2043</v>
      </c>
      <c r="BN2" s="43">
        <v>2044</v>
      </c>
      <c r="BO2" s="43">
        <v>2045</v>
      </c>
      <c r="BP2" s="43">
        <v>2046</v>
      </c>
      <c r="BQ2" s="43">
        <v>2047</v>
      </c>
      <c r="BR2" s="43">
        <v>2048</v>
      </c>
      <c r="BS2" s="43">
        <v>2049</v>
      </c>
      <c r="BT2" s="43">
        <v>2050</v>
      </c>
      <c r="BV2" s="18" t="s">
        <v>39</v>
      </c>
    </row>
    <row r="3" spans="1:7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AK3" s="44" t="str">
        <f>$B$2</f>
        <v>Wakefield</v>
      </c>
      <c r="AL3" s="44" t="s">
        <v>84</v>
      </c>
      <c r="AM3" s="45">
        <f>VLOOKUP($AK3,'PS Annual LA Forecasts'!$A$1:$AI$40,AM$1,FALSE)</f>
        <v>0</v>
      </c>
      <c r="AN3" s="45">
        <f>VLOOKUP($AK3,'PS Annual LA Forecasts'!$A$1:$AI$40,AN$1,FALSE)</f>
        <v>0</v>
      </c>
      <c r="AO3" s="45">
        <f>VLOOKUP($AK3,'PS Annual LA Forecasts'!$A$1:$AI$40,AO$1,FALSE)</f>
        <v>0</v>
      </c>
      <c r="AP3" s="45">
        <f>VLOOKUP($AK3,'PS Annual LA Forecasts'!$A$1:$AI$40,AP$1,FALSE)</f>
        <v>0</v>
      </c>
      <c r="AQ3" s="45">
        <f>VLOOKUP($AK3,'PS Annual LA Forecasts'!$A$1:$AI$40,AQ$1,FALSE)</f>
        <v>1791</v>
      </c>
      <c r="AR3" s="45">
        <f>VLOOKUP($AK3,'PS Annual LA Forecasts'!$A$1:$AI$40,AR$1,FALSE)</f>
        <v>3793</v>
      </c>
      <c r="AS3" s="45">
        <f>VLOOKUP($AK3,'PS Annual LA Forecasts'!$A$1:$AI$40,AS$1,FALSE)</f>
        <v>7911</v>
      </c>
      <c r="AT3" s="45">
        <f>VLOOKUP($AK3,'PS Annual LA Forecasts'!$A$1:$AI$40,AT$1,FALSE)</f>
        <v>13501</v>
      </c>
      <c r="AU3" s="45">
        <f>VLOOKUP($AK3,'PS Annual LA Forecasts'!$A$1:$AI$40,AU$1,FALSE)</f>
        <v>20852</v>
      </c>
      <c r="AV3" s="45">
        <f>VLOOKUP($AK3,'PS Annual LA Forecasts'!$A$1:$AI$40,AV$1,FALSE)</f>
        <v>29376</v>
      </c>
      <c r="AW3" s="45">
        <f>VLOOKUP($AK3,'PS Annual LA Forecasts'!$A$1:$AI$40,AW$1,FALSE)</f>
        <v>39301</v>
      </c>
      <c r="AX3" s="45">
        <f>VLOOKUP($AK3,'PS Annual LA Forecasts'!$A$1:$AI$40,AX$1,FALSE)</f>
        <v>50643</v>
      </c>
      <c r="AY3" s="45">
        <f>VLOOKUP($AK3,'PS Annual LA Forecasts'!$A$1:$AI$40,AY$1,FALSE)</f>
        <v>63134</v>
      </c>
      <c r="AZ3" s="45">
        <f>VLOOKUP($AK3,'PS Annual LA Forecasts'!$A$1:$AI$40,AZ$1,FALSE)</f>
        <v>79457</v>
      </c>
      <c r="BA3" s="45">
        <f>VLOOKUP($AK3,'PS Annual LA Forecasts'!$A$1:$AI$40,BA$1,FALSE)</f>
        <v>95196</v>
      </c>
      <c r="BB3" s="45">
        <f>VLOOKUP($AK3,'PS Annual LA Forecasts'!$A$1:$AI$40,BB$1,FALSE)</f>
        <v>110447</v>
      </c>
      <c r="BC3" s="45">
        <f>VLOOKUP($AK3,'PS Annual LA Forecasts'!$A$1:$AI$40,BC$1,FALSE)</f>
        <v>125100</v>
      </c>
      <c r="BD3" s="45">
        <f>VLOOKUP($AK3,'PS Annual LA Forecasts'!$A$1:$AI$40,BD$1,FALSE)</f>
        <v>138986</v>
      </c>
      <c r="BE3" s="45">
        <f>VLOOKUP($AK3,'PS Annual LA Forecasts'!$A$1:$AI$40,BE$1,FALSE)</f>
        <v>152072</v>
      </c>
      <c r="BF3" s="45">
        <f>VLOOKUP($AK3,'PS Annual LA Forecasts'!$A$1:$AI$40,BF$1,FALSE)</f>
        <v>164073</v>
      </c>
      <c r="BG3" s="45">
        <f>VLOOKUP($AK3,'PS Annual LA Forecasts'!$A$1:$AI$40,BG$1,FALSE)</f>
        <v>174983</v>
      </c>
      <c r="BH3" s="45">
        <f>VLOOKUP($AK3,'PS Annual LA Forecasts'!$A$1:$AI$40,BH$1,FALSE)</f>
        <v>184812</v>
      </c>
      <c r="BI3" s="45">
        <f>VLOOKUP($AK3,'PS Annual LA Forecasts'!$A$1:$AI$40,BI$1,FALSE)</f>
        <v>193569</v>
      </c>
      <c r="BJ3" s="45">
        <f>VLOOKUP($AK3,'PS Annual LA Forecasts'!$A$1:$AI$40,BJ$1,FALSE)</f>
        <v>201258</v>
      </c>
      <c r="BK3" s="45">
        <f>VLOOKUP($AK3,'PS Annual LA Forecasts'!$A$1:$AI$40,BK$1,FALSE)</f>
        <v>206093</v>
      </c>
      <c r="BL3" s="45">
        <f>VLOOKUP($AK3,'PS Annual LA Forecasts'!$A$1:$AI$40,BL$1,FALSE)</f>
        <v>209976</v>
      </c>
      <c r="BM3" s="45">
        <f>VLOOKUP($AK3,'PS Annual LA Forecasts'!$A$1:$AI$40,BM$1,FALSE)</f>
        <v>212979</v>
      </c>
      <c r="BN3" s="45">
        <f>VLOOKUP($AK3,'PS Annual LA Forecasts'!$A$1:$AI$40,BN$1,FALSE)</f>
        <v>215264</v>
      </c>
      <c r="BO3" s="45">
        <f>VLOOKUP($AK3,'PS Annual LA Forecasts'!$A$1:$AI$40,BO$1,FALSE)</f>
        <v>216897</v>
      </c>
      <c r="BP3" s="45">
        <f>VLOOKUP($AK3,'PS Annual LA Forecasts'!$A$1:$AI$40,BP$1,FALSE)</f>
        <v>218032</v>
      </c>
      <c r="BQ3" s="45">
        <f>VLOOKUP($AK3,'PS Annual LA Forecasts'!$A$1:$AI$40,BQ$1,FALSE)</f>
        <v>218822</v>
      </c>
      <c r="BR3" s="45">
        <f>VLOOKUP($AK3,'PS Annual LA Forecasts'!$A$1:$AI$40,BR$1,FALSE)</f>
        <v>219329</v>
      </c>
      <c r="BS3" s="45">
        <f>VLOOKUP($AK3,'PS Annual LA Forecasts'!$A$1:$AI$40,BS$1,FALSE)</f>
        <v>219657</v>
      </c>
      <c r="BT3" s="45">
        <f>VLOOKUP($AK3,'PS Annual LA Forecasts'!$A$1:$AI$40,BT$1,FALSE)</f>
        <v>219857</v>
      </c>
      <c r="BV3" s="47" t="s">
        <v>0</v>
      </c>
    </row>
    <row r="4" spans="1:74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AK4" s="44" t="str">
        <f>$B$2</f>
        <v>Wakefield</v>
      </c>
      <c r="AL4" s="44" t="s">
        <v>77</v>
      </c>
      <c r="AM4" s="45">
        <f>VLOOKUP($AK4,'CT Annual LA Forecasts'!$A$1:$AI$40,AM$1,FALSE)</f>
        <v>0</v>
      </c>
      <c r="AN4" s="45">
        <f>VLOOKUP($AK4,'CT Annual LA Forecasts'!$A$1:$AI$40,AN$1,FALSE)</f>
        <v>0</v>
      </c>
      <c r="AO4" s="45">
        <f>VLOOKUP($AK4,'CT Annual LA Forecasts'!$A$1:$AI$40,AO$1,FALSE)</f>
        <v>0</v>
      </c>
      <c r="AP4" s="45">
        <f>VLOOKUP($AK4,'CT Annual LA Forecasts'!$A$1:$AI$40,AP$1,FALSE)</f>
        <v>0</v>
      </c>
      <c r="AQ4" s="45">
        <f>VLOOKUP($AK4,'CT Annual LA Forecasts'!$A$1:$AI$40,AQ$1,FALSE)</f>
        <v>1791</v>
      </c>
      <c r="AR4" s="45">
        <f>VLOOKUP($AK4,'CT Annual LA Forecasts'!$A$1:$AI$40,AR$1,FALSE)</f>
        <v>4616</v>
      </c>
      <c r="AS4" s="45">
        <f>VLOOKUP($AK4,'CT Annual LA Forecasts'!$A$1:$AI$40,AS$1,FALSE)</f>
        <v>7229</v>
      </c>
      <c r="AT4" s="45">
        <f>VLOOKUP($AK4,'CT Annual LA Forecasts'!$A$1:$AI$40,AT$1,FALSE)</f>
        <v>11192</v>
      </c>
      <c r="AU4" s="45">
        <f>VLOOKUP($AK4,'CT Annual LA Forecasts'!$A$1:$AI$40,AU$1,FALSE)</f>
        <v>16927</v>
      </c>
      <c r="AV4" s="45">
        <f>VLOOKUP($AK4,'CT Annual LA Forecasts'!$A$1:$AI$40,AV$1,FALSE)</f>
        <v>25139</v>
      </c>
      <c r="AW4" s="45">
        <f>VLOOKUP($AK4,'CT Annual LA Forecasts'!$A$1:$AI$40,AW$1,FALSE)</f>
        <v>34679</v>
      </c>
      <c r="AX4" s="45">
        <f>VLOOKUP($AK4,'CT Annual LA Forecasts'!$A$1:$AI$40,AX$1,FALSE)</f>
        <v>46476</v>
      </c>
      <c r="AY4" s="45">
        <f>VLOOKUP($AK4,'CT Annual LA Forecasts'!$A$1:$AI$40,AY$1,FALSE)</f>
        <v>60505</v>
      </c>
      <c r="AZ4" s="45">
        <f>VLOOKUP($AK4,'CT Annual LA Forecasts'!$A$1:$AI$40,AZ$1,FALSE)</f>
        <v>76504</v>
      </c>
      <c r="BA4" s="45">
        <f>VLOOKUP($AK4,'CT Annual LA Forecasts'!$A$1:$AI$40,BA$1,FALSE)</f>
        <v>95773</v>
      </c>
      <c r="BB4" s="45">
        <f>VLOOKUP($AK4,'CT Annual LA Forecasts'!$A$1:$AI$40,BB$1,FALSE)</f>
        <v>116212</v>
      </c>
      <c r="BC4" s="45">
        <f>VLOOKUP($AK4,'CT Annual LA Forecasts'!$A$1:$AI$40,BC$1,FALSE)</f>
        <v>136519</v>
      </c>
      <c r="BD4" s="45">
        <f>VLOOKUP($AK4,'CT Annual LA Forecasts'!$A$1:$AI$40,BD$1,FALSE)</f>
        <v>155071</v>
      </c>
      <c r="BE4" s="45">
        <f>VLOOKUP($AK4,'CT Annual LA Forecasts'!$A$1:$AI$40,BE$1,FALSE)</f>
        <v>171079</v>
      </c>
      <c r="BF4" s="45">
        <f>VLOOKUP($AK4,'CT Annual LA Forecasts'!$A$1:$AI$40,BF$1,FALSE)</f>
        <v>183840</v>
      </c>
      <c r="BG4" s="45">
        <f>VLOOKUP($AK4,'CT Annual LA Forecasts'!$A$1:$AI$40,BG$1,FALSE)</f>
        <v>193159</v>
      </c>
      <c r="BH4" s="45">
        <f>VLOOKUP($AK4,'CT Annual LA Forecasts'!$A$1:$AI$40,BH$1,FALSE)</f>
        <v>199822</v>
      </c>
      <c r="BI4" s="45">
        <f>VLOOKUP($AK4,'CT Annual LA Forecasts'!$A$1:$AI$40,BI$1,FALSE)</f>
        <v>204030</v>
      </c>
      <c r="BJ4" s="45">
        <f>VLOOKUP($AK4,'CT Annual LA Forecasts'!$A$1:$AI$40,BJ$1,FALSE)</f>
        <v>206721</v>
      </c>
      <c r="BK4" s="45">
        <f>VLOOKUP($AK4,'CT Annual LA Forecasts'!$A$1:$AI$40,BK$1,FALSE)</f>
        <v>207053</v>
      </c>
      <c r="BL4" s="45">
        <f>VLOOKUP($AK4,'CT Annual LA Forecasts'!$A$1:$AI$40,BL$1,FALSE)</f>
        <v>206531</v>
      </c>
      <c r="BM4" s="45">
        <f>VLOOKUP($AK4,'CT Annual LA Forecasts'!$A$1:$AI$40,BM$1,FALSE)</f>
        <v>205692</v>
      </c>
      <c r="BN4" s="45">
        <f>VLOOKUP($AK4,'CT Annual LA Forecasts'!$A$1:$AI$40,BN$1,FALSE)</f>
        <v>204526</v>
      </c>
      <c r="BO4" s="45">
        <f>VLOOKUP($AK4,'CT Annual LA Forecasts'!$A$1:$AI$40,BO$1,FALSE)</f>
        <v>203018</v>
      </c>
      <c r="BP4" s="45">
        <f>VLOOKUP($AK4,'CT Annual LA Forecasts'!$A$1:$AI$40,BP$1,FALSE)</f>
        <v>201063</v>
      </c>
      <c r="BQ4" s="45">
        <f>VLOOKUP($AK4,'CT Annual LA Forecasts'!$A$1:$AI$40,BQ$1,FALSE)</f>
        <v>198637</v>
      </c>
      <c r="BR4" s="45">
        <f>VLOOKUP($AK4,'CT Annual LA Forecasts'!$A$1:$AI$40,BR$1,FALSE)</f>
        <v>195955</v>
      </c>
      <c r="BS4" s="45">
        <f>VLOOKUP($AK4,'CT Annual LA Forecasts'!$A$1:$AI$40,BS$1,FALSE)</f>
        <v>192629</v>
      </c>
      <c r="BT4" s="45">
        <f>VLOOKUP($AK4,'CT Annual LA Forecasts'!$A$1:$AI$40,BT$1,FALSE)</f>
        <v>188744</v>
      </c>
      <c r="BV4" s="47" t="s">
        <v>1</v>
      </c>
    </row>
    <row r="5" spans="1:7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AK5" s="44" t="str">
        <f>$B$2</f>
        <v>Wakefield</v>
      </c>
      <c r="AL5" s="44" t="s">
        <v>78</v>
      </c>
      <c r="AM5" s="45">
        <f>VLOOKUP($AK5,'LTW Annual LA Forecasts'!$A$1:$AI$40,AM$1,FALSE)</f>
        <v>0</v>
      </c>
      <c r="AN5" s="45">
        <f>VLOOKUP($AK5,'LTW Annual LA Forecasts'!$A$1:$AI$40,AN$1,FALSE)</f>
        <v>0</v>
      </c>
      <c r="AO5" s="45">
        <f>VLOOKUP($AK5,'LTW Annual LA Forecasts'!$A$1:$AI$40,AO$1,FALSE)</f>
        <v>0</v>
      </c>
      <c r="AP5" s="45">
        <f>VLOOKUP($AK5,'LTW Annual LA Forecasts'!$A$1:$AI$40,AP$1,FALSE)</f>
        <v>0</v>
      </c>
      <c r="AQ5" s="45">
        <f>VLOOKUP($AK5,'LTW Annual LA Forecasts'!$A$1:$AI$40,AQ$1,FALSE)</f>
        <v>1791</v>
      </c>
      <c r="AR5" s="45">
        <f>VLOOKUP($AK5,'LTW Annual LA Forecasts'!$A$1:$AI$40,AR$1,FALSE)</f>
        <v>4473</v>
      </c>
      <c r="AS5" s="45">
        <f>VLOOKUP($AK5,'LTW Annual LA Forecasts'!$A$1:$AI$40,AS$1,FALSE)</f>
        <v>7048</v>
      </c>
      <c r="AT5" s="45">
        <f>VLOOKUP($AK5,'LTW Annual LA Forecasts'!$A$1:$AI$40,AT$1,FALSE)</f>
        <v>10804</v>
      </c>
      <c r="AU5" s="45">
        <f>VLOOKUP($AK5,'LTW Annual LA Forecasts'!$A$1:$AI$40,AU$1,FALSE)</f>
        <v>16339</v>
      </c>
      <c r="AV5" s="45">
        <f>VLOOKUP($AK5,'LTW Annual LA Forecasts'!$A$1:$AI$40,AV$1,FALSE)</f>
        <v>24408</v>
      </c>
      <c r="AW5" s="45">
        <f>VLOOKUP($AK5,'LTW Annual LA Forecasts'!$A$1:$AI$40,AW$1,FALSE)</f>
        <v>34028</v>
      </c>
      <c r="AX5" s="45">
        <f>VLOOKUP($AK5,'LTW Annual LA Forecasts'!$A$1:$AI$40,AX$1,FALSE)</f>
        <v>46974</v>
      </c>
      <c r="AY5" s="45">
        <f>VLOOKUP($AK5,'LTW Annual LA Forecasts'!$A$1:$AI$40,AY$1,FALSE)</f>
        <v>62868</v>
      </c>
      <c r="AZ5" s="45">
        <f>VLOOKUP($AK5,'LTW Annual LA Forecasts'!$A$1:$AI$40,AZ$1,FALSE)</f>
        <v>81606</v>
      </c>
      <c r="BA5" s="45">
        <f>VLOOKUP($AK5,'LTW Annual LA Forecasts'!$A$1:$AI$40,BA$1,FALSE)</f>
        <v>102160</v>
      </c>
      <c r="BB5" s="45">
        <f>VLOOKUP($AK5,'LTW Annual LA Forecasts'!$A$1:$AI$40,BB$1,FALSE)</f>
        <v>124612</v>
      </c>
      <c r="BC5" s="45">
        <f>VLOOKUP($AK5,'LTW Annual LA Forecasts'!$A$1:$AI$40,BC$1,FALSE)</f>
        <v>146118</v>
      </c>
      <c r="BD5" s="45">
        <f>VLOOKUP($AK5,'LTW Annual LA Forecasts'!$A$1:$AI$40,BD$1,FALSE)</f>
        <v>165209</v>
      </c>
      <c r="BE5" s="45">
        <f>VLOOKUP($AK5,'LTW Annual LA Forecasts'!$A$1:$AI$40,BE$1,FALSE)</f>
        <v>179887</v>
      </c>
      <c r="BF5" s="45">
        <f>VLOOKUP($AK5,'LTW Annual LA Forecasts'!$A$1:$AI$40,BF$1,FALSE)</f>
        <v>190626</v>
      </c>
      <c r="BG5" s="45">
        <f>VLOOKUP($AK5,'LTW Annual LA Forecasts'!$A$1:$AI$40,BG$1,FALSE)</f>
        <v>197664</v>
      </c>
      <c r="BH5" s="45">
        <f>VLOOKUP($AK5,'LTW Annual LA Forecasts'!$A$1:$AI$40,BH$1,FALSE)</f>
        <v>202288</v>
      </c>
      <c r="BI5" s="45">
        <f>VLOOKUP($AK5,'LTW Annual LA Forecasts'!$A$1:$AI$40,BI$1,FALSE)</f>
        <v>204364</v>
      </c>
      <c r="BJ5" s="45">
        <f>VLOOKUP($AK5,'LTW Annual LA Forecasts'!$A$1:$AI$40,BJ$1,FALSE)</f>
        <v>203283</v>
      </c>
      <c r="BK5" s="45">
        <f>VLOOKUP($AK5,'LTW Annual LA Forecasts'!$A$1:$AI$40,BK$1,FALSE)</f>
        <v>201621</v>
      </c>
      <c r="BL5" s="45">
        <f>VLOOKUP($AK5,'LTW Annual LA Forecasts'!$A$1:$AI$40,BL$1,FALSE)</f>
        <v>199182</v>
      </c>
      <c r="BM5" s="45">
        <f>VLOOKUP($AK5,'LTW Annual LA Forecasts'!$A$1:$AI$40,BM$1,FALSE)</f>
        <v>196106</v>
      </c>
      <c r="BN5" s="45">
        <f>VLOOKUP($AK5,'LTW Annual LA Forecasts'!$A$1:$AI$40,BN$1,FALSE)</f>
        <v>191864</v>
      </c>
      <c r="BO5" s="45">
        <f>VLOOKUP($AK5,'LTW Annual LA Forecasts'!$A$1:$AI$40,BO$1,FALSE)</f>
        <v>186384</v>
      </c>
      <c r="BP5" s="45">
        <f>VLOOKUP($AK5,'LTW Annual LA Forecasts'!$A$1:$AI$40,BP$1,FALSE)</f>
        <v>180113</v>
      </c>
      <c r="BQ5" s="45">
        <f>VLOOKUP($AK5,'LTW Annual LA Forecasts'!$A$1:$AI$40,BQ$1,FALSE)</f>
        <v>172944</v>
      </c>
      <c r="BR5" s="45">
        <f>VLOOKUP($AK5,'LTW Annual LA Forecasts'!$A$1:$AI$40,BR$1,FALSE)</f>
        <v>164921</v>
      </c>
      <c r="BS5" s="45">
        <f>VLOOKUP($AK5,'LTW Annual LA Forecasts'!$A$1:$AI$40,BS$1,FALSE)</f>
        <v>156211</v>
      </c>
      <c r="BT5" s="45">
        <f>VLOOKUP($AK5,'LTW Annual LA Forecasts'!$A$1:$AI$40,BT$1,FALSE)</f>
        <v>146338</v>
      </c>
      <c r="BV5" s="47" t="s">
        <v>2</v>
      </c>
    </row>
    <row r="6" spans="1:7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AK6" s="44" t="str">
        <f>$B$2</f>
        <v>Wakefield</v>
      </c>
      <c r="AL6" s="44" t="s">
        <v>79</v>
      </c>
      <c r="AM6" s="45">
        <f>VLOOKUP($AK6,'ST Annual LA Forecasts'!$A$1:$AI$40,AM$1,FALSE)</f>
        <v>0</v>
      </c>
      <c r="AN6" s="45">
        <f>VLOOKUP($AK6,'ST Annual LA Forecasts'!$A$1:$AI$40,AN$1,FALSE)</f>
        <v>0</v>
      </c>
      <c r="AO6" s="45">
        <f>VLOOKUP($AK6,'ST Annual LA Forecasts'!$A$1:$AI$40,AO$1,FALSE)</f>
        <v>0</v>
      </c>
      <c r="AP6" s="45">
        <f>VLOOKUP($AK6,'ST Annual LA Forecasts'!$A$1:$AI$40,AP$1,FALSE)</f>
        <v>0</v>
      </c>
      <c r="AQ6" s="45">
        <f>VLOOKUP($AK6,'ST Annual LA Forecasts'!$A$1:$AI$40,AQ$1,FALSE)</f>
        <v>1791</v>
      </c>
      <c r="AR6" s="45">
        <f>VLOOKUP($AK6,'ST Annual LA Forecasts'!$A$1:$AI$40,AR$1,FALSE)</f>
        <v>3915</v>
      </c>
      <c r="AS6" s="45">
        <f>VLOOKUP($AK6,'ST Annual LA Forecasts'!$A$1:$AI$40,AS$1,FALSE)</f>
        <v>5451</v>
      </c>
      <c r="AT6" s="45">
        <f>VLOOKUP($AK6,'ST Annual LA Forecasts'!$A$1:$AI$40,AT$1,FALSE)</f>
        <v>7538</v>
      </c>
      <c r="AU6" s="45">
        <f>VLOOKUP($AK6,'ST Annual LA Forecasts'!$A$1:$AI$40,AU$1,FALSE)</f>
        <v>10384</v>
      </c>
      <c r="AV6" s="45">
        <f>VLOOKUP($AK6,'ST Annual LA Forecasts'!$A$1:$AI$40,AV$1,FALSE)</f>
        <v>14268</v>
      </c>
      <c r="AW6" s="45">
        <f>VLOOKUP($AK6,'ST Annual LA Forecasts'!$A$1:$AI$40,AW$1,FALSE)</f>
        <v>19367</v>
      </c>
      <c r="AX6" s="45">
        <f>VLOOKUP($AK6,'ST Annual LA Forecasts'!$A$1:$AI$40,AX$1,FALSE)</f>
        <v>26043</v>
      </c>
      <c r="AY6" s="45">
        <f>VLOOKUP($AK6,'ST Annual LA Forecasts'!$A$1:$AI$40,AY$1,FALSE)</f>
        <v>34648</v>
      </c>
      <c r="AZ6" s="45">
        <f>VLOOKUP($AK6,'ST Annual LA Forecasts'!$A$1:$AI$40,AZ$1,FALSE)</f>
        <v>44249</v>
      </c>
      <c r="BA6" s="45">
        <f>VLOOKUP($AK6,'ST Annual LA Forecasts'!$A$1:$AI$40,BA$1,FALSE)</f>
        <v>56148</v>
      </c>
      <c r="BB6" s="45">
        <f>VLOOKUP($AK6,'ST Annual LA Forecasts'!$A$1:$AI$40,BB$1,FALSE)</f>
        <v>70185</v>
      </c>
      <c r="BC6" s="45">
        <f>VLOOKUP($AK6,'ST Annual LA Forecasts'!$A$1:$AI$40,BC$1,FALSE)</f>
        <v>86306</v>
      </c>
      <c r="BD6" s="45">
        <f>VLOOKUP($AK6,'ST Annual LA Forecasts'!$A$1:$AI$40,BD$1,FALSE)</f>
        <v>104053</v>
      </c>
      <c r="BE6" s="45">
        <f>VLOOKUP($AK6,'ST Annual LA Forecasts'!$A$1:$AI$40,BE$1,FALSE)</f>
        <v>121859</v>
      </c>
      <c r="BF6" s="45">
        <f>VLOOKUP($AK6,'ST Annual LA Forecasts'!$A$1:$AI$40,BF$1,FALSE)</f>
        <v>139781</v>
      </c>
      <c r="BG6" s="45">
        <f>VLOOKUP($AK6,'ST Annual LA Forecasts'!$A$1:$AI$40,BG$1,FALSE)</f>
        <v>156719</v>
      </c>
      <c r="BH6" s="45">
        <f>VLOOKUP($AK6,'ST Annual LA Forecasts'!$A$1:$AI$40,BH$1,FALSE)</f>
        <v>171893</v>
      </c>
      <c r="BI6" s="45">
        <f>VLOOKUP($AK6,'ST Annual LA Forecasts'!$A$1:$AI$40,BI$1,FALSE)</f>
        <v>184512</v>
      </c>
      <c r="BJ6" s="45">
        <f>VLOOKUP($AK6,'ST Annual LA Forecasts'!$A$1:$AI$40,BJ$1,FALSE)</f>
        <v>194565</v>
      </c>
      <c r="BK6" s="45">
        <f>VLOOKUP($AK6,'ST Annual LA Forecasts'!$A$1:$AI$40,BK$1,FALSE)</f>
        <v>202318</v>
      </c>
      <c r="BL6" s="45">
        <f>VLOOKUP($AK6,'ST Annual LA Forecasts'!$A$1:$AI$40,BL$1,FALSE)</f>
        <v>207740</v>
      </c>
      <c r="BM6" s="45">
        <f>VLOOKUP($AK6,'ST Annual LA Forecasts'!$A$1:$AI$40,BM$1,FALSE)</f>
        <v>209291</v>
      </c>
      <c r="BN6" s="45">
        <f>VLOOKUP($AK6,'ST Annual LA Forecasts'!$A$1:$AI$40,BN$1,FALSE)</f>
        <v>208185</v>
      </c>
      <c r="BO6" s="45">
        <f>VLOOKUP($AK6,'ST Annual LA Forecasts'!$A$1:$AI$40,BO$1,FALSE)</f>
        <v>206516</v>
      </c>
      <c r="BP6" s="45">
        <f>VLOOKUP($AK6,'ST Annual LA Forecasts'!$A$1:$AI$40,BP$1,FALSE)</f>
        <v>204081</v>
      </c>
      <c r="BQ6" s="45">
        <f>VLOOKUP($AK6,'ST Annual LA Forecasts'!$A$1:$AI$40,BQ$1,FALSE)</f>
        <v>200808</v>
      </c>
      <c r="BR6" s="45">
        <f>VLOOKUP($AK6,'ST Annual LA Forecasts'!$A$1:$AI$40,BR$1,FALSE)</f>
        <v>197748</v>
      </c>
      <c r="BS6" s="45">
        <f>VLOOKUP($AK6,'ST Annual LA Forecasts'!$A$1:$AI$40,BS$1,FALSE)</f>
        <v>194469</v>
      </c>
      <c r="BT6" s="45">
        <f>VLOOKUP($AK6,'ST Annual LA Forecasts'!$A$1:$AI$40,BT$1,FALSE)</f>
        <v>190780</v>
      </c>
      <c r="BV6" s="47" t="s">
        <v>3</v>
      </c>
    </row>
    <row r="7" spans="1:7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AK7" s="44" t="str">
        <f>$B$2</f>
        <v>Wakefield</v>
      </c>
      <c r="AL7" s="46" t="s">
        <v>88</v>
      </c>
      <c r="AM7" s="45">
        <f>VLOOKUP($AK7,'FS Annual LA Forecasts'!$A$1:$AI$40,AM$1,FALSE)</f>
        <v>0</v>
      </c>
      <c r="AN7" s="45">
        <f>VLOOKUP($AK7,'FS Annual LA Forecasts'!$A$1:$AI$40,AN$1,FALSE)</f>
        <v>0</v>
      </c>
      <c r="AO7" s="45">
        <f>VLOOKUP($AK7,'FS Annual LA Forecasts'!$A$1:$AI$40,AO$1,FALSE)</f>
        <v>0</v>
      </c>
      <c r="AP7" s="45">
        <f>VLOOKUP($AK7,'FS Annual LA Forecasts'!$A$1:$AI$40,AP$1,FALSE)</f>
        <v>0</v>
      </c>
      <c r="AQ7" s="45">
        <f>VLOOKUP($AK7,'FS Annual LA Forecasts'!$A$1:$AI$40,AQ$1,FALSE)</f>
        <v>1791</v>
      </c>
      <c r="AR7" s="45">
        <f>VLOOKUP($AK7,'FS Annual LA Forecasts'!$A$1:$AI$40,AR$1,FALSE)</f>
        <v>3845</v>
      </c>
      <c r="AS7" s="45">
        <f>VLOOKUP($AK7,'FS Annual LA Forecasts'!$A$1:$AI$40,AS$1,FALSE)</f>
        <v>5219</v>
      </c>
      <c r="AT7" s="45">
        <f>VLOOKUP($AK7,'FS Annual LA Forecasts'!$A$1:$AI$40,AT$1,FALSE)</f>
        <v>7052</v>
      </c>
      <c r="AU7" s="45">
        <f>VLOOKUP($AK7,'FS Annual LA Forecasts'!$A$1:$AI$40,AU$1,FALSE)</f>
        <v>9471</v>
      </c>
      <c r="AV7" s="45">
        <f>VLOOKUP($AK7,'FS Annual LA Forecasts'!$A$1:$AI$40,AV$1,FALSE)</f>
        <v>12649</v>
      </c>
      <c r="AW7" s="45">
        <f>VLOOKUP($AK7,'FS Annual LA Forecasts'!$A$1:$AI$40,AW$1,FALSE)</f>
        <v>16665</v>
      </c>
      <c r="AX7" s="45">
        <f>VLOOKUP($AK7,'FS Annual LA Forecasts'!$A$1:$AI$40,AX$1,FALSE)</f>
        <v>21764</v>
      </c>
      <c r="AY7" s="45">
        <f>VLOOKUP($AK7,'FS Annual LA Forecasts'!$A$1:$AI$40,AY$1,FALSE)</f>
        <v>28155</v>
      </c>
      <c r="AZ7" s="45">
        <f>VLOOKUP($AK7,'FS Annual LA Forecasts'!$A$1:$AI$40,AZ$1,FALSE)</f>
        <v>35030</v>
      </c>
      <c r="BA7" s="45">
        <f>VLOOKUP($AK7,'FS Annual LA Forecasts'!$A$1:$AI$40,BA$1,FALSE)</f>
        <v>43059</v>
      </c>
      <c r="BB7" s="45">
        <f>VLOOKUP($AK7,'FS Annual LA Forecasts'!$A$1:$AI$40,BB$1,FALSE)</f>
        <v>52346</v>
      </c>
      <c r="BC7" s="45">
        <f>VLOOKUP($AK7,'FS Annual LA Forecasts'!$A$1:$AI$40,BC$1,FALSE)</f>
        <v>62888</v>
      </c>
      <c r="BD7" s="45">
        <f>VLOOKUP($AK7,'FS Annual LA Forecasts'!$A$1:$AI$40,BD$1,FALSE)</f>
        <v>74599</v>
      </c>
      <c r="BE7" s="45">
        <f>VLOOKUP($AK7,'FS Annual LA Forecasts'!$A$1:$AI$40,BE$1,FALSE)</f>
        <v>87244</v>
      </c>
      <c r="BF7" s="45">
        <f>VLOOKUP($AK7,'FS Annual LA Forecasts'!$A$1:$AI$40,BF$1,FALSE)</f>
        <v>102084</v>
      </c>
      <c r="BG7" s="45">
        <f>VLOOKUP($AK7,'FS Annual LA Forecasts'!$A$1:$AI$40,BG$1,FALSE)</f>
        <v>117670</v>
      </c>
      <c r="BH7" s="45">
        <f>VLOOKUP($AK7,'FS Annual LA Forecasts'!$A$1:$AI$40,BH$1,FALSE)</f>
        <v>133632</v>
      </c>
      <c r="BI7" s="45">
        <f>VLOOKUP($AK7,'FS Annual LA Forecasts'!$A$1:$AI$40,BI$1,FALSE)</f>
        <v>149366</v>
      </c>
      <c r="BJ7" s="45">
        <f>VLOOKUP($AK7,'FS Annual LA Forecasts'!$A$1:$AI$40,BJ$1,FALSE)</f>
        <v>163051</v>
      </c>
      <c r="BK7" s="45">
        <f>VLOOKUP($AK7,'FS Annual LA Forecasts'!$A$1:$AI$40,BK$1,FALSE)</f>
        <v>175477</v>
      </c>
      <c r="BL7" s="45">
        <f>VLOOKUP($AK7,'FS Annual LA Forecasts'!$A$1:$AI$40,BL$1,FALSE)</f>
        <v>186362</v>
      </c>
      <c r="BM7" s="45">
        <f>VLOOKUP($AK7,'FS Annual LA Forecasts'!$A$1:$AI$40,BM$1,FALSE)</f>
        <v>195744</v>
      </c>
      <c r="BN7" s="45">
        <f>VLOOKUP($AK7,'FS Annual LA Forecasts'!$A$1:$AI$40,BN$1,FALSE)</f>
        <v>203417</v>
      </c>
      <c r="BO7" s="45">
        <f>VLOOKUP($AK7,'FS Annual LA Forecasts'!$A$1:$AI$40,BO$1,FALSE)</f>
        <v>209407</v>
      </c>
      <c r="BP7" s="45">
        <f>VLOOKUP($AK7,'FS Annual LA Forecasts'!$A$1:$AI$40,BP$1,FALSE)</f>
        <v>210833</v>
      </c>
      <c r="BQ7" s="45">
        <f>VLOOKUP($AK7,'FS Annual LA Forecasts'!$A$1:$AI$40,BQ$1,FALSE)</f>
        <v>212092</v>
      </c>
      <c r="BR7" s="45">
        <f>VLOOKUP($AK7,'FS Annual LA Forecasts'!$A$1:$AI$40,BR$1,FALSE)</f>
        <v>213219</v>
      </c>
      <c r="BS7" s="45">
        <f>VLOOKUP($AK7,'FS Annual LA Forecasts'!$A$1:$AI$40,BS$1,FALSE)</f>
        <v>214249</v>
      </c>
      <c r="BT7" s="45">
        <f>VLOOKUP($AK7,'FS Annual LA Forecasts'!$A$1:$AI$40,BT$1,FALSE)</f>
        <v>215208</v>
      </c>
      <c r="BV7" s="47" t="s">
        <v>4</v>
      </c>
    </row>
    <row r="8" spans="1:74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AK8" s="14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V8" s="47" t="s">
        <v>5</v>
      </c>
    </row>
    <row r="9" spans="1:74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V9" s="47" t="s">
        <v>6</v>
      </c>
    </row>
    <row r="10" spans="1:74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BV10" s="47" t="s">
        <v>7</v>
      </c>
    </row>
    <row r="11" spans="1:74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BV11" s="47" t="s">
        <v>8</v>
      </c>
    </row>
    <row r="12" spans="1:74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BV12" s="47" t="s">
        <v>9</v>
      </c>
    </row>
    <row r="13" spans="1:74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BV13" s="47" t="s">
        <v>10</v>
      </c>
    </row>
    <row r="14" spans="1:7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BV14" s="47" t="s">
        <v>11</v>
      </c>
    </row>
    <row r="15" spans="1:7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BV15" s="47" t="s">
        <v>12</v>
      </c>
    </row>
    <row r="16" spans="1:74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BV16" s="47" t="s">
        <v>13</v>
      </c>
    </row>
    <row r="17" spans="1:74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BV17" s="47" t="s">
        <v>14</v>
      </c>
    </row>
    <row r="18" spans="1:74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BV18" s="47" t="s">
        <v>15</v>
      </c>
    </row>
    <row r="19" spans="1:74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BV19" s="47" t="s">
        <v>16</v>
      </c>
    </row>
    <row r="20" spans="1:74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BV20" s="47" t="s">
        <v>17</v>
      </c>
    </row>
    <row r="21" spans="1:74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BV21" s="47" t="s">
        <v>18</v>
      </c>
    </row>
    <row r="22" spans="1:74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BV22" s="47" t="s">
        <v>19</v>
      </c>
    </row>
    <row r="23" spans="1:74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BV23" s="47" t="s">
        <v>20</v>
      </c>
    </row>
    <row r="24" spans="1:74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BV24" s="47" t="s">
        <v>21</v>
      </c>
    </row>
    <row r="25" spans="1:74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BV25" s="47" t="s">
        <v>22</v>
      </c>
    </row>
    <row r="26" spans="1:74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BV26" s="47" t="s">
        <v>23</v>
      </c>
    </row>
    <row r="27" spans="1:74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BV27" s="47" t="s">
        <v>24</v>
      </c>
    </row>
    <row r="28" spans="1:74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BV28" s="47" t="s">
        <v>25</v>
      </c>
    </row>
    <row r="29" spans="1:7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BV29" s="47" t="s">
        <v>26</v>
      </c>
    </row>
    <row r="30" spans="1:7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BV30" s="47" t="s">
        <v>27</v>
      </c>
    </row>
    <row r="31" spans="1:74" x14ac:dyDescent="0.25">
      <c r="BV31" s="47" t="s">
        <v>28</v>
      </c>
    </row>
    <row r="32" spans="1:74" x14ac:dyDescent="0.25">
      <c r="B32" s="13" t="str">
        <f>AL2</f>
        <v>NPg DFES 2022: EV projections for Wakefield</v>
      </c>
      <c r="C32" s="13">
        <v>2019</v>
      </c>
      <c r="D32" s="13">
        <v>2020</v>
      </c>
      <c r="E32" s="13">
        <v>2021</v>
      </c>
      <c r="F32" s="13">
        <v>2022</v>
      </c>
      <c r="G32" s="13">
        <v>2023</v>
      </c>
      <c r="H32" s="13">
        <v>2024</v>
      </c>
      <c r="I32" s="13">
        <v>2025</v>
      </c>
      <c r="J32" s="13">
        <v>2026</v>
      </c>
      <c r="K32" s="13">
        <v>2027</v>
      </c>
      <c r="L32" s="13">
        <v>2028</v>
      </c>
      <c r="M32" s="13">
        <v>2029</v>
      </c>
      <c r="N32" s="13">
        <v>2030</v>
      </c>
      <c r="O32" s="13">
        <v>2031</v>
      </c>
      <c r="P32" s="13">
        <v>2032</v>
      </c>
      <c r="Q32" s="13">
        <v>2033</v>
      </c>
      <c r="R32" s="13">
        <v>2034</v>
      </c>
      <c r="S32" s="13">
        <v>2035</v>
      </c>
      <c r="T32" s="13">
        <v>2036</v>
      </c>
      <c r="U32" s="13">
        <v>2037</v>
      </c>
      <c r="V32" s="13">
        <v>2038</v>
      </c>
      <c r="W32" s="13">
        <v>2039</v>
      </c>
      <c r="X32" s="13">
        <v>2040</v>
      </c>
      <c r="Y32" s="13">
        <v>2041</v>
      </c>
      <c r="Z32" s="13">
        <v>2042</v>
      </c>
      <c r="AA32" s="13">
        <v>2043</v>
      </c>
      <c r="AB32" s="13">
        <v>2044</v>
      </c>
      <c r="AC32" s="13">
        <v>2045</v>
      </c>
      <c r="AD32" s="13">
        <v>2046</v>
      </c>
      <c r="AE32" s="13">
        <v>2047</v>
      </c>
      <c r="AF32" s="13">
        <v>2048</v>
      </c>
      <c r="AG32" s="13">
        <v>2049</v>
      </c>
      <c r="AH32" s="13">
        <v>2050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BV32" s="47" t="s">
        <v>29</v>
      </c>
    </row>
    <row r="33" spans="2:74" x14ac:dyDescent="0.25">
      <c r="B33" s="15" t="s">
        <v>84</v>
      </c>
      <c r="C33" s="16">
        <f t="shared" ref="C33:L37" si="0">AO3</f>
        <v>0</v>
      </c>
      <c r="D33" s="16">
        <f t="shared" si="0"/>
        <v>0</v>
      </c>
      <c r="E33" s="16">
        <f t="shared" si="0"/>
        <v>1791</v>
      </c>
      <c r="F33" s="16">
        <f t="shared" si="0"/>
        <v>3793</v>
      </c>
      <c r="G33" s="16">
        <f t="shared" si="0"/>
        <v>7911</v>
      </c>
      <c r="H33" s="16">
        <f t="shared" si="0"/>
        <v>13501</v>
      </c>
      <c r="I33" s="16">
        <f t="shared" si="0"/>
        <v>20852</v>
      </c>
      <c r="J33" s="16">
        <f t="shared" si="0"/>
        <v>29376</v>
      </c>
      <c r="K33" s="16">
        <f t="shared" si="0"/>
        <v>39301</v>
      </c>
      <c r="L33" s="16">
        <f t="shared" si="0"/>
        <v>50643</v>
      </c>
      <c r="M33" s="16">
        <f t="shared" ref="M33:V37" si="1">AY3</f>
        <v>63134</v>
      </c>
      <c r="N33" s="16">
        <f t="shared" si="1"/>
        <v>79457</v>
      </c>
      <c r="O33" s="16">
        <f t="shared" si="1"/>
        <v>95196</v>
      </c>
      <c r="P33" s="16">
        <f t="shared" si="1"/>
        <v>110447</v>
      </c>
      <c r="Q33" s="16">
        <f t="shared" si="1"/>
        <v>125100</v>
      </c>
      <c r="R33" s="16">
        <f t="shared" si="1"/>
        <v>138986</v>
      </c>
      <c r="S33" s="16">
        <f t="shared" si="1"/>
        <v>152072</v>
      </c>
      <c r="T33" s="16">
        <f t="shared" si="1"/>
        <v>164073</v>
      </c>
      <c r="U33" s="16">
        <f t="shared" si="1"/>
        <v>174983</v>
      </c>
      <c r="V33" s="16">
        <f t="shared" si="1"/>
        <v>184812</v>
      </c>
      <c r="W33" s="16">
        <f t="shared" ref="W33:AF37" si="2">BI3</f>
        <v>193569</v>
      </c>
      <c r="X33" s="16">
        <f t="shared" si="2"/>
        <v>201258</v>
      </c>
      <c r="Y33" s="16">
        <f t="shared" si="2"/>
        <v>206093</v>
      </c>
      <c r="Z33" s="16">
        <f t="shared" si="2"/>
        <v>209976</v>
      </c>
      <c r="AA33" s="16">
        <f t="shared" si="2"/>
        <v>212979</v>
      </c>
      <c r="AB33" s="16">
        <f t="shared" si="2"/>
        <v>215264</v>
      </c>
      <c r="AC33" s="16">
        <f t="shared" si="2"/>
        <v>216897</v>
      </c>
      <c r="AD33" s="16">
        <f t="shared" si="2"/>
        <v>218032</v>
      </c>
      <c r="AE33" s="16">
        <f t="shared" si="2"/>
        <v>218822</v>
      </c>
      <c r="AF33" s="16">
        <f t="shared" si="2"/>
        <v>219329</v>
      </c>
      <c r="AG33" s="16">
        <f t="shared" ref="AG33:AH37" si="3">BS3</f>
        <v>219657</v>
      </c>
      <c r="AH33" s="16">
        <f t="shared" si="3"/>
        <v>219857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BV33" s="47" t="s">
        <v>30</v>
      </c>
    </row>
    <row r="34" spans="2:74" x14ac:dyDescent="0.25">
      <c r="B34" s="15" t="s">
        <v>77</v>
      </c>
      <c r="C34" s="16">
        <f t="shared" si="0"/>
        <v>0</v>
      </c>
      <c r="D34" s="16">
        <f t="shared" si="0"/>
        <v>0</v>
      </c>
      <c r="E34" s="16">
        <f t="shared" si="0"/>
        <v>1791</v>
      </c>
      <c r="F34" s="16">
        <f t="shared" si="0"/>
        <v>4616</v>
      </c>
      <c r="G34" s="16">
        <f t="shared" si="0"/>
        <v>7229</v>
      </c>
      <c r="H34" s="16">
        <f t="shared" si="0"/>
        <v>11192</v>
      </c>
      <c r="I34" s="16">
        <f t="shared" si="0"/>
        <v>16927</v>
      </c>
      <c r="J34" s="16">
        <f t="shared" si="0"/>
        <v>25139</v>
      </c>
      <c r="K34" s="16">
        <f t="shared" si="0"/>
        <v>34679</v>
      </c>
      <c r="L34" s="16">
        <f t="shared" si="0"/>
        <v>46476</v>
      </c>
      <c r="M34" s="16">
        <f t="shared" si="1"/>
        <v>60505</v>
      </c>
      <c r="N34" s="16">
        <f t="shared" si="1"/>
        <v>76504</v>
      </c>
      <c r="O34" s="16">
        <f t="shared" si="1"/>
        <v>95773</v>
      </c>
      <c r="P34" s="16">
        <f t="shared" si="1"/>
        <v>116212</v>
      </c>
      <c r="Q34" s="16">
        <f t="shared" si="1"/>
        <v>136519</v>
      </c>
      <c r="R34" s="16">
        <f t="shared" si="1"/>
        <v>155071</v>
      </c>
      <c r="S34" s="16">
        <f t="shared" si="1"/>
        <v>171079</v>
      </c>
      <c r="T34" s="16">
        <f t="shared" si="1"/>
        <v>183840</v>
      </c>
      <c r="U34" s="16">
        <f t="shared" si="1"/>
        <v>193159</v>
      </c>
      <c r="V34" s="16">
        <f t="shared" si="1"/>
        <v>199822</v>
      </c>
      <c r="W34" s="16">
        <f t="shared" si="2"/>
        <v>204030</v>
      </c>
      <c r="X34" s="16">
        <f t="shared" si="2"/>
        <v>206721</v>
      </c>
      <c r="Y34" s="16">
        <f t="shared" si="2"/>
        <v>207053</v>
      </c>
      <c r="Z34" s="16">
        <f t="shared" si="2"/>
        <v>206531</v>
      </c>
      <c r="AA34" s="16">
        <f t="shared" si="2"/>
        <v>205692</v>
      </c>
      <c r="AB34" s="16">
        <f t="shared" si="2"/>
        <v>204526</v>
      </c>
      <c r="AC34" s="16">
        <f t="shared" si="2"/>
        <v>203018</v>
      </c>
      <c r="AD34" s="16">
        <f t="shared" si="2"/>
        <v>201063</v>
      </c>
      <c r="AE34" s="16">
        <f t="shared" si="2"/>
        <v>198637</v>
      </c>
      <c r="AF34" s="16">
        <f t="shared" si="2"/>
        <v>195955</v>
      </c>
      <c r="AG34" s="16">
        <f t="shared" si="3"/>
        <v>192629</v>
      </c>
      <c r="AH34" s="16">
        <f t="shared" si="3"/>
        <v>188744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BV34" s="47" t="s">
        <v>31</v>
      </c>
    </row>
    <row r="35" spans="2:74" x14ac:dyDescent="0.25">
      <c r="B35" s="15" t="s">
        <v>78</v>
      </c>
      <c r="C35" s="16">
        <f t="shared" si="0"/>
        <v>0</v>
      </c>
      <c r="D35" s="16">
        <f t="shared" si="0"/>
        <v>0</v>
      </c>
      <c r="E35" s="16">
        <f t="shared" si="0"/>
        <v>1791</v>
      </c>
      <c r="F35" s="16">
        <f t="shared" si="0"/>
        <v>4473</v>
      </c>
      <c r="G35" s="16">
        <f t="shared" si="0"/>
        <v>7048</v>
      </c>
      <c r="H35" s="16">
        <f t="shared" si="0"/>
        <v>10804</v>
      </c>
      <c r="I35" s="16">
        <f t="shared" si="0"/>
        <v>16339</v>
      </c>
      <c r="J35" s="16">
        <f t="shared" si="0"/>
        <v>24408</v>
      </c>
      <c r="K35" s="16">
        <f t="shared" si="0"/>
        <v>34028</v>
      </c>
      <c r="L35" s="16">
        <f t="shared" si="0"/>
        <v>46974</v>
      </c>
      <c r="M35" s="16">
        <f t="shared" si="1"/>
        <v>62868</v>
      </c>
      <c r="N35" s="16">
        <f t="shared" si="1"/>
        <v>81606</v>
      </c>
      <c r="O35" s="16">
        <f t="shared" si="1"/>
        <v>102160</v>
      </c>
      <c r="P35" s="16">
        <f t="shared" si="1"/>
        <v>124612</v>
      </c>
      <c r="Q35" s="16">
        <f t="shared" si="1"/>
        <v>146118</v>
      </c>
      <c r="R35" s="16">
        <f t="shared" si="1"/>
        <v>165209</v>
      </c>
      <c r="S35" s="16">
        <f t="shared" si="1"/>
        <v>179887</v>
      </c>
      <c r="T35" s="16">
        <f t="shared" si="1"/>
        <v>190626</v>
      </c>
      <c r="U35" s="16">
        <f t="shared" si="1"/>
        <v>197664</v>
      </c>
      <c r="V35" s="16">
        <f t="shared" si="1"/>
        <v>202288</v>
      </c>
      <c r="W35" s="16">
        <f t="shared" si="2"/>
        <v>204364</v>
      </c>
      <c r="X35" s="16">
        <f t="shared" si="2"/>
        <v>203283</v>
      </c>
      <c r="Y35" s="16">
        <f t="shared" si="2"/>
        <v>201621</v>
      </c>
      <c r="Z35" s="16">
        <f t="shared" si="2"/>
        <v>199182</v>
      </c>
      <c r="AA35" s="16">
        <f t="shared" si="2"/>
        <v>196106</v>
      </c>
      <c r="AB35" s="16">
        <f t="shared" si="2"/>
        <v>191864</v>
      </c>
      <c r="AC35" s="16">
        <f t="shared" si="2"/>
        <v>186384</v>
      </c>
      <c r="AD35" s="16">
        <f t="shared" si="2"/>
        <v>180113</v>
      </c>
      <c r="AE35" s="16">
        <f t="shared" si="2"/>
        <v>172944</v>
      </c>
      <c r="AF35" s="16">
        <f t="shared" si="2"/>
        <v>164921</v>
      </c>
      <c r="AG35" s="16">
        <f t="shared" si="3"/>
        <v>156211</v>
      </c>
      <c r="AH35" s="16">
        <f t="shared" si="3"/>
        <v>146338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BV35" s="47" t="s">
        <v>32</v>
      </c>
    </row>
    <row r="36" spans="2:74" x14ac:dyDescent="0.25">
      <c r="B36" s="15" t="s">
        <v>79</v>
      </c>
      <c r="C36" s="16">
        <f t="shared" si="0"/>
        <v>0</v>
      </c>
      <c r="D36" s="16">
        <f t="shared" si="0"/>
        <v>0</v>
      </c>
      <c r="E36" s="16">
        <f t="shared" si="0"/>
        <v>1791</v>
      </c>
      <c r="F36" s="16">
        <f t="shared" si="0"/>
        <v>3915</v>
      </c>
      <c r="G36" s="16">
        <f t="shared" si="0"/>
        <v>5451</v>
      </c>
      <c r="H36" s="16">
        <f t="shared" si="0"/>
        <v>7538</v>
      </c>
      <c r="I36" s="16">
        <f t="shared" si="0"/>
        <v>10384</v>
      </c>
      <c r="J36" s="16">
        <f t="shared" si="0"/>
        <v>14268</v>
      </c>
      <c r="K36" s="16">
        <f t="shared" si="0"/>
        <v>19367</v>
      </c>
      <c r="L36" s="16">
        <f t="shared" si="0"/>
        <v>26043</v>
      </c>
      <c r="M36" s="16">
        <f t="shared" si="1"/>
        <v>34648</v>
      </c>
      <c r="N36" s="16">
        <f t="shared" si="1"/>
        <v>44249</v>
      </c>
      <c r="O36" s="16">
        <f t="shared" si="1"/>
        <v>56148</v>
      </c>
      <c r="P36" s="16">
        <f t="shared" si="1"/>
        <v>70185</v>
      </c>
      <c r="Q36" s="16">
        <f t="shared" si="1"/>
        <v>86306</v>
      </c>
      <c r="R36" s="16">
        <f t="shared" si="1"/>
        <v>104053</v>
      </c>
      <c r="S36" s="16">
        <f t="shared" si="1"/>
        <v>121859</v>
      </c>
      <c r="T36" s="16">
        <f t="shared" si="1"/>
        <v>139781</v>
      </c>
      <c r="U36" s="16">
        <f t="shared" si="1"/>
        <v>156719</v>
      </c>
      <c r="V36" s="16">
        <f t="shared" si="1"/>
        <v>171893</v>
      </c>
      <c r="W36" s="16">
        <f t="shared" si="2"/>
        <v>184512</v>
      </c>
      <c r="X36" s="16">
        <f t="shared" si="2"/>
        <v>194565</v>
      </c>
      <c r="Y36" s="16">
        <f t="shared" si="2"/>
        <v>202318</v>
      </c>
      <c r="Z36" s="16">
        <f t="shared" si="2"/>
        <v>207740</v>
      </c>
      <c r="AA36" s="16">
        <f t="shared" si="2"/>
        <v>209291</v>
      </c>
      <c r="AB36" s="16">
        <f t="shared" si="2"/>
        <v>208185</v>
      </c>
      <c r="AC36" s="16">
        <f t="shared" si="2"/>
        <v>206516</v>
      </c>
      <c r="AD36" s="16">
        <f t="shared" si="2"/>
        <v>204081</v>
      </c>
      <c r="AE36" s="16">
        <f t="shared" si="2"/>
        <v>200808</v>
      </c>
      <c r="AF36" s="16">
        <f t="shared" si="2"/>
        <v>197748</v>
      </c>
      <c r="AG36" s="16">
        <f t="shared" si="3"/>
        <v>194469</v>
      </c>
      <c r="AH36" s="16">
        <f t="shared" si="3"/>
        <v>190780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BV36" s="47" t="s">
        <v>33</v>
      </c>
    </row>
    <row r="37" spans="2:74" x14ac:dyDescent="0.25">
      <c r="B37" s="14" t="s">
        <v>88</v>
      </c>
      <c r="C37" s="16">
        <f t="shared" si="0"/>
        <v>0</v>
      </c>
      <c r="D37" s="16">
        <f t="shared" si="0"/>
        <v>0</v>
      </c>
      <c r="E37" s="16">
        <f t="shared" si="0"/>
        <v>1791</v>
      </c>
      <c r="F37" s="16">
        <f t="shared" si="0"/>
        <v>3845</v>
      </c>
      <c r="G37" s="16">
        <f t="shared" si="0"/>
        <v>5219</v>
      </c>
      <c r="H37" s="16">
        <f t="shared" si="0"/>
        <v>7052</v>
      </c>
      <c r="I37" s="16">
        <f t="shared" si="0"/>
        <v>9471</v>
      </c>
      <c r="J37" s="16">
        <f t="shared" si="0"/>
        <v>12649</v>
      </c>
      <c r="K37" s="16">
        <f t="shared" si="0"/>
        <v>16665</v>
      </c>
      <c r="L37" s="16">
        <f t="shared" si="0"/>
        <v>21764</v>
      </c>
      <c r="M37" s="16">
        <f t="shared" si="1"/>
        <v>28155</v>
      </c>
      <c r="N37" s="16">
        <f t="shared" si="1"/>
        <v>35030</v>
      </c>
      <c r="O37" s="16">
        <f t="shared" si="1"/>
        <v>43059</v>
      </c>
      <c r="P37" s="16">
        <f t="shared" si="1"/>
        <v>52346</v>
      </c>
      <c r="Q37" s="16">
        <f t="shared" si="1"/>
        <v>62888</v>
      </c>
      <c r="R37" s="16">
        <f t="shared" si="1"/>
        <v>74599</v>
      </c>
      <c r="S37" s="16">
        <f t="shared" si="1"/>
        <v>87244</v>
      </c>
      <c r="T37" s="16">
        <f t="shared" si="1"/>
        <v>102084</v>
      </c>
      <c r="U37" s="16">
        <f t="shared" si="1"/>
        <v>117670</v>
      </c>
      <c r="V37" s="16">
        <f t="shared" si="1"/>
        <v>133632</v>
      </c>
      <c r="W37" s="16">
        <f t="shared" si="2"/>
        <v>149366</v>
      </c>
      <c r="X37" s="16">
        <f t="shared" si="2"/>
        <v>163051</v>
      </c>
      <c r="Y37" s="16">
        <f t="shared" si="2"/>
        <v>175477</v>
      </c>
      <c r="Z37" s="16">
        <f t="shared" si="2"/>
        <v>186362</v>
      </c>
      <c r="AA37" s="16">
        <f t="shared" si="2"/>
        <v>195744</v>
      </c>
      <c r="AB37" s="16">
        <f t="shared" si="2"/>
        <v>203417</v>
      </c>
      <c r="AC37" s="16">
        <f t="shared" si="2"/>
        <v>209407</v>
      </c>
      <c r="AD37" s="16">
        <f t="shared" si="2"/>
        <v>210833</v>
      </c>
      <c r="AE37" s="16">
        <f t="shared" si="2"/>
        <v>212092</v>
      </c>
      <c r="AF37" s="16">
        <f t="shared" si="2"/>
        <v>213219</v>
      </c>
      <c r="AG37" s="16">
        <f t="shared" si="3"/>
        <v>214249</v>
      </c>
      <c r="AH37" s="16">
        <f t="shared" si="3"/>
        <v>215208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BV37" s="47" t="s">
        <v>34</v>
      </c>
    </row>
    <row r="38" spans="2:74" ht="26.25" x14ac:dyDescent="0.4">
      <c r="B38" s="29" t="s">
        <v>69</v>
      </c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BV38" s="47" t="s">
        <v>35</v>
      </c>
    </row>
    <row r="39" spans="2:74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BV39" s="47" t="s">
        <v>36</v>
      </c>
    </row>
    <row r="40" spans="2:74" x14ac:dyDescent="0.25">
      <c r="B40" s="33" t="s">
        <v>86</v>
      </c>
      <c r="C40" s="33">
        <v>2019</v>
      </c>
      <c r="D40" s="33">
        <v>2020</v>
      </c>
      <c r="E40" s="33">
        <v>2021</v>
      </c>
      <c r="F40" s="33">
        <v>2022</v>
      </c>
      <c r="G40" s="33">
        <v>2023</v>
      </c>
      <c r="H40" s="33">
        <v>2024</v>
      </c>
      <c r="I40" s="33">
        <v>2025</v>
      </c>
      <c r="J40" s="33">
        <v>2026</v>
      </c>
      <c r="K40" s="33">
        <v>2027</v>
      </c>
      <c r="L40" s="33">
        <v>2028</v>
      </c>
      <c r="M40" s="33">
        <v>2029</v>
      </c>
      <c r="N40" s="33">
        <v>2030</v>
      </c>
      <c r="O40" s="33">
        <v>2031</v>
      </c>
      <c r="P40" s="33">
        <v>2032</v>
      </c>
      <c r="Q40" s="33">
        <v>2033</v>
      </c>
      <c r="R40" s="33">
        <v>2034</v>
      </c>
      <c r="S40" s="33">
        <v>2035</v>
      </c>
      <c r="T40" s="33">
        <v>2036</v>
      </c>
      <c r="U40" s="33">
        <v>2037</v>
      </c>
      <c r="V40" s="33">
        <v>2038</v>
      </c>
      <c r="W40" s="33">
        <v>2039</v>
      </c>
      <c r="X40" s="33">
        <v>2040</v>
      </c>
      <c r="Y40" s="33">
        <v>2041</v>
      </c>
      <c r="Z40" s="33">
        <v>2042</v>
      </c>
      <c r="AA40" s="33">
        <v>2043</v>
      </c>
      <c r="AB40" s="33">
        <v>2044</v>
      </c>
      <c r="AC40" s="33">
        <v>2045</v>
      </c>
      <c r="AD40" s="33">
        <v>2046</v>
      </c>
      <c r="AE40" s="33">
        <v>2047</v>
      </c>
      <c r="AF40" s="33">
        <v>2048</v>
      </c>
      <c r="AG40" s="33">
        <v>2049</v>
      </c>
      <c r="AH40" s="33">
        <v>2050</v>
      </c>
      <c r="BV40" s="47" t="s">
        <v>37</v>
      </c>
    </row>
    <row r="41" spans="2:74" x14ac:dyDescent="0.25">
      <c r="B41" s="34" t="s">
        <v>84</v>
      </c>
      <c r="C41" s="35">
        <f t="shared" ref="C41:AH41" si="4">C33</f>
        <v>0</v>
      </c>
      <c r="D41" s="35">
        <f t="shared" si="4"/>
        <v>0</v>
      </c>
      <c r="E41" s="35">
        <f t="shared" si="4"/>
        <v>1791</v>
      </c>
      <c r="F41" s="35">
        <f t="shared" si="4"/>
        <v>3793</v>
      </c>
      <c r="G41" s="35">
        <f t="shared" si="4"/>
        <v>7911</v>
      </c>
      <c r="H41" s="35">
        <f t="shared" si="4"/>
        <v>13501</v>
      </c>
      <c r="I41" s="35">
        <f t="shared" si="4"/>
        <v>20852</v>
      </c>
      <c r="J41" s="35">
        <f t="shared" si="4"/>
        <v>29376</v>
      </c>
      <c r="K41" s="35">
        <f t="shared" si="4"/>
        <v>39301</v>
      </c>
      <c r="L41" s="35">
        <f t="shared" si="4"/>
        <v>50643</v>
      </c>
      <c r="M41" s="35">
        <f t="shared" si="4"/>
        <v>63134</v>
      </c>
      <c r="N41" s="35">
        <f t="shared" si="4"/>
        <v>79457</v>
      </c>
      <c r="O41" s="35">
        <f t="shared" si="4"/>
        <v>95196</v>
      </c>
      <c r="P41" s="35">
        <f t="shared" si="4"/>
        <v>110447</v>
      </c>
      <c r="Q41" s="35">
        <f t="shared" si="4"/>
        <v>125100</v>
      </c>
      <c r="R41" s="35">
        <f t="shared" si="4"/>
        <v>138986</v>
      </c>
      <c r="S41" s="35">
        <f t="shared" si="4"/>
        <v>152072</v>
      </c>
      <c r="T41" s="35">
        <f t="shared" si="4"/>
        <v>164073</v>
      </c>
      <c r="U41" s="35">
        <f t="shared" si="4"/>
        <v>174983</v>
      </c>
      <c r="V41" s="35">
        <f t="shared" si="4"/>
        <v>184812</v>
      </c>
      <c r="W41" s="35">
        <f t="shared" si="4"/>
        <v>193569</v>
      </c>
      <c r="X41" s="35">
        <f t="shared" si="4"/>
        <v>201258</v>
      </c>
      <c r="Y41" s="35">
        <f t="shared" si="4"/>
        <v>206093</v>
      </c>
      <c r="Z41" s="35">
        <f t="shared" si="4"/>
        <v>209976</v>
      </c>
      <c r="AA41" s="35">
        <f t="shared" si="4"/>
        <v>212979</v>
      </c>
      <c r="AB41" s="35">
        <f t="shared" si="4"/>
        <v>215264</v>
      </c>
      <c r="AC41" s="35">
        <f t="shared" si="4"/>
        <v>216897</v>
      </c>
      <c r="AD41" s="35">
        <f t="shared" si="4"/>
        <v>218032</v>
      </c>
      <c r="AE41" s="35">
        <f t="shared" si="4"/>
        <v>218822</v>
      </c>
      <c r="AF41" s="35">
        <f t="shared" si="4"/>
        <v>219329</v>
      </c>
      <c r="AG41" s="35">
        <f t="shared" si="4"/>
        <v>219657</v>
      </c>
      <c r="AH41" s="35">
        <f t="shared" si="4"/>
        <v>219857</v>
      </c>
      <c r="BV41" s="47" t="s">
        <v>38</v>
      </c>
    </row>
    <row r="42" spans="2:74" x14ac:dyDescent="0.25">
      <c r="B42" s="34" t="s">
        <v>77</v>
      </c>
      <c r="C42" s="35">
        <f t="shared" ref="C42:AH42" si="5">C34</f>
        <v>0</v>
      </c>
      <c r="D42" s="35">
        <f t="shared" si="5"/>
        <v>0</v>
      </c>
      <c r="E42" s="35">
        <f t="shared" si="5"/>
        <v>1791</v>
      </c>
      <c r="F42" s="35">
        <f t="shared" si="5"/>
        <v>4616</v>
      </c>
      <c r="G42" s="35">
        <f t="shared" si="5"/>
        <v>7229</v>
      </c>
      <c r="H42" s="35">
        <f t="shared" si="5"/>
        <v>11192</v>
      </c>
      <c r="I42" s="35">
        <f t="shared" si="5"/>
        <v>16927</v>
      </c>
      <c r="J42" s="35">
        <f t="shared" si="5"/>
        <v>25139</v>
      </c>
      <c r="K42" s="35">
        <f t="shared" si="5"/>
        <v>34679</v>
      </c>
      <c r="L42" s="35">
        <f t="shared" si="5"/>
        <v>46476</v>
      </c>
      <c r="M42" s="35">
        <f t="shared" si="5"/>
        <v>60505</v>
      </c>
      <c r="N42" s="35">
        <f t="shared" si="5"/>
        <v>76504</v>
      </c>
      <c r="O42" s="35">
        <f t="shared" si="5"/>
        <v>95773</v>
      </c>
      <c r="P42" s="35">
        <f t="shared" si="5"/>
        <v>116212</v>
      </c>
      <c r="Q42" s="35">
        <f t="shared" si="5"/>
        <v>136519</v>
      </c>
      <c r="R42" s="35">
        <f t="shared" si="5"/>
        <v>155071</v>
      </c>
      <c r="S42" s="35">
        <f t="shared" si="5"/>
        <v>171079</v>
      </c>
      <c r="T42" s="35">
        <f t="shared" si="5"/>
        <v>183840</v>
      </c>
      <c r="U42" s="35">
        <f t="shared" si="5"/>
        <v>193159</v>
      </c>
      <c r="V42" s="35">
        <f t="shared" si="5"/>
        <v>199822</v>
      </c>
      <c r="W42" s="35">
        <f t="shared" si="5"/>
        <v>204030</v>
      </c>
      <c r="X42" s="35">
        <f t="shared" si="5"/>
        <v>206721</v>
      </c>
      <c r="Y42" s="35">
        <f t="shared" si="5"/>
        <v>207053</v>
      </c>
      <c r="Z42" s="35">
        <f t="shared" si="5"/>
        <v>206531</v>
      </c>
      <c r="AA42" s="35">
        <f t="shared" si="5"/>
        <v>205692</v>
      </c>
      <c r="AB42" s="35">
        <f t="shared" si="5"/>
        <v>204526</v>
      </c>
      <c r="AC42" s="35">
        <f t="shared" si="5"/>
        <v>203018</v>
      </c>
      <c r="AD42" s="35">
        <f t="shared" si="5"/>
        <v>201063</v>
      </c>
      <c r="AE42" s="35">
        <f t="shared" si="5"/>
        <v>198637</v>
      </c>
      <c r="AF42" s="35">
        <f t="shared" si="5"/>
        <v>195955</v>
      </c>
      <c r="AG42" s="35">
        <f t="shared" si="5"/>
        <v>192629</v>
      </c>
      <c r="AH42" s="35">
        <f t="shared" si="5"/>
        <v>188744</v>
      </c>
    </row>
    <row r="43" spans="2:74" x14ac:dyDescent="0.25">
      <c r="B43" s="34" t="s">
        <v>78</v>
      </c>
      <c r="C43" s="35">
        <f t="shared" ref="C43:AH43" si="6">C35</f>
        <v>0</v>
      </c>
      <c r="D43" s="35">
        <f t="shared" si="6"/>
        <v>0</v>
      </c>
      <c r="E43" s="35">
        <f t="shared" si="6"/>
        <v>1791</v>
      </c>
      <c r="F43" s="35">
        <f t="shared" si="6"/>
        <v>4473</v>
      </c>
      <c r="G43" s="35">
        <f t="shared" si="6"/>
        <v>7048</v>
      </c>
      <c r="H43" s="35">
        <f t="shared" si="6"/>
        <v>10804</v>
      </c>
      <c r="I43" s="35">
        <f t="shared" si="6"/>
        <v>16339</v>
      </c>
      <c r="J43" s="35">
        <f t="shared" si="6"/>
        <v>24408</v>
      </c>
      <c r="K43" s="35">
        <f t="shared" si="6"/>
        <v>34028</v>
      </c>
      <c r="L43" s="35">
        <f t="shared" si="6"/>
        <v>46974</v>
      </c>
      <c r="M43" s="35">
        <f t="shared" si="6"/>
        <v>62868</v>
      </c>
      <c r="N43" s="35">
        <f t="shared" si="6"/>
        <v>81606</v>
      </c>
      <c r="O43" s="35">
        <f t="shared" si="6"/>
        <v>102160</v>
      </c>
      <c r="P43" s="35">
        <f t="shared" si="6"/>
        <v>124612</v>
      </c>
      <c r="Q43" s="35">
        <f t="shared" si="6"/>
        <v>146118</v>
      </c>
      <c r="R43" s="35">
        <f t="shared" si="6"/>
        <v>165209</v>
      </c>
      <c r="S43" s="35">
        <f t="shared" si="6"/>
        <v>179887</v>
      </c>
      <c r="T43" s="35">
        <f t="shared" si="6"/>
        <v>190626</v>
      </c>
      <c r="U43" s="35">
        <f t="shared" si="6"/>
        <v>197664</v>
      </c>
      <c r="V43" s="35">
        <f t="shared" si="6"/>
        <v>202288</v>
      </c>
      <c r="W43" s="35">
        <f t="shared" si="6"/>
        <v>204364</v>
      </c>
      <c r="X43" s="35">
        <f t="shared" si="6"/>
        <v>203283</v>
      </c>
      <c r="Y43" s="35">
        <f t="shared" si="6"/>
        <v>201621</v>
      </c>
      <c r="Z43" s="35">
        <f t="shared" si="6"/>
        <v>199182</v>
      </c>
      <c r="AA43" s="35">
        <f t="shared" si="6"/>
        <v>196106</v>
      </c>
      <c r="AB43" s="35">
        <f t="shared" si="6"/>
        <v>191864</v>
      </c>
      <c r="AC43" s="35">
        <f t="shared" si="6"/>
        <v>186384</v>
      </c>
      <c r="AD43" s="35">
        <f t="shared" si="6"/>
        <v>180113</v>
      </c>
      <c r="AE43" s="35">
        <f t="shared" si="6"/>
        <v>172944</v>
      </c>
      <c r="AF43" s="35">
        <f t="shared" si="6"/>
        <v>164921</v>
      </c>
      <c r="AG43" s="35">
        <f t="shared" si="6"/>
        <v>156211</v>
      </c>
      <c r="AH43" s="35">
        <f t="shared" si="6"/>
        <v>146338</v>
      </c>
    </row>
    <row r="44" spans="2:74" x14ac:dyDescent="0.25">
      <c r="B44" s="34" t="s">
        <v>79</v>
      </c>
      <c r="C44" s="35">
        <f t="shared" ref="C44:AH44" si="7">C36</f>
        <v>0</v>
      </c>
      <c r="D44" s="35">
        <f t="shared" si="7"/>
        <v>0</v>
      </c>
      <c r="E44" s="35">
        <f t="shared" si="7"/>
        <v>1791</v>
      </c>
      <c r="F44" s="35">
        <f t="shared" si="7"/>
        <v>3915</v>
      </c>
      <c r="G44" s="35">
        <f t="shared" si="7"/>
        <v>5451</v>
      </c>
      <c r="H44" s="35">
        <f t="shared" si="7"/>
        <v>7538</v>
      </c>
      <c r="I44" s="35">
        <f t="shared" si="7"/>
        <v>10384</v>
      </c>
      <c r="J44" s="35">
        <f t="shared" si="7"/>
        <v>14268</v>
      </c>
      <c r="K44" s="35">
        <f t="shared" si="7"/>
        <v>19367</v>
      </c>
      <c r="L44" s="35">
        <f t="shared" si="7"/>
        <v>26043</v>
      </c>
      <c r="M44" s="35">
        <f t="shared" si="7"/>
        <v>34648</v>
      </c>
      <c r="N44" s="35">
        <f t="shared" si="7"/>
        <v>44249</v>
      </c>
      <c r="O44" s="35">
        <f t="shared" si="7"/>
        <v>56148</v>
      </c>
      <c r="P44" s="35">
        <f t="shared" si="7"/>
        <v>70185</v>
      </c>
      <c r="Q44" s="35">
        <f t="shared" si="7"/>
        <v>86306</v>
      </c>
      <c r="R44" s="35">
        <f t="shared" si="7"/>
        <v>104053</v>
      </c>
      <c r="S44" s="35">
        <f t="shared" si="7"/>
        <v>121859</v>
      </c>
      <c r="T44" s="35">
        <f t="shared" si="7"/>
        <v>139781</v>
      </c>
      <c r="U44" s="35">
        <f t="shared" si="7"/>
        <v>156719</v>
      </c>
      <c r="V44" s="35">
        <f t="shared" si="7"/>
        <v>171893</v>
      </c>
      <c r="W44" s="35">
        <f t="shared" si="7"/>
        <v>184512</v>
      </c>
      <c r="X44" s="35">
        <f t="shared" si="7"/>
        <v>194565</v>
      </c>
      <c r="Y44" s="35">
        <f t="shared" si="7"/>
        <v>202318</v>
      </c>
      <c r="Z44" s="35">
        <f t="shared" si="7"/>
        <v>207740</v>
      </c>
      <c r="AA44" s="35">
        <f t="shared" si="7"/>
        <v>209291</v>
      </c>
      <c r="AB44" s="35">
        <f t="shared" si="7"/>
        <v>208185</v>
      </c>
      <c r="AC44" s="35">
        <f t="shared" si="7"/>
        <v>206516</v>
      </c>
      <c r="AD44" s="35">
        <f t="shared" si="7"/>
        <v>204081</v>
      </c>
      <c r="AE44" s="35">
        <f t="shared" si="7"/>
        <v>200808</v>
      </c>
      <c r="AF44" s="35">
        <f t="shared" si="7"/>
        <v>197748</v>
      </c>
      <c r="AG44" s="35">
        <f t="shared" si="7"/>
        <v>194469</v>
      </c>
      <c r="AH44" s="35">
        <f t="shared" si="7"/>
        <v>190780</v>
      </c>
    </row>
    <row r="45" spans="2:74" x14ac:dyDescent="0.25">
      <c r="B45" s="32" t="s">
        <v>88</v>
      </c>
      <c r="C45" s="35">
        <f t="shared" ref="C45:AH45" si="8">C37</f>
        <v>0</v>
      </c>
      <c r="D45" s="35">
        <f t="shared" si="8"/>
        <v>0</v>
      </c>
      <c r="E45" s="35">
        <f t="shared" si="8"/>
        <v>1791</v>
      </c>
      <c r="F45" s="35">
        <f t="shared" si="8"/>
        <v>3845</v>
      </c>
      <c r="G45" s="35">
        <f t="shared" si="8"/>
        <v>5219</v>
      </c>
      <c r="H45" s="35">
        <f t="shared" si="8"/>
        <v>7052</v>
      </c>
      <c r="I45" s="35">
        <f t="shared" si="8"/>
        <v>9471</v>
      </c>
      <c r="J45" s="35">
        <f t="shared" si="8"/>
        <v>12649</v>
      </c>
      <c r="K45" s="35">
        <f t="shared" si="8"/>
        <v>16665</v>
      </c>
      <c r="L45" s="35">
        <f t="shared" si="8"/>
        <v>21764</v>
      </c>
      <c r="M45" s="35">
        <f t="shared" si="8"/>
        <v>28155</v>
      </c>
      <c r="N45" s="35">
        <f t="shared" si="8"/>
        <v>35030</v>
      </c>
      <c r="O45" s="35">
        <f t="shared" si="8"/>
        <v>43059</v>
      </c>
      <c r="P45" s="35">
        <f t="shared" si="8"/>
        <v>52346</v>
      </c>
      <c r="Q45" s="35">
        <f t="shared" si="8"/>
        <v>62888</v>
      </c>
      <c r="R45" s="35">
        <f t="shared" si="8"/>
        <v>74599</v>
      </c>
      <c r="S45" s="35">
        <f t="shared" si="8"/>
        <v>87244</v>
      </c>
      <c r="T45" s="35">
        <f t="shared" si="8"/>
        <v>102084</v>
      </c>
      <c r="U45" s="35">
        <f t="shared" si="8"/>
        <v>117670</v>
      </c>
      <c r="V45" s="35">
        <f t="shared" si="8"/>
        <v>133632</v>
      </c>
      <c r="W45" s="35">
        <f t="shared" si="8"/>
        <v>149366</v>
      </c>
      <c r="X45" s="35">
        <f t="shared" si="8"/>
        <v>163051</v>
      </c>
      <c r="Y45" s="35">
        <f t="shared" si="8"/>
        <v>175477</v>
      </c>
      <c r="Z45" s="35">
        <f t="shared" si="8"/>
        <v>186362</v>
      </c>
      <c r="AA45" s="35">
        <f t="shared" si="8"/>
        <v>195744</v>
      </c>
      <c r="AB45" s="35">
        <f t="shared" si="8"/>
        <v>203417</v>
      </c>
      <c r="AC45" s="35">
        <f t="shared" si="8"/>
        <v>209407</v>
      </c>
      <c r="AD45" s="35">
        <f t="shared" si="8"/>
        <v>210833</v>
      </c>
      <c r="AE45" s="35">
        <f t="shared" si="8"/>
        <v>212092</v>
      </c>
      <c r="AF45" s="35">
        <f t="shared" si="8"/>
        <v>213219</v>
      </c>
      <c r="AG45" s="35">
        <f t="shared" si="8"/>
        <v>214249</v>
      </c>
      <c r="AH45" s="35">
        <f t="shared" si="8"/>
        <v>215208</v>
      </c>
      <c r="AI45" s="32"/>
      <c r="AJ45" s="32"/>
    </row>
    <row r="46" spans="2:74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2:74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2:74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2:36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2:36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2:36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2:36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2:36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2:36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2:36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2:36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2:36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:36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:36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:36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2:36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2:36" x14ac:dyDescent="0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2:36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2:36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2:36" x14ac:dyDescent="0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2:36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2:36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2:36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2:36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2:36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2:36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2:36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2:36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2:36" x14ac:dyDescent="0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2:36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2:36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2:36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2:36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2:36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2:36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2:36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2:36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2:36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2:36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2:36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2:36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2:36" x14ac:dyDescent="0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2:36" x14ac:dyDescent="0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2:36" x14ac:dyDescent="0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2:36" x14ac:dyDescent="0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2:36" x14ac:dyDescent="0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2:36" x14ac:dyDescent="0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2:36" x14ac:dyDescent="0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2:36" x14ac:dyDescent="0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2:36" x14ac:dyDescent="0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2:36" x14ac:dyDescent="0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2:36" x14ac:dyDescent="0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2:36" x14ac:dyDescent="0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2:36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2:36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2:36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2:36" x14ac:dyDescent="0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2:36" x14ac:dyDescent="0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2:36" x14ac:dyDescent="0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2:36" x14ac:dyDescent="0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2:36" x14ac:dyDescent="0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2:36" x14ac:dyDescent="0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2:36" x14ac:dyDescent="0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2:36" x14ac:dyDescent="0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2:36" x14ac:dyDescent="0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2:36" x14ac:dyDescent="0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2:36" x14ac:dyDescent="0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2:36" x14ac:dyDescent="0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2:36" x14ac:dyDescent="0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2:36" x14ac:dyDescent="0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2:36" x14ac:dyDescent="0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2:36" x14ac:dyDescent="0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2:36" x14ac:dyDescent="0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2:36" x14ac:dyDescent="0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2:36" x14ac:dyDescent="0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2:36" x14ac:dyDescent="0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2:36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2:36" x14ac:dyDescent="0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2:36" x14ac:dyDescent="0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2:36" x14ac:dyDescent="0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2:36" x14ac:dyDescent="0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2:36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2:36" x14ac:dyDescent="0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2:36" x14ac:dyDescent="0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2:36" x14ac:dyDescent="0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2:36" x14ac:dyDescent="0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2:36" x14ac:dyDescent="0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2:36" x14ac:dyDescent="0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2:36" x14ac:dyDescent="0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2:36" x14ac:dyDescent="0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2:36" x14ac:dyDescent="0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2:36" x14ac:dyDescent="0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2:36" x14ac:dyDescent="0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2:36" x14ac:dyDescent="0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2:36" x14ac:dyDescent="0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2:36" x14ac:dyDescent="0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2:36" x14ac:dyDescent="0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2:36" x14ac:dyDescent="0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2:36" x14ac:dyDescent="0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2:36" x14ac:dyDescent="0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2:36" x14ac:dyDescent="0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2:36" x14ac:dyDescent="0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2:36" x14ac:dyDescent="0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2:36" x14ac:dyDescent="0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</sheetData>
  <dataValidations count="1">
    <dataValidation type="list" allowBlank="1" showInputMessage="1" showErrorMessage="1" sqref="B2" xr:uid="{00000000-0002-0000-0000-000000000000}">
      <formula1>$BV$3:$BV$41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theme="6" tint="-0.249977111117893"/>
  </sheetPr>
  <dimension ref="A1:AM40"/>
  <sheetViews>
    <sheetView workbookViewId="0">
      <selection activeCell="F2" sqref="F2"/>
    </sheetView>
  </sheetViews>
  <sheetFormatPr defaultRowHeight="15" x14ac:dyDescent="0.25"/>
  <cols>
    <col min="1" max="1" width="21.85546875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2" customFormat="1" x14ac:dyDescent="0.25">
      <c r="A1" s="20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0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0"/>
      <c r="E2" s="50"/>
      <c r="F2">
        <v>1231</v>
      </c>
      <c r="G2">
        <v>2599</v>
      </c>
      <c r="H2">
        <v>5402</v>
      </c>
      <c r="I2">
        <v>9190</v>
      </c>
      <c r="J2">
        <v>14153</v>
      </c>
      <c r="K2">
        <v>19880</v>
      </c>
      <c r="L2">
        <v>26550</v>
      </c>
      <c r="M2">
        <v>34163</v>
      </c>
      <c r="N2">
        <v>42553</v>
      </c>
      <c r="O2">
        <v>53512</v>
      </c>
      <c r="P2">
        <v>64079</v>
      </c>
      <c r="Q2">
        <v>74323</v>
      </c>
      <c r="R2">
        <v>84162</v>
      </c>
      <c r="S2">
        <v>93489</v>
      </c>
      <c r="T2">
        <v>102271</v>
      </c>
      <c r="U2">
        <v>110323</v>
      </c>
      <c r="V2">
        <v>117653</v>
      </c>
      <c r="W2">
        <v>124253</v>
      </c>
      <c r="X2">
        <v>130132</v>
      </c>
      <c r="Y2">
        <v>135298</v>
      </c>
      <c r="Z2">
        <v>138543</v>
      </c>
      <c r="AA2">
        <v>141152</v>
      </c>
      <c r="AB2">
        <v>143173</v>
      </c>
      <c r="AC2">
        <v>144706</v>
      </c>
      <c r="AD2">
        <v>145805</v>
      </c>
      <c r="AE2">
        <v>146567</v>
      </c>
      <c r="AF2">
        <v>147096</v>
      </c>
      <c r="AG2">
        <v>147436</v>
      </c>
      <c r="AH2">
        <v>147659</v>
      </c>
      <c r="AI2">
        <v>147794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0"/>
      <c r="E3" s="50"/>
      <c r="F3">
        <v>136</v>
      </c>
      <c r="G3">
        <v>283</v>
      </c>
      <c r="H3">
        <v>582</v>
      </c>
      <c r="I3">
        <v>979</v>
      </c>
      <c r="J3">
        <v>1490</v>
      </c>
      <c r="K3">
        <v>2070</v>
      </c>
      <c r="L3">
        <v>2745</v>
      </c>
      <c r="M3">
        <v>3514</v>
      </c>
      <c r="N3">
        <v>4362</v>
      </c>
      <c r="O3">
        <v>5469</v>
      </c>
      <c r="P3">
        <v>6537</v>
      </c>
      <c r="Q3">
        <v>7573</v>
      </c>
      <c r="R3">
        <v>8568</v>
      </c>
      <c r="S3">
        <v>9510</v>
      </c>
      <c r="T3">
        <v>10395</v>
      </c>
      <c r="U3">
        <v>11209</v>
      </c>
      <c r="V3">
        <v>11948</v>
      </c>
      <c r="W3">
        <v>12616</v>
      </c>
      <c r="X3">
        <v>13210</v>
      </c>
      <c r="Y3">
        <v>13733</v>
      </c>
      <c r="Z3">
        <v>14061</v>
      </c>
      <c r="AA3">
        <v>14325</v>
      </c>
      <c r="AB3">
        <v>14530</v>
      </c>
      <c r="AC3">
        <v>14684</v>
      </c>
      <c r="AD3">
        <v>14795</v>
      </c>
      <c r="AE3">
        <v>14873</v>
      </c>
      <c r="AF3">
        <v>14927</v>
      </c>
      <c r="AG3">
        <v>14962</v>
      </c>
      <c r="AH3">
        <v>14984</v>
      </c>
      <c r="AI3">
        <v>14998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0"/>
      <c r="E4" s="50"/>
      <c r="F4">
        <v>3309</v>
      </c>
      <c r="G4">
        <v>6643</v>
      </c>
      <c r="H4">
        <v>13132</v>
      </c>
      <c r="I4">
        <v>21225</v>
      </c>
      <c r="J4">
        <v>31048</v>
      </c>
      <c r="K4">
        <v>41422</v>
      </c>
      <c r="L4">
        <v>53383</v>
      </c>
      <c r="M4">
        <v>66957</v>
      </c>
      <c r="N4">
        <v>81913</v>
      </c>
      <c r="O4">
        <v>101430</v>
      </c>
      <c r="P4">
        <v>120303</v>
      </c>
      <c r="Q4">
        <v>138617</v>
      </c>
      <c r="R4">
        <v>156162</v>
      </c>
      <c r="S4">
        <v>172782</v>
      </c>
      <c r="T4">
        <v>188223</v>
      </c>
      <c r="U4">
        <v>202451</v>
      </c>
      <c r="V4">
        <v>215523</v>
      </c>
      <c r="W4">
        <v>227304</v>
      </c>
      <c r="X4">
        <v>237832</v>
      </c>
      <c r="Y4">
        <v>247076</v>
      </c>
      <c r="Z4">
        <v>252892</v>
      </c>
      <c r="AA4">
        <v>257563</v>
      </c>
      <c r="AB4">
        <v>261201</v>
      </c>
      <c r="AC4">
        <v>263953</v>
      </c>
      <c r="AD4">
        <v>265945</v>
      </c>
      <c r="AE4">
        <v>267338</v>
      </c>
      <c r="AF4">
        <v>268305</v>
      </c>
      <c r="AG4">
        <v>268924</v>
      </c>
      <c r="AH4">
        <v>269332</v>
      </c>
      <c r="AI4">
        <v>269576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0"/>
      <c r="E5" s="50"/>
      <c r="F5">
        <v>1126</v>
      </c>
      <c r="G5">
        <v>2345</v>
      </c>
      <c r="H5">
        <v>4814</v>
      </c>
      <c r="I5">
        <v>8082</v>
      </c>
      <c r="J5">
        <v>12287</v>
      </c>
      <c r="K5">
        <v>17051</v>
      </c>
      <c r="L5">
        <v>22588</v>
      </c>
      <c r="M5">
        <v>28901</v>
      </c>
      <c r="N5">
        <v>35856</v>
      </c>
      <c r="O5">
        <v>44942</v>
      </c>
      <c r="P5">
        <v>53705</v>
      </c>
      <c r="Q5">
        <v>62201</v>
      </c>
      <c r="R5">
        <v>70360</v>
      </c>
      <c r="S5">
        <v>78093</v>
      </c>
      <c r="T5">
        <v>85352</v>
      </c>
      <c r="U5">
        <v>92017</v>
      </c>
      <c r="V5">
        <v>98095</v>
      </c>
      <c r="W5">
        <v>103566</v>
      </c>
      <c r="X5">
        <v>108449</v>
      </c>
      <c r="Y5">
        <v>112735</v>
      </c>
      <c r="Z5">
        <v>115427</v>
      </c>
      <c r="AA5">
        <v>117590</v>
      </c>
      <c r="AB5">
        <v>119272</v>
      </c>
      <c r="AC5">
        <v>120544</v>
      </c>
      <c r="AD5">
        <v>121458</v>
      </c>
      <c r="AE5">
        <v>122094</v>
      </c>
      <c r="AF5">
        <v>122534</v>
      </c>
      <c r="AG5">
        <v>122820</v>
      </c>
      <c r="AH5">
        <v>123004</v>
      </c>
      <c r="AI5">
        <v>123114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0"/>
      <c r="E6" s="50"/>
      <c r="F6">
        <v>2382</v>
      </c>
      <c r="G6">
        <v>5514</v>
      </c>
      <c r="H6">
        <v>11824</v>
      </c>
      <c r="I6">
        <v>20134</v>
      </c>
      <c r="J6">
        <v>30847</v>
      </c>
      <c r="K6">
        <v>42914</v>
      </c>
      <c r="L6">
        <v>56999</v>
      </c>
      <c r="M6">
        <v>73135</v>
      </c>
      <c r="N6">
        <v>90977</v>
      </c>
      <c r="O6">
        <v>114339</v>
      </c>
      <c r="P6">
        <v>136902</v>
      </c>
      <c r="Q6">
        <v>158776</v>
      </c>
      <c r="R6">
        <v>179779</v>
      </c>
      <c r="S6">
        <v>199680</v>
      </c>
      <c r="T6">
        <v>218366</v>
      </c>
      <c r="U6">
        <v>235541</v>
      </c>
      <c r="V6">
        <v>251205</v>
      </c>
      <c r="W6">
        <v>265317</v>
      </c>
      <c r="X6">
        <v>277903</v>
      </c>
      <c r="Y6">
        <v>288951</v>
      </c>
      <c r="Z6">
        <v>295887</v>
      </c>
      <c r="AA6">
        <v>301457</v>
      </c>
      <c r="AB6">
        <v>305777</v>
      </c>
      <c r="AC6">
        <v>309054</v>
      </c>
      <c r="AD6">
        <v>311586</v>
      </c>
      <c r="AE6">
        <v>313345</v>
      </c>
      <c r="AF6">
        <v>314566</v>
      </c>
      <c r="AG6">
        <v>315350</v>
      </c>
      <c r="AH6">
        <v>315862</v>
      </c>
      <c r="AI6">
        <v>316177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0"/>
      <c r="E7" s="50"/>
      <c r="F7">
        <v>319</v>
      </c>
      <c r="G7">
        <v>669</v>
      </c>
      <c r="H7">
        <v>1379</v>
      </c>
      <c r="I7">
        <v>2327</v>
      </c>
      <c r="J7">
        <v>3559</v>
      </c>
      <c r="K7">
        <v>4965</v>
      </c>
      <c r="L7">
        <v>6601</v>
      </c>
      <c r="M7">
        <v>8467</v>
      </c>
      <c r="N7">
        <v>10525</v>
      </c>
      <c r="O7">
        <v>13210</v>
      </c>
      <c r="P7">
        <v>15801</v>
      </c>
      <c r="Q7">
        <v>18314</v>
      </c>
      <c r="R7">
        <v>20724</v>
      </c>
      <c r="S7">
        <v>23009</v>
      </c>
      <c r="T7">
        <v>25158</v>
      </c>
      <c r="U7">
        <v>27131</v>
      </c>
      <c r="V7">
        <v>28928</v>
      </c>
      <c r="W7">
        <v>30545</v>
      </c>
      <c r="X7">
        <v>31987</v>
      </c>
      <c r="Y7">
        <v>33253</v>
      </c>
      <c r="Z7">
        <v>34050</v>
      </c>
      <c r="AA7">
        <v>34690</v>
      </c>
      <c r="AB7">
        <v>35186</v>
      </c>
      <c r="AC7">
        <v>35562</v>
      </c>
      <c r="AD7">
        <v>35831</v>
      </c>
      <c r="AE7">
        <v>36020</v>
      </c>
      <c r="AF7">
        <v>36149</v>
      </c>
      <c r="AG7">
        <v>36232</v>
      </c>
      <c r="AH7">
        <v>36286</v>
      </c>
      <c r="AI7">
        <v>36320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0"/>
      <c r="E8" s="50"/>
      <c r="F8">
        <v>613</v>
      </c>
      <c r="G8">
        <v>1533</v>
      </c>
      <c r="H8">
        <v>3527</v>
      </c>
      <c r="I8">
        <v>6402</v>
      </c>
      <c r="J8">
        <v>10401</v>
      </c>
      <c r="K8">
        <v>15281</v>
      </c>
      <c r="L8">
        <v>21029</v>
      </c>
      <c r="M8">
        <v>27647</v>
      </c>
      <c r="N8">
        <v>34964</v>
      </c>
      <c r="O8">
        <v>44558</v>
      </c>
      <c r="P8">
        <v>53802</v>
      </c>
      <c r="Q8">
        <v>62754</v>
      </c>
      <c r="R8">
        <v>71371</v>
      </c>
      <c r="S8">
        <v>79536</v>
      </c>
      <c r="T8">
        <v>87285</v>
      </c>
      <c r="U8">
        <v>94384</v>
      </c>
      <c r="V8">
        <v>100808</v>
      </c>
      <c r="W8">
        <v>106592</v>
      </c>
      <c r="X8">
        <v>111740</v>
      </c>
      <c r="Y8">
        <v>116257</v>
      </c>
      <c r="Z8">
        <v>119093</v>
      </c>
      <c r="AA8">
        <v>121367</v>
      </c>
      <c r="AB8">
        <v>123129</v>
      </c>
      <c r="AC8">
        <v>124463</v>
      </c>
      <c r="AD8">
        <v>125490</v>
      </c>
      <c r="AE8">
        <v>126199</v>
      </c>
      <c r="AF8">
        <v>126691</v>
      </c>
      <c r="AG8">
        <v>127006</v>
      </c>
      <c r="AH8">
        <v>127211</v>
      </c>
      <c r="AI8">
        <v>127339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0"/>
      <c r="E9" s="50"/>
      <c r="F9">
        <v>2259</v>
      </c>
      <c r="G9">
        <v>4576</v>
      </c>
      <c r="H9">
        <v>9136</v>
      </c>
      <c r="I9">
        <v>14927</v>
      </c>
      <c r="J9">
        <v>22081</v>
      </c>
      <c r="K9">
        <v>29807</v>
      </c>
      <c r="L9">
        <v>38737</v>
      </c>
      <c r="M9">
        <v>48888</v>
      </c>
      <c r="N9">
        <v>60071</v>
      </c>
      <c r="O9">
        <v>74669</v>
      </c>
      <c r="P9">
        <v>88778</v>
      </c>
      <c r="Q9">
        <v>102462</v>
      </c>
      <c r="R9">
        <v>115583</v>
      </c>
      <c r="S9">
        <v>128012</v>
      </c>
      <c r="T9">
        <v>139601</v>
      </c>
      <c r="U9">
        <v>150267</v>
      </c>
      <c r="V9">
        <v>160042</v>
      </c>
      <c r="W9">
        <v>168849</v>
      </c>
      <c r="X9">
        <v>176711</v>
      </c>
      <c r="Y9">
        <v>183618</v>
      </c>
      <c r="Z9">
        <v>187961</v>
      </c>
      <c r="AA9">
        <v>191450</v>
      </c>
      <c r="AB9">
        <v>194162</v>
      </c>
      <c r="AC9">
        <v>196220</v>
      </c>
      <c r="AD9">
        <v>197701</v>
      </c>
      <c r="AE9">
        <v>198734</v>
      </c>
      <c r="AF9">
        <v>199453</v>
      </c>
      <c r="AG9">
        <v>199917</v>
      </c>
      <c r="AH9">
        <v>200216</v>
      </c>
      <c r="AI9">
        <v>200399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0"/>
      <c r="E10" s="50"/>
      <c r="F10">
        <v>256</v>
      </c>
      <c r="G10">
        <v>534</v>
      </c>
      <c r="H10">
        <v>1098</v>
      </c>
      <c r="I10">
        <v>1851</v>
      </c>
      <c r="J10">
        <v>2821</v>
      </c>
      <c r="K10">
        <v>3922</v>
      </c>
      <c r="L10">
        <v>5203</v>
      </c>
      <c r="M10">
        <v>6665</v>
      </c>
      <c r="N10">
        <v>8275</v>
      </c>
      <c r="O10">
        <v>10378</v>
      </c>
      <c r="P10">
        <v>12408</v>
      </c>
      <c r="Q10">
        <v>14375</v>
      </c>
      <c r="R10">
        <v>16263</v>
      </c>
      <c r="S10">
        <v>18055</v>
      </c>
      <c r="T10">
        <v>19736</v>
      </c>
      <c r="U10">
        <v>21280</v>
      </c>
      <c r="V10">
        <v>22685</v>
      </c>
      <c r="W10">
        <v>23954</v>
      </c>
      <c r="X10">
        <v>25082</v>
      </c>
      <c r="Y10">
        <v>26074</v>
      </c>
      <c r="Z10">
        <v>26699</v>
      </c>
      <c r="AA10">
        <v>27200</v>
      </c>
      <c r="AB10">
        <v>27589</v>
      </c>
      <c r="AC10">
        <v>27882</v>
      </c>
      <c r="AD10">
        <v>28094</v>
      </c>
      <c r="AE10">
        <v>28240</v>
      </c>
      <c r="AF10">
        <v>28343</v>
      </c>
      <c r="AG10">
        <v>28409</v>
      </c>
      <c r="AH10">
        <v>28451</v>
      </c>
      <c r="AI10">
        <v>28477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0"/>
      <c r="E11" s="50"/>
      <c r="F11">
        <v>1795</v>
      </c>
      <c r="G11">
        <v>3855</v>
      </c>
      <c r="H11">
        <v>8116</v>
      </c>
      <c r="I11">
        <v>13979</v>
      </c>
      <c r="J11">
        <v>21768</v>
      </c>
      <c r="K11">
        <v>30907</v>
      </c>
      <c r="L11">
        <v>41562</v>
      </c>
      <c r="M11">
        <v>53747</v>
      </c>
      <c r="N11">
        <v>67167</v>
      </c>
      <c r="O11">
        <v>84705</v>
      </c>
      <c r="P11">
        <v>101607</v>
      </c>
      <c r="Q11">
        <v>117987</v>
      </c>
      <c r="R11">
        <v>133732</v>
      </c>
      <c r="S11">
        <v>148653</v>
      </c>
      <c r="T11">
        <v>162731</v>
      </c>
      <c r="U11">
        <v>175642</v>
      </c>
      <c r="V11">
        <v>187363</v>
      </c>
      <c r="W11">
        <v>197922</v>
      </c>
      <c r="X11">
        <v>207326</v>
      </c>
      <c r="Y11">
        <v>215583</v>
      </c>
      <c r="Z11">
        <v>220770</v>
      </c>
      <c r="AA11">
        <v>224940</v>
      </c>
      <c r="AB11">
        <v>228168</v>
      </c>
      <c r="AC11">
        <v>230618</v>
      </c>
      <c r="AD11">
        <v>232371</v>
      </c>
      <c r="AE11">
        <v>233587</v>
      </c>
      <c r="AF11">
        <v>234433</v>
      </c>
      <c r="AG11">
        <v>234978</v>
      </c>
      <c r="AH11">
        <v>235329</v>
      </c>
      <c r="AI11">
        <v>235544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0"/>
      <c r="E12" s="50"/>
      <c r="F12">
        <v>855</v>
      </c>
      <c r="G12">
        <v>1953</v>
      </c>
      <c r="H12">
        <v>4123</v>
      </c>
      <c r="I12">
        <v>6927</v>
      </c>
      <c r="J12">
        <v>10468</v>
      </c>
      <c r="K12">
        <v>14362</v>
      </c>
      <c r="L12">
        <v>18901</v>
      </c>
      <c r="M12">
        <v>24087</v>
      </c>
      <c r="N12">
        <v>29824</v>
      </c>
      <c r="O12">
        <v>37333</v>
      </c>
      <c r="P12">
        <v>44589</v>
      </c>
      <c r="Q12">
        <v>51626</v>
      </c>
      <c r="R12">
        <v>58379</v>
      </c>
      <c r="S12">
        <v>64776</v>
      </c>
      <c r="T12">
        <v>70763</v>
      </c>
      <c r="U12">
        <v>76273</v>
      </c>
      <c r="V12">
        <v>81309</v>
      </c>
      <c r="W12">
        <v>85848</v>
      </c>
      <c r="X12">
        <v>89896</v>
      </c>
      <c r="Y12">
        <v>93449</v>
      </c>
      <c r="Z12">
        <v>95683</v>
      </c>
      <c r="AA12">
        <v>97477</v>
      </c>
      <c r="AB12">
        <v>98867</v>
      </c>
      <c r="AC12">
        <v>99923</v>
      </c>
      <c r="AD12">
        <v>100741</v>
      </c>
      <c r="AE12">
        <v>101310</v>
      </c>
      <c r="AF12">
        <v>101705</v>
      </c>
      <c r="AG12">
        <v>101956</v>
      </c>
      <c r="AH12">
        <v>102123</v>
      </c>
      <c r="AI12">
        <v>102224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0"/>
      <c r="E13" s="50"/>
      <c r="F13">
        <v>622</v>
      </c>
      <c r="G13">
        <v>1418</v>
      </c>
      <c r="H13">
        <v>3005</v>
      </c>
      <c r="I13">
        <v>5055</v>
      </c>
      <c r="J13">
        <v>7647</v>
      </c>
      <c r="K13">
        <v>10513</v>
      </c>
      <c r="L13">
        <v>13847</v>
      </c>
      <c r="M13">
        <v>17662</v>
      </c>
      <c r="N13">
        <v>21880</v>
      </c>
      <c r="O13">
        <v>27400</v>
      </c>
      <c r="P13">
        <v>32737</v>
      </c>
      <c r="Q13">
        <v>37909</v>
      </c>
      <c r="R13">
        <v>42876</v>
      </c>
      <c r="S13">
        <v>47580</v>
      </c>
      <c r="T13">
        <v>51980</v>
      </c>
      <c r="U13">
        <v>56033</v>
      </c>
      <c r="V13">
        <v>59737</v>
      </c>
      <c r="W13">
        <v>63074</v>
      </c>
      <c r="X13">
        <v>66051</v>
      </c>
      <c r="Y13">
        <v>68665</v>
      </c>
      <c r="Z13">
        <v>70306</v>
      </c>
      <c r="AA13">
        <v>71626</v>
      </c>
      <c r="AB13">
        <v>72647</v>
      </c>
      <c r="AC13">
        <v>73423</v>
      </c>
      <c r="AD13">
        <v>74024</v>
      </c>
      <c r="AE13">
        <v>74440</v>
      </c>
      <c r="AF13">
        <v>74730</v>
      </c>
      <c r="AG13">
        <v>74918</v>
      </c>
      <c r="AH13">
        <v>75039</v>
      </c>
      <c r="AI13">
        <v>75114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0"/>
      <c r="E14" s="50"/>
      <c r="F14">
        <v>1496</v>
      </c>
      <c r="G14">
        <v>3277</v>
      </c>
      <c r="H14">
        <v>6648</v>
      </c>
      <c r="I14">
        <v>10717</v>
      </c>
      <c r="J14">
        <v>15505</v>
      </c>
      <c r="K14">
        <v>20341</v>
      </c>
      <c r="L14">
        <v>25902</v>
      </c>
      <c r="M14">
        <v>32216</v>
      </c>
      <c r="N14">
        <v>39197</v>
      </c>
      <c r="O14">
        <v>48321</v>
      </c>
      <c r="P14">
        <v>57166</v>
      </c>
      <c r="Q14">
        <v>65753</v>
      </c>
      <c r="R14">
        <v>73964</v>
      </c>
      <c r="S14">
        <v>81746</v>
      </c>
      <c r="T14">
        <v>88927</v>
      </c>
      <c r="U14">
        <v>95564</v>
      </c>
      <c r="V14">
        <v>101695</v>
      </c>
      <c r="W14">
        <v>107220</v>
      </c>
      <c r="X14">
        <v>112164</v>
      </c>
      <c r="Y14">
        <v>116506</v>
      </c>
      <c r="Z14">
        <v>119236</v>
      </c>
      <c r="AA14">
        <v>121430</v>
      </c>
      <c r="AB14">
        <v>123135</v>
      </c>
      <c r="AC14">
        <v>124431</v>
      </c>
      <c r="AD14">
        <v>125435</v>
      </c>
      <c r="AE14">
        <v>126140</v>
      </c>
      <c r="AF14">
        <v>126626</v>
      </c>
      <c r="AG14">
        <v>126940</v>
      </c>
      <c r="AH14">
        <v>127145</v>
      </c>
      <c r="AI14">
        <v>127271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0"/>
      <c r="E15" s="50"/>
      <c r="F15">
        <v>258</v>
      </c>
      <c r="G15">
        <v>635</v>
      </c>
      <c r="H15">
        <v>1439</v>
      </c>
      <c r="I15">
        <v>2584</v>
      </c>
      <c r="J15">
        <v>4157</v>
      </c>
      <c r="K15">
        <v>6052</v>
      </c>
      <c r="L15">
        <v>8284</v>
      </c>
      <c r="M15">
        <v>10851</v>
      </c>
      <c r="N15">
        <v>13689</v>
      </c>
      <c r="O15">
        <v>17410</v>
      </c>
      <c r="P15">
        <v>20996</v>
      </c>
      <c r="Q15">
        <v>24469</v>
      </c>
      <c r="R15">
        <v>27810</v>
      </c>
      <c r="S15">
        <v>30978</v>
      </c>
      <c r="T15">
        <v>33979</v>
      </c>
      <c r="U15">
        <v>36730</v>
      </c>
      <c r="V15">
        <v>39222</v>
      </c>
      <c r="W15">
        <v>41466</v>
      </c>
      <c r="X15">
        <v>43463</v>
      </c>
      <c r="Y15">
        <v>45216</v>
      </c>
      <c r="Z15">
        <v>46315</v>
      </c>
      <c r="AA15">
        <v>47200</v>
      </c>
      <c r="AB15">
        <v>47883</v>
      </c>
      <c r="AC15">
        <v>48401</v>
      </c>
      <c r="AD15">
        <v>48801</v>
      </c>
      <c r="AE15">
        <v>49075</v>
      </c>
      <c r="AF15">
        <v>49266</v>
      </c>
      <c r="AG15">
        <v>49391</v>
      </c>
      <c r="AH15">
        <v>49468</v>
      </c>
      <c r="AI15">
        <v>49518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0"/>
      <c r="E16" s="50"/>
      <c r="F16">
        <v>58</v>
      </c>
      <c r="G16">
        <v>113</v>
      </c>
      <c r="H16">
        <v>217</v>
      </c>
      <c r="I16">
        <v>340</v>
      </c>
      <c r="J16">
        <v>480</v>
      </c>
      <c r="K16">
        <v>616</v>
      </c>
      <c r="L16">
        <v>772</v>
      </c>
      <c r="M16">
        <v>948</v>
      </c>
      <c r="N16">
        <v>1142</v>
      </c>
      <c r="O16">
        <v>1395</v>
      </c>
      <c r="P16">
        <v>1640</v>
      </c>
      <c r="Q16">
        <v>1878</v>
      </c>
      <c r="R16">
        <v>2105</v>
      </c>
      <c r="S16">
        <v>2321</v>
      </c>
      <c r="T16">
        <v>2518</v>
      </c>
      <c r="U16">
        <v>2700</v>
      </c>
      <c r="V16">
        <v>2870</v>
      </c>
      <c r="W16">
        <v>3023</v>
      </c>
      <c r="X16">
        <v>3160</v>
      </c>
      <c r="Y16">
        <v>3280</v>
      </c>
      <c r="Z16">
        <v>3356</v>
      </c>
      <c r="AA16">
        <v>3417</v>
      </c>
      <c r="AB16">
        <v>3464</v>
      </c>
      <c r="AC16">
        <v>3500</v>
      </c>
      <c r="AD16">
        <v>3527</v>
      </c>
      <c r="AE16">
        <v>3545</v>
      </c>
      <c r="AF16">
        <v>3558</v>
      </c>
      <c r="AG16">
        <v>3566</v>
      </c>
      <c r="AH16">
        <v>3571</v>
      </c>
      <c r="AI16">
        <v>3575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0"/>
      <c r="E17" s="50"/>
      <c r="F17">
        <v>869</v>
      </c>
      <c r="G17">
        <v>1901</v>
      </c>
      <c r="H17">
        <v>4084</v>
      </c>
      <c r="I17">
        <v>7155</v>
      </c>
      <c r="J17">
        <v>11327</v>
      </c>
      <c r="K17">
        <v>16328</v>
      </c>
      <c r="L17">
        <v>22171</v>
      </c>
      <c r="M17">
        <v>28859</v>
      </c>
      <c r="N17">
        <v>36227</v>
      </c>
      <c r="O17">
        <v>45859</v>
      </c>
      <c r="P17">
        <v>55136</v>
      </c>
      <c r="Q17">
        <v>64121</v>
      </c>
      <c r="R17">
        <v>72765</v>
      </c>
      <c r="S17">
        <v>80954</v>
      </c>
      <c r="T17">
        <v>88711</v>
      </c>
      <c r="U17">
        <v>95810</v>
      </c>
      <c r="V17">
        <v>102244</v>
      </c>
      <c r="W17">
        <v>108040</v>
      </c>
      <c r="X17">
        <v>113197</v>
      </c>
      <c r="Y17">
        <v>117727</v>
      </c>
      <c r="Z17">
        <v>120572</v>
      </c>
      <c r="AA17">
        <v>122856</v>
      </c>
      <c r="AB17">
        <v>124628</v>
      </c>
      <c r="AC17">
        <v>125969</v>
      </c>
      <c r="AD17">
        <v>126928</v>
      </c>
      <c r="AE17">
        <v>127592</v>
      </c>
      <c r="AF17">
        <v>128053</v>
      </c>
      <c r="AG17">
        <v>128348</v>
      </c>
      <c r="AH17">
        <v>128543</v>
      </c>
      <c r="AI17">
        <v>128658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0"/>
      <c r="E18" s="50"/>
      <c r="F18">
        <v>2258</v>
      </c>
      <c r="G18">
        <v>4726</v>
      </c>
      <c r="H18">
        <v>9746</v>
      </c>
      <c r="I18">
        <v>16433</v>
      </c>
      <c r="J18">
        <v>25097</v>
      </c>
      <c r="K18">
        <v>34979</v>
      </c>
      <c r="L18">
        <v>46463</v>
      </c>
      <c r="M18">
        <v>59574</v>
      </c>
      <c r="N18">
        <v>74014</v>
      </c>
      <c r="O18">
        <v>92883</v>
      </c>
      <c r="P18">
        <v>111081</v>
      </c>
      <c r="Q18">
        <v>128720</v>
      </c>
      <c r="R18">
        <v>145661</v>
      </c>
      <c r="S18">
        <v>161711</v>
      </c>
      <c r="T18">
        <v>176802</v>
      </c>
      <c r="U18">
        <v>190656</v>
      </c>
      <c r="V18">
        <v>203270</v>
      </c>
      <c r="W18">
        <v>214632</v>
      </c>
      <c r="X18">
        <v>224764</v>
      </c>
      <c r="Y18">
        <v>233660</v>
      </c>
      <c r="Z18">
        <v>239249</v>
      </c>
      <c r="AA18">
        <v>243742</v>
      </c>
      <c r="AB18">
        <v>247229</v>
      </c>
      <c r="AC18">
        <v>249871</v>
      </c>
      <c r="AD18">
        <v>251763</v>
      </c>
      <c r="AE18">
        <v>253081</v>
      </c>
      <c r="AF18">
        <v>253997</v>
      </c>
      <c r="AG18">
        <v>254584</v>
      </c>
      <c r="AH18">
        <v>254965</v>
      </c>
      <c r="AI18">
        <v>255201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0"/>
      <c r="E19" s="50"/>
      <c r="F19">
        <v>6892</v>
      </c>
      <c r="G19">
        <v>13761</v>
      </c>
      <c r="H19">
        <v>27036</v>
      </c>
      <c r="I19">
        <v>43406</v>
      </c>
      <c r="J19">
        <v>63057</v>
      </c>
      <c r="K19">
        <v>83501</v>
      </c>
      <c r="L19">
        <v>107037</v>
      </c>
      <c r="M19">
        <v>133716</v>
      </c>
      <c r="N19">
        <v>163118</v>
      </c>
      <c r="O19">
        <v>201465</v>
      </c>
      <c r="P19">
        <v>238577</v>
      </c>
      <c r="Q19">
        <v>274594</v>
      </c>
      <c r="R19">
        <v>309072</v>
      </c>
      <c r="S19">
        <v>341742</v>
      </c>
      <c r="T19">
        <v>372024</v>
      </c>
      <c r="U19">
        <v>399943</v>
      </c>
      <c r="V19">
        <v>425642</v>
      </c>
      <c r="W19">
        <v>448810</v>
      </c>
      <c r="X19">
        <v>469514</v>
      </c>
      <c r="Y19">
        <v>487699</v>
      </c>
      <c r="Z19">
        <v>499134</v>
      </c>
      <c r="AA19">
        <v>508335</v>
      </c>
      <c r="AB19">
        <v>515489</v>
      </c>
      <c r="AC19">
        <v>520914</v>
      </c>
      <c r="AD19">
        <v>524836</v>
      </c>
      <c r="AE19">
        <v>527581</v>
      </c>
      <c r="AF19">
        <v>529490</v>
      </c>
      <c r="AG19">
        <v>530716</v>
      </c>
      <c r="AH19">
        <v>531511</v>
      </c>
      <c r="AI19">
        <v>531997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0"/>
      <c r="E20" s="50"/>
      <c r="F20">
        <v>349</v>
      </c>
      <c r="G20">
        <v>864</v>
      </c>
      <c r="H20">
        <v>1968</v>
      </c>
      <c r="I20">
        <v>3547</v>
      </c>
      <c r="J20">
        <v>5726</v>
      </c>
      <c r="K20">
        <v>8366</v>
      </c>
      <c r="L20">
        <v>11471</v>
      </c>
      <c r="M20">
        <v>15048</v>
      </c>
      <c r="N20">
        <v>19002</v>
      </c>
      <c r="O20">
        <v>24184</v>
      </c>
      <c r="P20">
        <v>29178</v>
      </c>
      <c r="Q20">
        <v>34017</v>
      </c>
      <c r="R20">
        <v>38671</v>
      </c>
      <c r="S20">
        <v>43082</v>
      </c>
      <c r="T20">
        <v>47265</v>
      </c>
      <c r="U20">
        <v>51096</v>
      </c>
      <c r="V20">
        <v>54567</v>
      </c>
      <c r="W20">
        <v>57694</v>
      </c>
      <c r="X20">
        <v>60476</v>
      </c>
      <c r="Y20">
        <v>62917</v>
      </c>
      <c r="Z20">
        <v>64448</v>
      </c>
      <c r="AA20">
        <v>65678</v>
      </c>
      <c r="AB20">
        <v>66629</v>
      </c>
      <c r="AC20">
        <v>67349</v>
      </c>
      <c r="AD20">
        <v>67907</v>
      </c>
      <c r="AE20">
        <v>68290</v>
      </c>
      <c r="AF20">
        <v>68556</v>
      </c>
      <c r="AG20">
        <v>68727</v>
      </c>
      <c r="AH20">
        <v>68839</v>
      </c>
      <c r="AI20">
        <v>68906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0"/>
      <c r="E21" s="50"/>
      <c r="F21">
        <v>1300</v>
      </c>
      <c r="G21">
        <v>2894</v>
      </c>
      <c r="H21">
        <v>5954</v>
      </c>
      <c r="I21">
        <v>9725</v>
      </c>
      <c r="J21">
        <v>14276</v>
      </c>
      <c r="K21">
        <v>19010</v>
      </c>
      <c r="L21">
        <v>24476</v>
      </c>
      <c r="M21">
        <v>30705</v>
      </c>
      <c r="N21">
        <v>37595</v>
      </c>
      <c r="O21">
        <v>46600</v>
      </c>
      <c r="P21">
        <v>55323</v>
      </c>
      <c r="Q21">
        <v>63789</v>
      </c>
      <c r="R21">
        <v>71894</v>
      </c>
      <c r="S21">
        <v>79574</v>
      </c>
      <c r="T21">
        <v>86698</v>
      </c>
      <c r="U21">
        <v>93273</v>
      </c>
      <c r="V21">
        <v>99320</v>
      </c>
      <c r="W21">
        <v>104777</v>
      </c>
      <c r="X21">
        <v>109647</v>
      </c>
      <c r="Y21">
        <v>113926</v>
      </c>
      <c r="Z21">
        <v>116616</v>
      </c>
      <c r="AA21">
        <v>118774</v>
      </c>
      <c r="AB21">
        <v>120452</v>
      </c>
      <c r="AC21">
        <v>121731</v>
      </c>
      <c r="AD21">
        <v>122717</v>
      </c>
      <c r="AE21">
        <v>123411</v>
      </c>
      <c r="AF21">
        <v>123891</v>
      </c>
      <c r="AG21">
        <v>124200</v>
      </c>
      <c r="AH21">
        <v>124401</v>
      </c>
      <c r="AI21">
        <v>124524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0"/>
      <c r="E22" s="50"/>
      <c r="F22">
        <v>127</v>
      </c>
      <c r="G22">
        <v>266</v>
      </c>
      <c r="H22">
        <v>550</v>
      </c>
      <c r="I22">
        <v>931</v>
      </c>
      <c r="J22">
        <v>1427</v>
      </c>
      <c r="K22">
        <v>1996</v>
      </c>
      <c r="L22">
        <v>2658</v>
      </c>
      <c r="M22">
        <v>3413</v>
      </c>
      <c r="N22">
        <v>4245</v>
      </c>
      <c r="O22">
        <v>5333</v>
      </c>
      <c r="P22">
        <v>6381</v>
      </c>
      <c r="Q22">
        <v>7398</v>
      </c>
      <c r="R22">
        <v>8373</v>
      </c>
      <c r="S22">
        <v>9298</v>
      </c>
      <c r="T22">
        <v>10169</v>
      </c>
      <c r="U22">
        <v>10967</v>
      </c>
      <c r="V22">
        <v>11694</v>
      </c>
      <c r="W22">
        <v>12349</v>
      </c>
      <c r="X22">
        <v>12933</v>
      </c>
      <c r="Y22">
        <v>13445</v>
      </c>
      <c r="Z22">
        <v>13768</v>
      </c>
      <c r="AA22">
        <v>14026</v>
      </c>
      <c r="AB22">
        <v>14227</v>
      </c>
      <c r="AC22">
        <v>14379</v>
      </c>
      <c r="AD22">
        <v>14488</v>
      </c>
      <c r="AE22">
        <v>14564</v>
      </c>
      <c r="AF22">
        <v>14617</v>
      </c>
      <c r="AG22">
        <v>14651</v>
      </c>
      <c r="AH22">
        <v>14672</v>
      </c>
      <c r="AI22">
        <v>14685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0"/>
      <c r="E23" s="50"/>
      <c r="F23">
        <v>675</v>
      </c>
      <c r="G23">
        <v>1461</v>
      </c>
      <c r="H23">
        <v>3107</v>
      </c>
      <c r="I23">
        <v>5399</v>
      </c>
      <c r="J23">
        <v>8472</v>
      </c>
      <c r="K23">
        <v>12122</v>
      </c>
      <c r="L23">
        <v>16381</v>
      </c>
      <c r="M23">
        <v>21251</v>
      </c>
      <c r="N23">
        <v>26618</v>
      </c>
      <c r="O23">
        <v>33634</v>
      </c>
      <c r="P23">
        <v>40392</v>
      </c>
      <c r="Q23">
        <v>46939</v>
      </c>
      <c r="R23">
        <v>53236</v>
      </c>
      <c r="S23">
        <v>59202</v>
      </c>
      <c r="T23">
        <v>64839</v>
      </c>
      <c r="U23">
        <v>70008</v>
      </c>
      <c r="V23">
        <v>74694</v>
      </c>
      <c r="W23">
        <v>78918</v>
      </c>
      <c r="X23">
        <v>82673</v>
      </c>
      <c r="Y23">
        <v>85974</v>
      </c>
      <c r="Z23">
        <v>88048</v>
      </c>
      <c r="AA23">
        <v>89714</v>
      </c>
      <c r="AB23">
        <v>91005</v>
      </c>
      <c r="AC23">
        <v>91982</v>
      </c>
      <c r="AD23">
        <v>92680</v>
      </c>
      <c r="AE23">
        <v>93167</v>
      </c>
      <c r="AF23">
        <v>93505</v>
      </c>
      <c r="AG23">
        <v>93720</v>
      </c>
      <c r="AH23">
        <v>93860</v>
      </c>
      <c r="AI23">
        <v>93946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0"/>
      <c r="E24" s="50"/>
      <c r="F24">
        <v>804</v>
      </c>
      <c r="G24">
        <v>1749</v>
      </c>
      <c r="H24">
        <v>3741</v>
      </c>
      <c r="I24">
        <v>6524</v>
      </c>
      <c r="J24">
        <v>10287</v>
      </c>
      <c r="K24">
        <v>14770</v>
      </c>
      <c r="L24">
        <v>20011</v>
      </c>
      <c r="M24">
        <v>26004</v>
      </c>
      <c r="N24">
        <v>32607</v>
      </c>
      <c r="O24">
        <v>41236</v>
      </c>
      <c r="P24">
        <v>49549</v>
      </c>
      <c r="Q24">
        <v>57603</v>
      </c>
      <c r="R24">
        <v>65349</v>
      </c>
      <c r="S24">
        <v>72688</v>
      </c>
      <c r="T24">
        <v>79631</v>
      </c>
      <c r="U24">
        <v>85990</v>
      </c>
      <c r="V24">
        <v>91756</v>
      </c>
      <c r="W24">
        <v>96949</v>
      </c>
      <c r="X24">
        <v>101573</v>
      </c>
      <c r="Y24">
        <v>105631</v>
      </c>
      <c r="Z24">
        <v>108181</v>
      </c>
      <c r="AA24">
        <v>110232</v>
      </c>
      <c r="AB24">
        <v>111819</v>
      </c>
      <c r="AC24">
        <v>113021</v>
      </c>
      <c r="AD24">
        <v>113880</v>
      </c>
      <c r="AE24">
        <v>114477</v>
      </c>
      <c r="AF24">
        <v>114889</v>
      </c>
      <c r="AG24">
        <v>115156</v>
      </c>
      <c r="AH24">
        <v>115327</v>
      </c>
      <c r="AI24">
        <v>115433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0"/>
      <c r="E25" s="50"/>
      <c r="F25">
        <v>1045</v>
      </c>
      <c r="G25">
        <v>2362</v>
      </c>
      <c r="H25">
        <v>4949</v>
      </c>
      <c r="I25">
        <v>8231</v>
      </c>
      <c r="J25">
        <v>12314</v>
      </c>
      <c r="K25">
        <v>16733</v>
      </c>
      <c r="L25">
        <v>21859</v>
      </c>
      <c r="M25">
        <v>27719</v>
      </c>
      <c r="N25">
        <v>34196</v>
      </c>
      <c r="O25">
        <v>42672</v>
      </c>
      <c r="P25">
        <v>50869</v>
      </c>
      <c r="Q25">
        <v>58821</v>
      </c>
      <c r="R25">
        <v>66445</v>
      </c>
      <c r="S25">
        <v>73667</v>
      </c>
      <c r="T25">
        <v>80410</v>
      </c>
      <c r="U25">
        <v>86619</v>
      </c>
      <c r="V25">
        <v>92305</v>
      </c>
      <c r="W25">
        <v>97431</v>
      </c>
      <c r="X25">
        <v>102007</v>
      </c>
      <c r="Y25">
        <v>106025</v>
      </c>
      <c r="Z25">
        <v>108548</v>
      </c>
      <c r="AA25">
        <v>110576</v>
      </c>
      <c r="AB25">
        <v>112147</v>
      </c>
      <c r="AC25">
        <v>113342</v>
      </c>
      <c r="AD25">
        <v>114268</v>
      </c>
      <c r="AE25">
        <v>114912</v>
      </c>
      <c r="AF25">
        <v>115360</v>
      </c>
      <c r="AG25">
        <v>115646</v>
      </c>
      <c r="AH25">
        <v>115835</v>
      </c>
      <c r="AI25">
        <v>115950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0"/>
      <c r="E26" s="50"/>
      <c r="F26">
        <v>2049</v>
      </c>
      <c r="G26">
        <v>4573</v>
      </c>
      <c r="H26">
        <v>9450</v>
      </c>
      <c r="I26">
        <v>15500</v>
      </c>
      <c r="J26">
        <v>22854</v>
      </c>
      <c r="K26">
        <v>30588</v>
      </c>
      <c r="L26">
        <v>39530</v>
      </c>
      <c r="M26">
        <v>49722</v>
      </c>
      <c r="N26">
        <v>60992</v>
      </c>
      <c r="O26">
        <v>75734</v>
      </c>
      <c r="P26">
        <v>90007</v>
      </c>
      <c r="Q26">
        <v>103855</v>
      </c>
      <c r="R26">
        <v>117117</v>
      </c>
      <c r="S26">
        <v>129685</v>
      </c>
      <c r="T26">
        <v>141363</v>
      </c>
      <c r="U26">
        <v>152135</v>
      </c>
      <c r="V26">
        <v>162032</v>
      </c>
      <c r="W26">
        <v>170954</v>
      </c>
      <c r="X26">
        <v>178926</v>
      </c>
      <c r="Y26">
        <v>185926</v>
      </c>
      <c r="Z26">
        <v>190320</v>
      </c>
      <c r="AA26">
        <v>193856</v>
      </c>
      <c r="AB26">
        <v>196598</v>
      </c>
      <c r="AC26">
        <v>198684</v>
      </c>
      <c r="AD26">
        <v>200300</v>
      </c>
      <c r="AE26">
        <v>201431</v>
      </c>
      <c r="AF26">
        <v>202215</v>
      </c>
      <c r="AG26">
        <v>202721</v>
      </c>
      <c r="AH26">
        <v>203047</v>
      </c>
      <c r="AI26">
        <v>203249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0"/>
      <c r="E27" s="50"/>
      <c r="F27">
        <v>87</v>
      </c>
      <c r="G27">
        <v>187</v>
      </c>
      <c r="H27">
        <v>393</v>
      </c>
      <c r="I27">
        <v>674</v>
      </c>
      <c r="J27">
        <v>1043</v>
      </c>
      <c r="K27">
        <v>1474</v>
      </c>
      <c r="L27">
        <v>1977</v>
      </c>
      <c r="M27">
        <v>2552</v>
      </c>
      <c r="N27">
        <v>3185</v>
      </c>
      <c r="O27">
        <v>4013</v>
      </c>
      <c r="P27">
        <v>4809</v>
      </c>
      <c r="Q27">
        <v>5582</v>
      </c>
      <c r="R27">
        <v>6325</v>
      </c>
      <c r="S27">
        <v>7029</v>
      </c>
      <c r="T27">
        <v>7692</v>
      </c>
      <c r="U27">
        <v>8300</v>
      </c>
      <c r="V27">
        <v>8854</v>
      </c>
      <c r="W27">
        <v>9352</v>
      </c>
      <c r="X27">
        <v>9796</v>
      </c>
      <c r="Y27">
        <v>10184</v>
      </c>
      <c r="Z27">
        <v>10429</v>
      </c>
      <c r="AA27">
        <v>10626</v>
      </c>
      <c r="AB27">
        <v>10778</v>
      </c>
      <c r="AC27">
        <v>10893</v>
      </c>
      <c r="AD27">
        <v>10977</v>
      </c>
      <c r="AE27">
        <v>11034</v>
      </c>
      <c r="AF27">
        <v>11074</v>
      </c>
      <c r="AG27">
        <v>11099</v>
      </c>
      <c r="AH27">
        <v>11116</v>
      </c>
      <c r="AI27">
        <v>11126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0"/>
      <c r="E28" s="50"/>
      <c r="F28">
        <v>458</v>
      </c>
      <c r="G28">
        <v>1117</v>
      </c>
      <c r="H28">
        <v>2510</v>
      </c>
      <c r="I28">
        <v>4469</v>
      </c>
      <c r="J28">
        <v>7137</v>
      </c>
      <c r="K28">
        <v>10325</v>
      </c>
      <c r="L28">
        <v>14074</v>
      </c>
      <c r="M28">
        <v>18383</v>
      </c>
      <c r="N28">
        <v>23148</v>
      </c>
      <c r="O28">
        <v>29393</v>
      </c>
      <c r="P28">
        <v>35414</v>
      </c>
      <c r="Q28">
        <v>41246</v>
      </c>
      <c r="R28">
        <v>46856</v>
      </c>
      <c r="S28">
        <v>52174</v>
      </c>
      <c r="T28">
        <v>57204</v>
      </c>
      <c r="U28">
        <v>61819</v>
      </c>
      <c r="V28">
        <v>66002</v>
      </c>
      <c r="W28">
        <v>69770</v>
      </c>
      <c r="X28">
        <v>73122</v>
      </c>
      <c r="Y28">
        <v>76067</v>
      </c>
      <c r="Z28">
        <v>77915</v>
      </c>
      <c r="AA28">
        <v>79397</v>
      </c>
      <c r="AB28">
        <v>80546</v>
      </c>
      <c r="AC28">
        <v>81417</v>
      </c>
      <c r="AD28">
        <v>82087</v>
      </c>
      <c r="AE28">
        <v>82551</v>
      </c>
      <c r="AF28">
        <v>82873</v>
      </c>
      <c r="AG28">
        <v>83078</v>
      </c>
      <c r="AH28">
        <v>83213</v>
      </c>
      <c r="AI28">
        <v>83297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0"/>
      <c r="E29" s="50"/>
      <c r="F29">
        <v>264</v>
      </c>
      <c r="G29">
        <v>611</v>
      </c>
      <c r="H29">
        <v>1302</v>
      </c>
      <c r="I29">
        <v>2210</v>
      </c>
      <c r="J29">
        <v>3369</v>
      </c>
      <c r="K29">
        <v>4667</v>
      </c>
      <c r="L29">
        <v>6181</v>
      </c>
      <c r="M29">
        <v>7913</v>
      </c>
      <c r="N29">
        <v>9829</v>
      </c>
      <c r="O29">
        <v>12337</v>
      </c>
      <c r="P29">
        <v>14762</v>
      </c>
      <c r="Q29">
        <v>17111</v>
      </c>
      <c r="R29">
        <v>19367</v>
      </c>
      <c r="S29">
        <v>21503</v>
      </c>
      <c r="T29">
        <v>23508</v>
      </c>
      <c r="U29">
        <v>25351</v>
      </c>
      <c r="V29">
        <v>27033</v>
      </c>
      <c r="W29">
        <v>28550</v>
      </c>
      <c r="X29">
        <v>29901</v>
      </c>
      <c r="Y29">
        <v>31088</v>
      </c>
      <c r="Z29">
        <v>31832</v>
      </c>
      <c r="AA29">
        <v>32432</v>
      </c>
      <c r="AB29">
        <v>32896</v>
      </c>
      <c r="AC29">
        <v>33246</v>
      </c>
      <c r="AD29">
        <v>33520</v>
      </c>
      <c r="AE29">
        <v>33710</v>
      </c>
      <c r="AF29">
        <v>33839</v>
      </c>
      <c r="AG29">
        <v>33924</v>
      </c>
      <c r="AH29">
        <v>33981</v>
      </c>
      <c r="AI29">
        <v>34014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0"/>
      <c r="E30" s="50"/>
      <c r="F30">
        <v>1097</v>
      </c>
      <c r="G30">
        <v>2397</v>
      </c>
      <c r="H30">
        <v>5148</v>
      </c>
      <c r="I30">
        <v>9016</v>
      </c>
      <c r="J30">
        <v>14269</v>
      </c>
      <c r="K30">
        <v>20557</v>
      </c>
      <c r="L30">
        <v>27910</v>
      </c>
      <c r="M30">
        <v>36327</v>
      </c>
      <c r="N30">
        <v>45592</v>
      </c>
      <c r="O30">
        <v>57708</v>
      </c>
      <c r="P30">
        <v>69383</v>
      </c>
      <c r="Q30">
        <v>80687</v>
      </c>
      <c r="R30">
        <v>91558</v>
      </c>
      <c r="S30">
        <v>101862</v>
      </c>
      <c r="T30">
        <v>111615</v>
      </c>
      <c r="U30">
        <v>120549</v>
      </c>
      <c r="V30">
        <v>128646</v>
      </c>
      <c r="W30">
        <v>135934</v>
      </c>
      <c r="X30">
        <v>142423</v>
      </c>
      <c r="Y30">
        <v>148121</v>
      </c>
      <c r="Z30">
        <v>151700</v>
      </c>
      <c r="AA30">
        <v>154574</v>
      </c>
      <c r="AB30">
        <v>156805</v>
      </c>
      <c r="AC30">
        <v>158492</v>
      </c>
      <c r="AD30">
        <v>159696</v>
      </c>
      <c r="AE30">
        <v>160533</v>
      </c>
      <c r="AF30">
        <v>161111</v>
      </c>
      <c r="AG30">
        <v>161486</v>
      </c>
      <c r="AH30">
        <v>161729</v>
      </c>
      <c r="AI30">
        <v>161874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0"/>
      <c r="E31" s="50"/>
      <c r="F31">
        <v>446</v>
      </c>
      <c r="G31">
        <v>1004</v>
      </c>
      <c r="H31">
        <v>2085</v>
      </c>
      <c r="I31">
        <v>3444</v>
      </c>
      <c r="J31">
        <v>5116</v>
      </c>
      <c r="K31">
        <v>6899</v>
      </c>
      <c r="L31">
        <v>8968</v>
      </c>
      <c r="M31">
        <v>11325</v>
      </c>
      <c r="N31">
        <v>13932</v>
      </c>
      <c r="O31">
        <v>17343</v>
      </c>
      <c r="P31">
        <v>20642</v>
      </c>
      <c r="Q31">
        <v>23844</v>
      </c>
      <c r="R31">
        <v>26912</v>
      </c>
      <c r="S31">
        <v>29818</v>
      </c>
      <c r="T31">
        <v>32525</v>
      </c>
      <c r="U31">
        <v>35020</v>
      </c>
      <c r="V31">
        <v>37309</v>
      </c>
      <c r="W31">
        <v>39372</v>
      </c>
      <c r="X31">
        <v>41214</v>
      </c>
      <c r="Y31">
        <v>42833</v>
      </c>
      <c r="Z31">
        <v>43848</v>
      </c>
      <c r="AA31">
        <v>44665</v>
      </c>
      <c r="AB31">
        <v>45298</v>
      </c>
      <c r="AC31">
        <v>45779</v>
      </c>
      <c r="AD31">
        <v>46152</v>
      </c>
      <c r="AE31">
        <v>46410</v>
      </c>
      <c r="AF31">
        <v>46591</v>
      </c>
      <c r="AG31">
        <v>46706</v>
      </c>
      <c r="AH31">
        <v>46782</v>
      </c>
      <c r="AI31">
        <v>46828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0"/>
      <c r="E32" s="50"/>
      <c r="F32">
        <v>420</v>
      </c>
      <c r="G32">
        <v>1011</v>
      </c>
      <c r="H32">
        <v>2239</v>
      </c>
      <c r="I32">
        <v>3940</v>
      </c>
      <c r="J32">
        <v>6225</v>
      </c>
      <c r="K32">
        <v>8916</v>
      </c>
      <c r="L32">
        <v>12074</v>
      </c>
      <c r="M32">
        <v>15700</v>
      </c>
      <c r="N32">
        <v>19709</v>
      </c>
      <c r="O32">
        <v>24961</v>
      </c>
      <c r="P32">
        <v>30023</v>
      </c>
      <c r="Q32">
        <v>34932</v>
      </c>
      <c r="R32">
        <v>39650</v>
      </c>
      <c r="S32">
        <v>44122</v>
      </c>
      <c r="T32">
        <v>48346</v>
      </c>
      <c r="U32">
        <v>52221</v>
      </c>
      <c r="V32">
        <v>55738</v>
      </c>
      <c r="W32">
        <v>58907</v>
      </c>
      <c r="X32">
        <v>61728</v>
      </c>
      <c r="Y32">
        <v>64204</v>
      </c>
      <c r="Z32">
        <v>65761</v>
      </c>
      <c r="AA32">
        <v>67006</v>
      </c>
      <c r="AB32">
        <v>67974</v>
      </c>
      <c r="AC32">
        <v>68709</v>
      </c>
      <c r="AD32">
        <v>69272</v>
      </c>
      <c r="AE32">
        <v>69659</v>
      </c>
      <c r="AF32">
        <v>69930</v>
      </c>
      <c r="AG32">
        <v>70105</v>
      </c>
      <c r="AH32">
        <v>70217</v>
      </c>
      <c r="AI32">
        <v>70285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0"/>
      <c r="E33" s="50"/>
      <c r="F33">
        <v>466</v>
      </c>
      <c r="G33">
        <v>1005</v>
      </c>
      <c r="H33">
        <v>2127</v>
      </c>
      <c r="I33">
        <v>3675</v>
      </c>
      <c r="J33">
        <v>5744</v>
      </c>
      <c r="K33">
        <v>8178</v>
      </c>
      <c r="L33">
        <v>11018</v>
      </c>
      <c r="M33">
        <v>14269</v>
      </c>
      <c r="N33">
        <v>17849</v>
      </c>
      <c r="O33">
        <v>22528</v>
      </c>
      <c r="P33">
        <v>27035</v>
      </c>
      <c r="Q33">
        <v>31404</v>
      </c>
      <c r="R33">
        <v>35605</v>
      </c>
      <c r="S33">
        <v>39582</v>
      </c>
      <c r="T33">
        <v>43341</v>
      </c>
      <c r="U33">
        <v>46786</v>
      </c>
      <c r="V33">
        <v>49913</v>
      </c>
      <c r="W33">
        <v>52730</v>
      </c>
      <c r="X33">
        <v>55238</v>
      </c>
      <c r="Y33">
        <v>57439</v>
      </c>
      <c r="Z33">
        <v>58823</v>
      </c>
      <c r="AA33">
        <v>59934</v>
      </c>
      <c r="AB33">
        <v>60796</v>
      </c>
      <c r="AC33">
        <v>61448</v>
      </c>
      <c r="AD33">
        <v>61918</v>
      </c>
      <c r="AE33">
        <v>62241</v>
      </c>
      <c r="AF33">
        <v>62466</v>
      </c>
      <c r="AG33">
        <v>62611</v>
      </c>
      <c r="AH33">
        <v>62705</v>
      </c>
      <c r="AI33">
        <v>62761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0"/>
      <c r="E34" s="50"/>
      <c r="F34">
        <v>3824</v>
      </c>
      <c r="G34">
        <v>7622</v>
      </c>
      <c r="H34">
        <v>14962</v>
      </c>
      <c r="I34">
        <v>23992</v>
      </c>
      <c r="J34">
        <v>34818</v>
      </c>
      <c r="K34">
        <v>46049</v>
      </c>
      <c r="L34">
        <v>58980</v>
      </c>
      <c r="M34">
        <v>73628</v>
      </c>
      <c r="N34">
        <v>89772</v>
      </c>
      <c r="O34">
        <v>110827</v>
      </c>
      <c r="P34">
        <v>131206</v>
      </c>
      <c r="Q34">
        <v>150986</v>
      </c>
      <c r="R34">
        <v>169926</v>
      </c>
      <c r="S34">
        <v>187864</v>
      </c>
      <c r="T34">
        <v>204485</v>
      </c>
      <c r="U34">
        <v>219813</v>
      </c>
      <c r="V34">
        <v>233921</v>
      </c>
      <c r="W34">
        <v>246641</v>
      </c>
      <c r="X34">
        <v>258013</v>
      </c>
      <c r="Y34">
        <v>268000</v>
      </c>
      <c r="Z34">
        <v>274280</v>
      </c>
      <c r="AA34">
        <v>279336</v>
      </c>
      <c r="AB34">
        <v>283263</v>
      </c>
      <c r="AC34">
        <v>286243</v>
      </c>
      <c r="AD34">
        <v>288398</v>
      </c>
      <c r="AE34">
        <v>289905</v>
      </c>
      <c r="AF34">
        <v>290952</v>
      </c>
      <c r="AG34">
        <v>291629</v>
      </c>
      <c r="AH34">
        <v>292066</v>
      </c>
      <c r="AI34">
        <v>292332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0"/>
      <c r="E35" s="50"/>
      <c r="F35">
        <v>590</v>
      </c>
      <c r="G35">
        <v>1361</v>
      </c>
      <c r="H35">
        <v>2903</v>
      </c>
      <c r="I35">
        <v>4921</v>
      </c>
      <c r="J35">
        <v>7501</v>
      </c>
      <c r="K35">
        <v>10384</v>
      </c>
      <c r="L35">
        <v>13748</v>
      </c>
      <c r="M35">
        <v>17596</v>
      </c>
      <c r="N35">
        <v>21853</v>
      </c>
      <c r="O35">
        <v>27424</v>
      </c>
      <c r="P35">
        <v>32807</v>
      </c>
      <c r="Q35">
        <v>38027</v>
      </c>
      <c r="R35">
        <v>43036</v>
      </c>
      <c r="S35">
        <v>47784</v>
      </c>
      <c r="T35">
        <v>52234</v>
      </c>
      <c r="U35">
        <v>56330</v>
      </c>
      <c r="V35">
        <v>60066</v>
      </c>
      <c r="W35">
        <v>63434</v>
      </c>
      <c r="X35">
        <v>66436</v>
      </c>
      <c r="Y35">
        <v>69071</v>
      </c>
      <c r="Z35">
        <v>70725</v>
      </c>
      <c r="AA35">
        <v>72057</v>
      </c>
      <c r="AB35">
        <v>73086</v>
      </c>
      <c r="AC35">
        <v>73870</v>
      </c>
      <c r="AD35">
        <v>74475</v>
      </c>
      <c r="AE35">
        <v>74894</v>
      </c>
      <c r="AF35">
        <v>75186</v>
      </c>
      <c r="AG35">
        <v>75375</v>
      </c>
      <c r="AH35">
        <v>75497</v>
      </c>
      <c r="AI35">
        <v>75573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0"/>
      <c r="E36" s="50"/>
      <c r="F36">
        <v>871</v>
      </c>
      <c r="G36">
        <v>2026</v>
      </c>
      <c r="H36">
        <v>4360</v>
      </c>
      <c r="I36">
        <v>7461</v>
      </c>
      <c r="J36">
        <v>11481</v>
      </c>
      <c r="K36">
        <v>16040</v>
      </c>
      <c r="L36">
        <v>21369</v>
      </c>
      <c r="M36">
        <v>27474</v>
      </c>
      <c r="N36">
        <v>34225</v>
      </c>
      <c r="O36">
        <v>43067</v>
      </c>
      <c r="P36">
        <v>51602</v>
      </c>
      <c r="Q36">
        <v>59879</v>
      </c>
      <c r="R36">
        <v>67824</v>
      </c>
      <c r="S36">
        <v>75354</v>
      </c>
      <c r="T36">
        <v>82434</v>
      </c>
      <c r="U36">
        <v>88937</v>
      </c>
      <c r="V36">
        <v>94864</v>
      </c>
      <c r="W36">
        <v>100204</v>
      </c>
      <c r="X36">
        <v>104964</v>
      </c>
      <c r="Y36">
        <v>109144</v>
      </c>
      <c r="Z36">
        <v>111767</v>
      </c>
      <c r="AA36">
        <v>113875</v>
      </c>
      <c r="AB36">
        <v>115508</v>
      </c>
      <c r="AC36">
        <v>116747</v>
      </c>
      <c r="AD36">
        <v>117704</v>
      </c>
      <c r="AE36">
        <v>118369</v>
      </c>
      <c r="AF36">
        <v>118828</v>
      </c>
      <c r="AG36">
        <v>119127</v>
      </c>
      <c r="AH36">
        <v>119319</v>
      </c>
      <c r="AI36">
        <v>119438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0"/>
      <c r="E37" s="50"/>
      <c r="F37">
        <v>1036</v>
      </c>
      <c r="G37">
        <v>2422</v>
      </c>
      <c r="H37">
        <v>5242</v>
      </c>
      <c r="I37">
        <v>9006</v>
      </c>
      <c r="J37">
        <v>13912</v>
      </c>
      <c r="K37">
        <v>19520</v>
      </c>
      <c r="L37">
        <v>26071</v>
      </c>
      <c r="M37">
        <v>33584</v>
      </c>
      <c r="N37">
        <v>41889</v>
      </c>
      <c r="O37">
        <v>52767</v>
      </c>
      <c r="P37">
        <v>63270</v>
      </c>
      <c r="Q37">
        <v>73450</v>
      </c>
      <c r="R37">
        <v>83227</v>
      </c>
      <c r="S37">
        <v>92491</v>
      </c>
      <c r="T37">
        <v>101209</v>
      </c>
      <c r="U37">
        <v>109214</v>
      </c>
      <c r="V37">
        <v>116506</v>
      </c>
      <c r="W37">
        <v>123075</v>
      </c>
      <c r="X37">
        <v>128932</v>
      </c>
      <c r="Y37">
        <v>134072</v>
      </c>
      <c r="Z37">
        <v>137300</v>
      </c>
      <c r="AA37">
        <v>139891</v>
      </c>
      <c r="AB37">
        <v>141902</v>
      </c>
      <c r="AC37">
        <v>143422</v>
      </c>
      <c r="AD37">
        <v>144599</v>
      </c>
      <c r="AE37">
        <v>145418</v>
      </c>
      <c r="AF37">
        <v>145984</v>
      </c>
      <c r="AG37">
        <v>146346</v>
      </c>
      <c r="AH37">
        <v>146584</v>
      </c>
      <c r="AI37">
        <v>146730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0"/>
      <c r="E38" s="50"/>
      <c r="F38">
        <v>1791</v>
      </c>
      <c r="G38">
        <v>3793</v>
      </c>
      <c r="H38">
        <v>7911</v>
      </c>
      <c r="I38">
        <v>13501</v>
      </c>
      <c r="J38">
        <v>20852</v>
      </c>
      <c r="K38">
        <v>29376</v>
      </c>
      <c r="L38">
        <v>39301</v>
      </c>
      <c r="M38">
        <v>50643</v>
      </c>
      <c r="N38">
        <v>63134</v>
      </c>
      <c r="O38">
        <v>79457</v>
      </c>
      <c r="P38">
        <v>95196</v>
      </c>
      <c r="Q38">
        <v>110447</v>
      </c>
      <c r="R38">
        <v>125100</v>
      </c>
      <c r="S38">
        <v>138986</v>
      </c>
      <c r="T38">
        <v>152072</v>
      </c>
      <c r="U38">
        <v>164073</v>
      </c>
      <c r="V38">
        <v>174983</v>
      </c>
      <c r="W38">
        <v>184812</v>
      </c>
      <c r="X38">
        <v>193569</v>
      </c>
      <c r="Y38">
        <v>201258</v>
      </c>
      <c r="Z38">
        <v>206093</v>
      </c>
      <c r="AA38">
        <v>209976</v>
      </c>
      <c r="AB38">
        <v>212979</v>
      </c>
      <c r="AC38">
        <v>215264</v>
      </c>
      <c r="AD38">
        <v>216897</v>
      </c>
      <c r="AE38">
        <v>218032</v>
      </c>
      <c r="AF38">
        <v>218822</v>
      </c>
      <c r="AG38">
        <v>219329</v>
      </c>
      <c r="AH38">
        <v>219657</v>
      </c>
      <c r="AI38">
        <v>219857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0"/>
      <c r="E39" s="50"/>
      <c r="F39">
        <v>526</v>
      </c>
      <c r="G39">
        <v>1075</v>
      </c>
      <c r="H39">
        <v>2166</v>
      </c>
      <c r="I39">
        <v>3570</v>
      </c>
      <c r="J39">
        <v>5330</v>
      </c>
      <c r="K39">
        <v>7265</v>
      </c>
      <c r="L39">
        <v>9508</v>
      </c>
      <c r="M39">
        <v>12056</v>
      </c>
      <c r="N39">
        <v>14864</v>
      </c>
      <c r="O39">
        <v>18529</v>
      </c>
      <c r="P39">
        <v>22071</v>
      </c>
      <c r="Q39">
        <v>25507</v>
      </c>
      <c r="R39">
        <v>28801</v>
      </c>
      <c r="S39">
        <v>31924</v>
      </c>
      <c r="T39">
        <v>34841</v>
      </c>
      <c r="U39">
        <v>37525</v>
      </c>
      <c r="V39">
        <v>39978</v>
      </c>
      <c r="W39">
        <v>42191</v>
      </c>
      <c r="X39">
        <v>44164</v>
      </c>
      <c r="Y39">
        <v>45897</v>
      </c>
      <c r="Z39">
        <v>46987</v>
      </c>
      <c r="AA39">
        <v>47863</v>
      </c>
      <c r="AB39">
        <v>48543</v>
      </c>
      <c r="AC39">
        <v>49058</v>
      </c>
      <c r="AD39">
        <v>49429</v>
      </c>
      <c r="AE39">
        <v>49687</v>
      </c>
      <c r="AF39">
        <v>49867</v>
      </c>
      <c r="AG39">
        <v>49983</v>
      </c>
      <c r="AH39">
        <v>50058</v>
      </c>
      <c r="AI39">
        <v>50105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0"/>
      <c r="E40" s="50"/>
      <c r="F40">
        <v>1225</v>
      </c>
      <c r="G40">
        <v>2731</v>
      </c>
      <c r="H40">
        <v>5631</v>
      </c>
      <c r="I40">
        <v>9218</v>
      </c>
      <c r="J40">
        <v>13560</v>
      </c>
      <c r="K40">
        <v>18099</v>
      </c>
      <c r="L40">
        <v>23351</v>
      </c>
      <c r="M40">
        <v>29330</v>
      </c>
      <c r="N40">
        <v>35949</v>
      </c>
      <c r="O40">
        <v>44598</v>
      </c>
      <c r="P40">
        <v>52976</v>
      </c>
      <c r="Q40">
        <v>61103</v>
      </c>
      <c r="R40">
        <v>68889</v>
      </c>
      <c r="S40">
        <v>76264</v>
      </c>
      <c r="T40">
        <v>83113</v>
      </c>
      <c r="U40">
        <v>89427</v>
      </c>
      <c r="V40">
        <v>95236</v>
      </c>
      <c r="W40">
        <v>100474</v>
      </c>
      <c r="X40">
        <v>105152</v>
      </c>
      <c r="Y40">
        <v>109262</v>
      </c>
      <c r="Z40">
        <v>111843</v>
      </c>
      <c r="AA40">
        <v>113917</v>
      </c>
      <c r="AB40">
        <v>115529</v>
      </c>
      <c r="AC40">
        <v>116752</v>
      </c>
      <c r="AD40">
        <v>117702</v>
      </c>
      <c r="AE40">
        <v>118366</v>
      </c>
      <c r="AF40">
        <v>118827</v>
      </c>
      <c r="AG40">
        <v>119123</v>
      </c>
      <c r="AH40">
        <v>119315</v>
      </c>
      <c r="AI40">
        <v>119435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9000000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P70"/>
  <sheetViews>
    <sheetView workbookViewId="0">
      <selection sqref="A1:A2"/>
    </sheetView>
  </sheetViews>
  <sheetFormatPr defaultRowHeight="15" x14ac:dyDescent="0.25"/>
  <cols>
    <col min="1" max="1" width="22.5703125" customWidth="1"/>
    <col min="2" max="13" width="10.85546875" customWidth="1"/>
    <col min="14" max="16" width="26.42578125" customWidth="1"/>
  </cols>
  <sheetData>
    <row r="1" spans="1:16" x14ac:dyDescent="0.25">
      <c r="A1" s="66" t="s">
        <v>39</v>
      </c>
      <c r="B1" s="65">
        <v>2023</v>
      </c>
      <c r="C1" s="65"/>
      <c r="D1" s="65"/>
      <c r="E1" s="65">
        <v>2030</v>
      </c>
      <c r="F1" s="65"/>
      <c r="G1" s="65"/>
      <c r="H1" s="65">
        <v>2040</v>
      </c>
      <c r="I1" s="65"/>
      <c r="J1" s="65"/>
      <c r="K1" s="65">
        <v>2050</v>
      </c>
      <c r="L1" s="65"/>
      <c r="M1" s="65"/>
    </row>
    <row r="2" spans="1:16" x14ac:dyDescent="0.25">
      <c r="A2" s="67"/>
      <c r="B2" s="4" t="s">
        <v>44</v>
      </c>
      <c r="C2" s="4" t="s">
        <v>45</v>
      </c>
      <c r="D2" s="4" t="s">
        <v>52</v>
      </c>
      <c r="E2" s="4" t="s">
        <v>44</v>
      </c>
      <c r="F2" s="4" t="s">
        <v>45</v>
      </c>
      <c r="G2" s="4" t="s">
        <v>52</v>
      </c>
      <c r="H2" s="4" t="s">
        <v>44</v>
      </c>
      <c r="I2" s="4" t="s">
        <v>45</v>
      </c>
      <c r="J2" s="4" t="s">
        <v>52</v>
      </c>
      <c r="K2" s="4" t="s">
        <v>46</v>
      </c>
      <c r="L2" s="4" t="s">
        <v>45</v>
      </c>
      <c r="M2" s="4" t="s">
        <v>52</v>
      </c>
      <c r="N2" s="1" t="s">
        <v>66</v>
      </c>
      <c r="O2" s="1" t="s">
        <v>67</v>
      </c>
      <c r="P2" s="1" t="s">
        <v>68</v>
      </c>
    </row>
    <row r="3" spans="1:16" x14ac:dyDescent="0.25">
      <c r="A3" s="2" t="s">
        <v>0</v>
      </c>
      <c r="B3" s="3">
        <f>MIN('DECADE VIEW BY YEAR'!B3:F3)</f>
        <v>3564</v>
      </c>
      <c r="C3" s="3">
        <f>MAX('DECADE VIEW BY YEAR'!B3:F3)</f>
        <v>5402</v>
      </c>
      <c r="D3" s="3">
        <f>C3-B3</f>
        <v>1838</v>
      </c>
      <c r="E3" s="3">
        <f>MIN('DECADE VIEW BY YEAR'!G3:K3)</f>
        <v>23601</v>
      </c>
      <c r="F3" s="3">
        <f>MAX('DECADE VIEW BY YEAR'!G3:K3)</f>
        <v>54929</v>
      </c>
      <c r="G3" s="3">
        <f>F3-E3</f>
        <v>31328</v>
      </c>
      <c r="H3" s="3">
        <f>MIN('DECADE VIEW BY YEAR'!L3:P3)</f>
        <v>109567</v>
      </c>
      <c r="I3" s="3">
        <f>MAX('DECADE VIEW BY YEAR'!L3:P3)</f>
        <v>138946</v>
      </c>
      <c r="J3" s="3">
        <f>I3-H3</f>
        <v>29379</v>
      </c>
      <c r="K3" s="3">
        <f>MIN('DECADE VIEW BY YEAR'!Q3:U3)</f>
        <v>98361</v>
      </c>
      <c r="L3" s="3">
        <f>MAX('DECADE VIEW BY YEAR'!Q3:U3)</f>
        <v>147794</v>
      </c>
      <c r="M3" s="3">
        <f>L3-K3</f>
        <v>49433</v>
      </c>
      <c r="N3" s="2" t="str">
        <f>O3&amp;"; "&amp;P3</f>
        <v>Leeds City Region; Sheffield City Region</v>
      </c>
      <c r="O3" s="2" t="s">
        <v>53</v>
      </c>
      <c r="P3" s="2" t="s">
        <v>56</v>
      </c>
    </row>
    <row r="4" spans="1:16" x14ac:dyDescent="0.25">
      <c r="A4" s="2" t="s">
        <v>1</v>
      </c>
      <c r="B4" s="3">
        <f>MIN('DECADE VIEW BY YEAR'!B4:F4)</f>
        <v>384</v>
      </c>
      <c r="C4" s="3">
        <f>MAX('DECADE VIEW BY YEAR'!B4:F4)</f>
        <v>582</v>
      </c>
      <c r="D4" s="3">
        <f t="shared" ref="D4:D41" si="0">C4-B4</f>
        <v>198</v>
      </c>
      <c r="E4" s="3">
        <f>MIN('DECADE VIEW BY YEAR'!G4:K4)</f>
        <v>2416</v>
      </c>
      <c r="F4" s="3">
        <f>MAX('DECADE VIEW BY YEAR'!G4:K4)</f>
        <v>5603</v>
      </c>
      <c r="G4" s="3">
        <f t="shared" ref="G4:G41" si="1">F4-E4</f>
        <v>3187</v>
      </c>
      <c r="H4" s="3">
        <f>MIN('DECADE VIEW BY YEAR'!L4:P4)</f>
        <v>11102</v>
      </c>
      <c r="I4" s="3">
        <f>MAX('DECADE VIEW BY YEAR'!L4:P4)</f>
        <v>14093</v>
      </c>
      <c r="J4" s="3">
        <f t="shared" ref="J4:J41" si="2">I4-H4</f>
        <v>2991</v>
      </c>
      <c r="K4" s="3">
        <f>MIN('DECADE VIEW BY YEAR'!Q4:U4)</f>
        <v>9976</v>
      </c>
      <c r="L4" s="3">
        <f>MAX('DECADE VIEW BY YEAR'!Q4:U4)</f>
        <v>14998</v>
      </c>
      <c r="M4" s="3">
        <f t="shared" ref="M4:M41" si="3">L4-K4</f>
        <v>5022</v>
      </c>
      <c r="N4" s="2" t="str">
        <f t="shared" ref="N4:N41" si="4">O4&amp;"; "&amp;P4</f>
        <v>Derby, Derbyshire, Nottingham and Nottinghamshire; Sheffield City Region</v>
      </c>
      <c r="O4" s="2" t="s">
        <v>65</v>
      </c>
      <c r="P4" s="2" t="s">
        <v>56</v>
      </c>
    </row>
    <row r="5" spans="1:16" x14ac:dyDescent="0.25">
      <c r="A5" s="2" t="s">
        <v>2</v>
      </c>
      <c r="B5" s="3">
        <f>MIN('DECADE VIEW BY YEAR'!B5:F5)</f>
        <v>8660</v>
      </c>
      <c r="C5" s="3">
        <f>MAX('DECADE VIEW BY YEAR'!B5:F5)</f>
        <v>13132</v>
      </c>
      <c r="D5" s="3">
        <f t="shared" si="0"/>
        <v>4472</v>
      </c>
      <c r="E5" s="3">
        <f>MIN('DECADE VIEW BY YEAR'!G5:K5)</f>
        <v>45069</v>
      </c>
      <c r="F5" s="3">
        <f>MAX('DECADE VIEW BY YEAR'!G5:K5)</f>
        <v>103016</v>
      </c>
      <c r="G5" s="3">
        <f t="shared" si="1"/>
        <v>57947</v>
      </c>
      <c r="H5" s="3">
        <f>MIN('DECADE VIEW BY YEAR'!L5:P5)</f>
        <v>198244</v>
      </c>
      <c r="I5" s="3">
        <f>MAX('DECADE VIEW BY YEAR'!L5:P5)</f>
        <v>252809</v>
      </c>
      <c r="J5" s="3">
        <f t="shared" si="2"/>
        <v>54565</v>
      </c>
      <c r="K5" s="3">
        <f>MIN('DECADE VIEW BY YEAR'!Q5:U5)</f>
        <v>178952</v>
      </c>
      <c r="L5" s="3">
        <f>MAX('DECADE VIEW BY YEAR'!Q5:U5)</f>
        <v>269576</v>
      </c>
      <c r="M5" s="3">
        <f t="shared" si="3"/>
        <v>90624</v>
      </c>
      <c r="N5" s="2" t="str">
        <f t="shared" si="4"/>
        <v xml:space="preserve">Leeds City Region; </v>
      </c>
      <c r="O5" s="2" t="s">
        <v>53</v>
      </c>
      <c r="P5" s="2"/>
    </row>
    <row r="6" spans="1:16" x14ac:dyDescent="0.25">
      <c r="A6" s="2" t="s">
        <v>3</v>
      </c>
      <c r="B6" s="3">
        <f>MIN('DECADE VIEW BY YEAR'!B6:F6)</f>
        <v>3175</v>
      </c>
      <c r="C6" s="3">
        <f>MAX('DECADE VIEW BY YEAR'!B6:F6)</f>
        <v>4814</v>
      </c>
      <c r="D6" s="3">
        <f t="shared" si="0"/>
        <v>1639</v>
      </c>
      <c r="E6" s="3">
        <f>MIN('DECADE VIEW BY YEAR'!G6:K6)</f>
        <v>19852</v>
      </c>
      <c r="F6" s="3">
        <f>MAX('DECADE VIEW BY YEAR'!G6:K6)</f>
        <v>46024</v>
      </c>
      <c r="G6" s="3">
        <f t="shared" si="1"/>
        <v>26172</v>
      </c>
      <c r="H6" s="3">
        <f>MIN('DECADE VIEW BY YEAR'!L6:P6)</f>
        <v>91118</v>
      </c>
      <c r="I6" s="3">
        <f>MAX('DECADE VIEW BY YEAR'!L6:P6)</f>
        <v>115686</v>
      </c>
      <c r="J6" s="3">
        <f t="shared" si="2"/>
        <v>24568</v>
      </c>
      <c r="K6" s="3">
        <f>MIN('DECADE VIEW BY YEAR'!Q6:U6)</f>
        <v>81893</v>
      </c>
      <c r="L6" s="3">
        <f>MAX('DECADE VIEW BY YEAR'!Q6:U6)</f>
        <v>123114</v>
      </c>
      <c r="M6" s="3">
        <f t="shared" si="3"/>
        <v>41221</v>
      </c>
      <c r="N6" s="2" t="str">
        <f t="shared" si="4"/>
        <v xml:space="preserve">Leeds City Region; </v>
      </c>
      <c r="O6" s="2" t="s">
        <v>53</v>
      </c>
      <c r="P6" s="2"/>
    </row>
    <row r="7" spans="1:16" x14ac:dyDescent="0.25">
      <c r="A7" s="2" t="s">
        <v>4</v>
      </c>
      <c r="B7" s="3">
        <f>MIN('DECADE VIEW BY YEAR'!B7:F7)</f>
        <v>4380</v>
      </c>
      <c r="C7" s="3">
        <f>MAX('DECADE VIEW BY YEAR'!B7:F7)</f>
        <v>11824</v>
      </c>
      <c r="D7" s="3">
        <f t="shared" si="0"/>
        <v>7444</v>
      </c>
      <c r="E7" s="3">
        <f>MIN('DECADE VIEW BY YEAR'!G7:K7)</f>
        <v>48853</v>
      </c>
      <c r="F7" s="3">
        <f>MAX('DECADE VIEW BY YEAR'!G7:K7)</f>
        <v>114339</v>
      </c>
      <c r="G7" s="3">
        <f t="shared" si="1"/>
        <v>65486</v>
      </c>
      <c r="H7" s="3">
        <f>MIN('DECADE VIEW BY YEAR'!L7:P7)</f>
        <v>223319</v>
      </c>
      <c r="I7" s="3">
        <f>MAX('DECADE VIEW BY YEAR'!L7:P7)</f>
        <v>288951</v>
      </c>
      <c r="J7" s="3">
        <f t="shared" si="2"/>
        <v>65632</v>
      </c>
      <c r="K7" s="3">
        <f>MIN('DECADE VIEW BY YEAR'!Q7:U7)</f>
        <v>200543</v>
      </c>
      <c r="L7" s="3">
        <f>MAX('DECADE VIEW BY YEAR'!Q7:U7)</f>
        <v>316177</v>
      </c>
      <c r="M7" s="3">
        <f t="shared" si="3"/>
        <v>115634</v>
      </c>
      <c r="N7" s="2" t="str">
        <f t="shared" si="4"/>
        <v xml:space="preserve">North Eastern; </v>
      </c>
      <c r="O7" s="2" t="s">
        <v>54</v>
      </c>
      <c r="P7" s="2"/>
    </row>
    <row r="8" spans="1:16" x14ac:dyDescent="0.25">
      <c r="A8" s="2" t="s">
        <v>5</v>
      </c>
      <c r="B8" s="3">
        <f>MIN('DECADE VIEW BY YEAR'!B8:F8)</f>
        <v>909</v>
      </c>
      <c r="C8" s="3">
        <f>MAX('DECADE VIEW BY YEAR'!B8:F8)</f>
        <v>1379</v>
      </c>
      <c r="D8" s="3">
        <f t="shared" si="0"/>
        <v>470</v>
      </c>
      <c r="E8" s="3">
        <f>MIN('DECADE VIEW BY YEAR'!G8:K8)</f>
        <v>5831</v>
      </c>
      <c r="F8" s="3">
        <f>MAX('DECADE VIEW BY YEAR'!G8:K8)</f>
        <v>13543</v>
      </c>
      <c r="G8" s="3">
        <f t="shared" si="1"/>
        <v>7712</v>
      </c>
      <c r="H8" s="3">
        <f>MIN('DECADE VIEW BY YEAR'!L8:P8)</f>
        <v>26903</v>
      </c>
      <c r="I8" s="3">
        <f>MAX('DECADE VIEW BY YEAR'!L8:P8)</f>
        <v>34136</v>
      </c>
      <c r="J8" s="3">
        <f t="shared" si="2"/>
        <v>7233</v>
      </c>
      <c r="K8" s="3">
        <f>MIN('DECADE VIEW BY YEAR'!Q8:U8)</f>
        <v>24164</v>
      </c>
      <c r="L8" s="3">
        <f>MAX('DECADE VIEW BY YEAR'!Q8:U8)</f>
        <v>36320</v>
      </c>
      <c r="M8" s="3">
        <f t="shared" si="3"/>
        <v>12156</v>
      </c>
      <c r="N8" s="2" t="str">
        <f t="shared" si="4"/>
        <v>Leeds City Region; York and North Yorkshire</v>
      </c>
      <c r="O8" s="2" t="s">
        <v>53</v>
      </c>
      <c r="P8" s="2" t="s">
        <v>59</v>
      </c>
    </row>
    <row r="9" spans="1:16" x14ac:dyDescent="0.25">
      <c r="A9" s="2" t="s">
        <v>6</v>
      </c>
      <c r="B9" s="3">
        <f>MIN('DECADE VIEW BY YEAR'!B9:F9)</f>
        <v>1308</v>
      </c>
      <c r="C9" s="3">
        <f>MAX('DECADE VIEW BY YEAR'!B9:F9)</f>
        <v>3527</v>
      </c>
      <c r="D9" s="3">
        <f t="shared" si="0"/>
        <v>2219</v>
      </c>
      <c r="E9" s="3">
        <f>MIN('DECADE VIEW BY YEAR'!G9:K9)</f>
        <v>19267</v>
      </c>
      <c r="F9" s="3">
        <f>MAX('DECADE VIEW BY YEAR'!G9:K9)</f>
        <v>44925</v>
      </c>
      <c r="G9" s="3">
        <f t="shared" si="1"/>
        <v>25658</v>
      </c>
      <c r="H9" s="3">
        <f>MIN('DECADE VIEW BY YEAR'!L9:P9)</f>
        <v>90874</v>
      </c>
      <c r="I9" s="3">
        <f>MAX('DECADE VIEW BY YEAR'!L9:P9)</f>
        <v>116257</v>
      </c>
      <c r="J9" s="3">
        <f t="shared" si="2"/>
        <v>25383</v>
      </c>
      <c r="K9" s="3">
        <f>MIN('DECADE VIEW BY YEAR'!Q9:U9)</f>
        <v>80911</v>
      </c>
      <c r="L9" s="3">
        <f>MAX('DECADE VIEW BY YEAR'!Q9:U9)</f>
        <v>127339</v>
      </c>
      <c r="M9" s="3">
        <f t="shared" si="3"/>
        <v>46428</v>
      </c>
      <c r="N9" s="2" t="str">
        <f t="shared" si="4"/>
        <v xml:space="preserve">Tees Valley; </v>
      </c>
      <c r="O9" s="2" t="s">
        <v>55</v>
      </c>
      <c r="P9" s="2"/>
    </row>
    <row r="10" spans="1:16" x14ac:dyDescent="0.25">
      <c r="A10" s="2" t="s">
        <v>7</v>
      </c>
      <c r="B10" s="3">
        <f>MIN('DECADE VIEW BY YEAR'!B10:F10)</f>
        <v>6024</v>
      </c>
      <c r="C10" s="3">
        <f>MAX('DECADE VIEW BY YEAR'!B10:F10)</f>
        <v>9136</v>
      </c>
      <c r="D10" s="3">
        <f t="shared" si="0"/>
        <v>3112</v>
      </c>
      <c r="E10" s="3">
        <f>MIN('DECADE VIEW BY YEAR'!G10:K10)</f>
        <v>33117</v>
      </c>
      <c r="F10" s="3">
        <f>MAX('DECADE VIEW BY YEAR'!G10:K10)</f>
        <v>76042</v>
      </c>
      <c r="G10" s="3">
        <f t="shared" si="1"/>
        <v>42925</v>
      </c>
      <c r="H10" s="3">
        <f>MIN('DECADE VIEW BY YEAR'!L10:P10)</f>
        <v>147681</v>
      </c>
      <c r="I10" s="3">
        <f>MAX('DECADE VIEW BY YEAR'!L10:P10)</f>
        <v>188056</v>
      </c>
      <c r="J10" s="3">
        <f t="shared" si="2"/>
        <v>40375</v>
      </c>
      <c r="K10" s="3">
        <f>MIN('DECADE VIEW BY YEAR'!Q10:U10)</f>
        <v>133117</v>
      </c>
      <c r="L10" s="3">
        <f>MAX('DECADE VIEW BY YEAR'!Q10:U10)</f>
        <v>200399</v>
      </c>
      <c r="M10" s="3">
        <f t="shared" si="3"/>
        <v>67282</v>
      </c>
      <c r="N10" s="2" t="str">
        <f t="shared" si="4"/>
        <v xml:space="preserve">Sheffield City Region; </v>
      </c>
      <c r="O10" s="2" t="s">
        <v>56</v>
      </c>
      <c r="P10" s="2"/>
    </row>
    <row r="11" spans="1:16" x14ac:dyDescent="0.25">
      <c r="A11" s="2" t="s">
        <v>8</v>
      </c>
      <c r="B11" s="3">
        <f>MIN('DECADE VIEW BY YEAR'!B11:F11)</f>
        <v>726</v>
      </c>
      <c r="C11" s="3">
        <f>MAX('DECADE VIEW BY YEAR'!B11:F11)</f>
        <v>1098</v>
      </c>
      <c r="D11" s="3">
        <f t="shared" si="0"/>
        <v>372</v>
      </c>
      <c r="E11" s="3">
        <f>MIN('DECADE VIEW BY YEAR'!G11:K11)</f>
        <v>4584</v>
      </c>
      <c r="F11" s="3">
        <f>MAX('DECADE VIEW BY YEAR'!G11:K11)</f>
        <v>10634</v>
      </c>
      <c r="G11" s="3">
        <f t="shared" si="1"/>
        <v>6050</v>
      </c>
      <c r="H11" s="3">
        <f>MIN('DECADE VIEW BY YEAR'!L11:P11)</f>
        <v>21083</v>
      </c>
      <c r="I11" s="3">
        <f>MAX('DECADE VIEW BY YEAR'!L11:P11)</f>
        <v>26762</v>
      </c>
      <c r="J11" s="3">
        <f t="shared" si="2"/>
        <v>5679</v>
      </c>
      <c r="K11" s="3">
        <f>MIN('DECADE VIEW BY YEAR'!Q11:U11)</f>
        <v>18944</v>
      </c>
      <c r="L11" s="3">
        <f>MAX('DECADE VIEW BY YEAR'!Q11:U11)</f>
        <v>28477</v>
      </c>
      <c r="M11" s="3">
        <f t="shared" si="3"/>
        <v>9533</v>
      </c>
      <c r="N11" s="2" t="str">
        <f t="shared" si="4"/>
        <v xml:space="preserve">Greater Lincolnshire; </v>
      </c>
      <c r="O11" s="2" t="s">
        <v>57</v>
      </c>
      <c r="P11" s="2"/>
    </row>
    <row r="12" spans="1:16" x14ac:dyDescent="0.25">
      <c r="A12" s="2" t="s">
        <v>9</v>
      </c>
      <c r="B12" s="3">
        <f>MIN('DECADE VIEW BY YEAR'!B12:F12)</f>
        <v>5326</v>
      </c>
      <c r="C12" s="3">
        <f>MAX('DECADE VIEW BY YEAR'!B12:F12)</f>
        <v>8116</v>
      </c>
      <c r="D12" s="3">
        <f t="shared" si="0"/>
        <v>2790</v>
      </c>
      <c r="E12" s="3">
        <f>MIN('DECADE VIEW BY YEAR'!G12:K12)</f>
        <v>37291</v>
      </c>
      <c r="F12" s="3">
        <f>MAX('DECADE VIEW BY YEAR'!G12:K12)</f>
        <v>87085</v>
      </c>
      <c r="G12" s="3">
        <f t="shared" si="1"/>
        <v>49794</v>
      </c>
      <c r="H12" s="3">
        <f>MIN('DECADE VIEW BY YEAR'!L12:P12)</f>
        <v>174775</v>
      </c>
      <c r="I12" s="3">
        <f>MAX('DECADE VIEW BY YEAR'!L12:P12)</f>
        <v>221436</v>
      </c>
      <c r="J12" s="3">
        <f t="shared" si="2"/>
        <v>46661</v>
      </c>
      <c r="K12" s="3">
        <f>MIN('DECADE VIEW BY YEAR'!Q12:U12)</f>
        <v>156755</v>
      </c>
      <c r="L12" s="3">
        <f>MAX('DECADE VIEW BY YEAR'!Q12:U12)</f>
        <v>235544</v>
      </c>
      <c r="M12" s="3">
        <f t="shared" si="3"/>
        <v>78789</v>
      </c>
      <c r="N12" s="2" t="str">
        <f t="shared" si="4"/>
        <v>Humber; York and North Yorkshire</v>
      </c>
      <c r="O12" s="2" t="s">
        <v>58</v>
      </c>
      <c r="P12" s="2" t="s">
        <v>59</v>
      </c>
    </row>
    <row r="13" spans="1:16" x14ac:dyDescent="0.25">
      <c r="A13" s="2" t="s">
        <v>10</v>
      </c>
      <c r="B13" s="3">
        <f>MIN('DECADE VIEW BY YEAR'!B13:F13)</f>
        <v>1529</v>
      </c>
      <c r="C13" s="3">
        <f>MAX('DECADE VIEW BY YEAR'!B13:F13)</f>
        <v>4123</v>
      </c>
      <c r="D13" s="3">
        <f t="shared" si="0"/>
        <v>2594</v>
      </c>
      <c r="E13" s="3">
        <f>MIN('DECADE VIEW BY YEAR'!G13:K13)</f>
        <v>15894</v>
      </c>
      <c r="F13" s="3">
        <f>MAX('DECADE VIEW BY YEAR'!G13:K13)</f>
        <v>37333</v>
      </c>
      <c r="G13" s="3">
        <f t="shared" si="1"/>
        <v>21439</v>
      </c>
      <c r="H13" s="3">
        <f>MIN('DECADE VIEW BY YEAR'!L13:P13)</f>
        <v>71976</v>
      </c>
      <c r="I13" s="3">
        <f>MAX('DECADE VIEW BY YEAR'!L13:P13)</f>
        <v>93449</v>
      </c>
      <c r="J13" s="3">
        <f t="shared" si="2"/>
        <v>21473</v>
      </c>
      <c r="K13" s="3">
        <f>MIN('DECADE VIEW BY YEAR'!Q13:U13)</f>
        <v>64804</v>
      </c>
      <c r="L13" s="3">
        <f>MAX('DECADE VIEW BY YEAR'!Q13:U13)</f>
        <v>102224</v>
      </c>
      <c r="M13" s="3">
        <f t="shared" si="3"/>
        <v>37420</v>
      </c>
      <c r="N13" s="2" t="str">
        <f t="shared" si="4"/>
        <v xml:space="preserve">North Eastern; </v>
      </c>
      <c r="O13" s="2" t="s">
        <v>54</v>
      </c>
      <c r="P13" s="2"/>
    </row>
    <row r="14" spans="1:16" x14ac:dyDescent="0.25">
      <c r="A14" s="2" t="s">
        <v>11</v>
      </c>
      <c r="B14" s="3">
        <f>MIN('DECADE VIEW BY YEAR'!B14:F14)</f>
        <v>1114</v>
      </c>
      <c r="C14" s="3">
        <f>MAX('DECADE VIEW BY YEAR'!B14:F14)</f>
        <v>3005</v>
      </c>
      <c r="D14" s="3">
        <f t="shared" si="0"/>
        <v>1891</v>
      </c>
      <c r="E14" s="3">
        <f>MIN('DECADE VIEW BY YEAR'!G14:K14)</f>
        <v>11671</v>
      </c>
      <c r="F14" s="3">
        <f>MAX('DECADE VIEW BY YEAR'!G14:K14)</f>
        <v>27400</v>
      </c>
      <c r="G14" s="3">
        <f t="shared" si="1"/>
        <v>15729</v>
      </c>
      <c r="H14" s="3">
        <f>MIN('DECADE VIEW BY YEAR'!L14:P14)</f>
        <v>52905</v>
      </c>
      <c r="I14" s="3">
        <f>MAX('DECADE VIEW BY YEAR'!L14:P14)</f>
        <v>68665</v>
      </c>
      <c r="J14" s="3">
        <f t="shared" si="2"/>
        <v>15760</v>
      </c>
      <c r="K14" s="3">
        <f>MIN('DECADE VIEW BY YEAR'!Q14:U14)</f>
        <v>47620</v>
      </c>
      <c r="L14" s="3">
        <f>MAX('DECADE VIEW BY YEAR'!Q14:U14)</f>
        <v>75114</v>
      </c>
      <c r="M14" s="3">
        <f t="shared" si="3"/>
        <v>27494</v>
      </c>
      <c r="N14" s="2" t="str">
        <f t="shared" si="4"/>
        <v xml:space="preserve">York and North Yorkshire; </v>
      </c>
      <c r="O14" s="2" t="s">
        <v>59</v>
      </c>
      <c r="P14" s="2"/>
    </row>
    <row r="15" spans="1:16" x14ac:dyDescent="0.25">
      <c r="A15" s="2" t="s">
        <v>12</v>
      </c>
      <c r="B15" s="3">
        <f>MIN('DECADE VIEW BY YEAR'!B15:F15)</f>
        <v>2560</v>
      </c>
      <c r="C15" s="3">
        <f>MAX('DECADE VIEW BY YEAR'!B15:F15)</f>
        <v>6648</v>
      </c>
      <c r="D15" s="3">
        <f t="shared" si="0"/>
        <v>4088</v>
      </c>
      <c r="E15" s="3">
        <f>MIN('DECADE VIEW BY YEAR'!G15:K15)</f>
        <v>20339</v>
      </c>
      <c r="F15" s="3">
        <f>MAX('DECADE VIEW BY YEAR'!G15:K15)</f>
        <v>48321</v>
      </c>
      <c r="G15" s="3">
        <f t="shared" si="1"/>
        <v>27982</v>
      </c>
      <c r="H15" s="3">
        <f>MIN('DECADE VIEW BY YEAR'!L15:P15)</f>
        <v>88783</v>
      </c>
      <c r="I15" s="3">
        <f>MAX('DECADE VIEW BY YEAR'!L15:P15)</f>
        <v>116506</v>
      </c>
      <c r="J15" s="3">
        <f t="shared" si="2"/>
        <v>27723</v>
      </c>
      <c r="K15" s="3">
        <f>MIN('DECADE VIEW BY YEAR'!Q15:U15)</f>
        <v>80795</v>
      </c>
      <c r="L15" s="3">
        <f>MAX('DECADE VIEW BY YEAR'!Q15:U15)</f>
        <v>127271</v>
      </c>
      <c r="M15" s="3">
        <f t="shared" si="3"/>
        <v>46476</v>
      </c>
      <c r="N15" s="2" t="str">
        <f t="shared" si="4"/>
        <v>Leeds City Region; York and North Yorkshire</v>
      </c>
      <c r="O15" s="2" t="s">
        <v>53</v>
      </c>
      <c r="P15" s="2" t="s">
        <v>59</v>
      </c>
    </row>
    <row r="16" spans="1:16" x14ac:dyDescent="0.25">
      <c r="A16" s="2" t="s">
        <v>13</v>
      </c>
      <c r="B16" s="3">
        <f>MIN('DECADE VIEW BY YEAR'!B16:F16)</f>
        <v>533</v>
      </c>
      <c r="C16" s="3">
        <f>MAX('DECADE VIEW BY YEAR'!B16:F16)</f>
        <v>1439</v>
      </c>
      <c r="D16" s="3">
        <f t="shared" si="0"/>
        <v>906</v>
      </c>
      <c r="E16" s="3">
        <f>MIN('DECADE VIEW BY YEAR'!G16:K16)</f>
        <v>7515</v>
      </c>
      <c r="F16" s="3">
        <f>MAX('DECADE VIEW BY YEAR'!G16:K16)</f>
        <v>17531</v>
      </c>
      <c r="G16" s="3">
        <f t="shared" si="1"/>
        <v>10016</v>
      </c>
      <c r="H16" s="3">
        <f>MIN('DECADE VIEW BY YEAR'!L16:P16)</f>
        <v>35287</v>
      </c>
      <c r="I16" s="3">
        <f>MAX('DECADE VIEW BY YEAR'!L16:P16)</f>
        <v>45216</v>
      </c>
      <c r="J16" s="3">
        <f t="shared" si="2"/>
        <v>9929</v>
      </c>
      <c r="K16" s="3">
        <f>MIN('DECADE VIEW BY YEAR'!Q16:U16)</f>
        <v>31455</v>
      </c>
      <c r="L16" s="3">
        <f>MAX('DECADE VIEW BY YEAR'!Q16:U16)</f>
        <v>49518</v>
      </c>
      <c r="M16" s="3">
        <f t="shared" si="3"/>
        <v>18063</v>
      </c>
      <c r="N16" s="2" t="str">
        <f t="shared" si="4"/>
        <v xml:space="preserve">Tees Valley; </v>
      </c>
      <c r="O16" s="2" t="s">
        <v>55</v>
      </c>
      <c r="P16" s="2"/>
    </row>
    <row r="17" spans="1:16" x14ac:dyDescent="0.25">
      <c r="A17" s="2" t="s">
        <v>14</v>
      </c>
      <c r="B17" s="3">
        <f>MIN('DECADE VIEW BY YEAR'!B17:F17)</f>
        <v>143</v>
      </c>
      <c r="C17" s="3">
        <f>MAX('DECADE VIEW BY YEAR'!B17:F17)</f>
        <v>217</v>
      </c>
      <c r="D17" s="3">
        <f t="shared" si="0"/>
        <v>74</v>
      </c>
      <c r="E17" s="3">
        <f>MIN('DECADE VIEW BY YEAR'!G17:K17)</f>
        <v>624</v>
      </c>
      <c r="F17" s="3">
        <f>MAX('DECADE VIEW BY YEAR'!G17:K17)</f>
        <v>1403</v>
      </c>
      <c r="G17" s="3">
        <f t="shared" si="1"/>
        <v>779</v>
      </c>
      <c r="H17" s="3">
        <f>MIN('DECADE VIEW BY YEAR'!L17:P17)</f>
        <v>2608</v>
      </c>
      <c r="I17" s="3">
        <f>MAX('DECADE VIEW BY YEAR'!L17:P17)</f>
        <v>3344</v>
      </c>
      <c r="J17" s="3">
        <f t="shared" si="2"/>
        <v>736</v>
      </c>
      <c r="K17" s="3">
        <f>MIN('DECADE VIEW BY YEAR'!Q17:U17)</f>
        <v>2367</v>
      </c>
      <c r="L17" s="3">
        <f>MAX('DECADE VIEW BY YEAR'!Q17:U17)</f>
        <v>3575</v>
      </c>
      <c r="M17" s="3">
        <f t="shared" si="3"/>
        <v>1208</v>
      </c>
      <c r="N17" s="2" t="str">
        <f t="shared" si="4"/>
        <v xml:space="preserve">Derby, Derbyshire, Nottingham and Nottinghamshire,; </v>
      </c>
      <c r="O17" s="2" t="s">
        <v>60</v>
      </c>
      <c r="P17" s="2"/>
    </row>
    <row r="18" spans="1:16" x14ac:dyDescent="0.25">
      <c r="A18" s="2" t="s">
        <v>47</v>
      </c>
      <c r="B18" s="3">
        <f>MIN('DECADE VIEW BY YEAR'!B18:F18)</f>
        <v>2694</v>
      </c>
      <c r="C18" s="3">
        <f>MAX('DECADE VIEW BY YEAR'!B18:F18)</f>
        <v>4084</v>
      </c>
      <c r="D18" s="3">
        <f t="shared" si="0"/>
        <v>1390</v>
      </c>
      <c r="E18" s="3">
        <f>MIN('DECADE VIEW BY YEAR'!G18:K18)</f>
        <v>20161</v>
      </c>
      <c r="F18" s="3">
        <f>MAX('DECADE VIEW BY YEAR'!G18:K18)</f>
        <v>47281</v>
      </c>
      <c r="G18" s="3">
        <f t="shared" si="1"/>
        <v>27120</v>
      </c>
      <c r="H18" s="3">
        <f>MIN('DECADE VIEW BY YEAR'!L18:P18)</f>
        <v>95686</v>
      </c>
      <c r="I18" s="3">
        <f>MAX('DECADE VIEW BY YEAR'!L18:P18)</f>
        <v>121078</v>
      </c>
      <c r="J18" s="3">
        <f t="shared" si="2"/>
        <v>25392</v>
      </c>
      <c r="K18" s="3">
        <f>MIN('DECADE VIEW BY YEAR'!Q18:U18)</f>
        <v>85713</v>
      </c>
      <c r="L18" s="3">
        <f>MAX('DECADE VIEW BY YEAR'!Q18:U18)</f>
        <v>128658</v>
      </c>
      <c r="M18" s="3">
        <f t="shared" si="3"/>
        <v>42945</v>
      </c>
      <c r="N18" s="2" t="str">
        <f t="shared" si="4"/>
        <v xml:space="preserve">Humber; </v>
      </c>
      <c r="O18" s="2" t="s">
        <v>58</v>
      </c>
      <c r="P18" s="2"/>
    </row>
    <row r="19" spans="1:16" x14ac:dyDescent="0.25">
      <c r="A19" s="2" t="s">
        <v>16</v>
      </c>
      <c r="B19" s="3">
        <f>MIN('DECADE VIEW BY YEAR'!B19:F19)</f>
        <v>6424</v>
      </c>
      <c r="C19" s="3">
        <f>MAX('DECADE VIEW BY YEAR'!B19:F19)</f>
        <v>9746</v>
      </c>
      <c r="D19" s="3">
        <f t="shared" si="0"/>
        <v>3322</v>
      </c>
      <c r="E19" s="3">
        <f>MIN('DECADE VIEW BY YEAR'!G19:K19)</f>
        <v>41003</v>
      </c>
      <c r="F19" s="3">
        <f>MAX('DECADE VIEW BY YEAR'!G19:K19)</f>
        <v>95201</v>
      </c>
      <c r="G19" s="3">
        <f t="shared" si="1"/>
        <v>54198</v>
      </c>
      <c r="H19" s="3">
        <f>MIN('DECADE VIEW BY YEAR'!L19:P19)</f>
        <v>188991</v>
      </c>
      <c r="I19" s="3">
        <f>MAX('DECADE VIEW BY YEAR'!L19:P19)</f>
        <v>239845</v>
      </c>
      <c r="J19" s="3">
        <f t="shared" si="2"/>
        <v>50854</v>
      </c>
      <c r="K19" s="3">
        <f>MIN('DECADE VIEW BY YEAR'!Q19:U19)</f>
        <v>169782</v>
      </c>
      <c r="L19" s="3">
        <f>MAX('DECADE VIEW BY YEAR'!Q19:U19)</f>
        <v>255201</v>
      </c>
      <c r="M19" s="3">
        <f t="shared" si="3"/>
        <v>85419</v>
      </c>
      <c r="N19" s="2" t="str">
        <f t="shared" si="4"/>
        <v xml:space="preserve">Leeds City Region; </v>
      </c>
      <c r="O19" s="2" t="s">
        <v>53</v>
      </c>
      <c r="P19" s="2"/>
    </row>
    <row r="20" spans="1:16" x14ac:dyDescent="0.25">
      <c r="A20" s="2" t="s">
        <v>17</v>
      </c>
      <c r="B20" s="3">
        <f>MIN('DECADE VIEW BY YEAR'!B20:F20)</f>
        <v>17824</v>
      </c>
      <c r="C20" s="3">
        <f>MAX('DECADE VIEW BY YEAR'!B20:F20)</f>
        <v>27036</v>
      </c>
      <c r="D20" s="3">
        <f t="shared" si="0"/>
        <v>9212</v>
      </c>
      <c r="E20" s="3">
        <f>MIN('DECADE VIEW BY YEAR'!G20:K20)</f>
        <v>89622</v>
      </c>
      <c r="F20" s="3">
        <f>MAX('DECADE VIEW BY YEAR'!G20:K20)</f>
        <v>204267</v>
      </c>
      <c r="G20" s="3">
        <f t="shared" si="1"/>
        <v>114645</v>
      </c>
      <c r="H20" s="3">
        <f>MIN('DECADE VIEW BY YEAR'!L20:P20)</f>
        <v>390690</v>
      </c>
      <c r="I20" s="3">
        <f>MAX('DECADE VIEW BY YEAR'!L20:P20)</f>
        <v>498700</v>
      </c>
      <c r="J20" s="3">
        <f t="shared" si="2"/>
        <v>108010</v>
      </c>
      <c r="K20" s="3">
        <f>MIN('DECADE VIEW BY YEAR'!Q20:U20)</f>
        <v>353003</v>
      </c>
      <c r="L20" s="3">
        <f>MAX('DECADE VIEW BY YEAR'!Q20:U20)</f>
        <v>531997</v>
      </c>
      <c r="M20" s="3">
        <f t="shared" si="3"/>
        <v>178994</v>
      </c>
      <c r="N20" s="2" t="str">
        <f t="shared" si="4"/>
        <v xml:space="preserve">Leeds City Region; </v>
      </c>
      <c r="O20" s="2" t="s">
        <v>53</v>
      </c>
      <c r="P20" s="2"/>
    </row>
    <row r="21" spans="1:16" x14ac:dyDescent="0.25">
      <c r="A21" s="2" t="s">
        <v>18</v>
      </c>
      <c r="B21" s="3">
        <f>MIN('DECADE VIEW BY YEAR'!B21:F21)</f>
        <v>731</v>
      </c>
      <c r="C21" s="3">
        <f>MAX('DECADE VIEW BY YEAR'!B21:F21)</f>
        <v>1968</v>
      </c>
      <c r="D21" s="3">
        <f t="shared" si="0"/>
        <v>1237</v>
      </c>
      <c r="E21" s="3">
        <f>MIN('DECADE VIEW BY YEAR'!G21:K21)</f>
        <v>10445</v>
      </c>
      <c r="F21" s="3">
        <f>MAX('DECADE VIEW BY YEAR'!G21:K21)</f>
        <v>24364</v>
      </c>
      <c r="G21" s="3">
        <f t="shared" si="1"/>
        <v>13919</v>
      </c>
      <c r="H21" s="3">
        <f>MIN('DECADE VIEW BY YEAR'!L21:P21)</f>
        <v>49130</v>
      </c>
      <c r="I21" s="3">
        <f>MAX('DECADE VIEW BY YEAR'!L21:P21)</f>
        <v>62917</v>
      </c>
      <c r="J21" s="3">
        <f t="shared" si="2"/>
        <v>13787</v>
      </c>
      <c r="K21" s="3">
        <f>MIN('DECADE VIEW BY YEAR'!Q21:U21)</f>
        <v>43777</v>
      </c>
      <c r="L21" s="3">
        <f>MAX('DECADE VIEW BY YEAR'!Q21:U21)</f>
        <v>68906</v>
      </c>
      <c r="M21" s="3">
        <f t="shared" si="3"/>
        <v>25129</v>
      </c>
      <c r="N21" s="2" t="str">
        <f t="shared" si="4"/>
        <v xml:space="preserve">Tees Valley; </v>
      </c>
      <c r="O21" s="2" t="s">
        <v>55</v>
      </c>
      <c r="P21" s="2"/>
    </row>
    <row r="22" spans="1:16" x14ac:dyDescent="0.25">
      <c r="A22" s="2" t="s">
        <v>19</v>
      </c>
      <c r="B22" s="3">
        <f>MIN('DECADE VIEW BY YEAR'!B22:F22)</f>
        <v>2207</v>
      </c>
      <c r="C22" s="3">
        <f>MAX('DECADE VIEW BY YEAR'!B22:F22)</f>
        <v>5954</v>
      </c>
      <c r="D22" s="3">
        <f t="shared" si="0"/>
        <v>3747</v>
      </c>
      <c r="E22" s="3">
        <f>MIN('DECADE VIEW BY YEAR'!G22:K22)</f>
        <v>19670</v>
      </c>
      <c r="F22" s="3">
        <f>MAX('DECADE VIEW BY YEAR'!G22:K22)</f>
        <v>46600</v>
      </c>
      <c r="G22" s="3">
        <f t="shared" si="1"/>
        <v>26930</v>
      </c>
      <c r="H22" s="3">
        <f>MIN('DECADE VIEW BY YEAR'!L22:P22)</f>
        <v>86973</v>
      </c>
      <c r="I22" s="3">
        <f>MAX('DECADE VIEW BY YEAR'!L22:P22)</f>
        <v>113926</v>
      </c>
      <c r="J22" s="3">
        <f t="shared" si="2"/>
        <v>26953</v>
      </c>
      <c r="K22" s="3">
        <f>MIN('DECADE VIEW BY YEAR'!Q22:U22)</f>
        <v>78834</v>
      </c>
      <c r="L22" s="3">
        <f>MAX('DECADE VIEW BY YEAR'!Q22:U22)</f>
        <v>124524</v>
      </c>
      <c r="M22" s="3">
        <f t="shared" si="3"/>
        <v>45690</v>
      </c>
      <c r="N22" s="2" t="str">
        <f t="shared" si="4"/>
        <v xml:space="preserve">North Eastern; </v>
      </c>
      <c r="O22" s="2" t="s">
        <v>54</v>
      </c>
      <c r="P22" s="2"/>
    </row>
    <row r="23" spans="1:16" x14ac:dyDescent="0.25">
      <c r="A23" s="2" t="s">
        <v>20</v>
      </c>
      <c r="B23" s="3">
        <f>MIN('DECADE VIEW BY YEAR'!B23:F23)</f>
        <v>363</v>
      </c>
      <c r="C23" s="3">
        <f>MAX('DECADE VIEW BY YEAR'!B23:F23)</f>
        <v>550</v>
      </c>
      <c r="D23" s="3">
        <f t="shared" si="0"/>
        <v>187</v>
      </c>
      <c r="E23" s="3">
        <f>MIN('DECADE VIEW BY YEAR'!G23:K23)</f>
        <v>2353</v>
      </c>
      <c r="F23" s="3">
        <f>MAX('DECADE VIEW BY YEAR'!G23:K23)</f>
        <v>5469</v>
      </c>
      <c r="G23" s="3">
        <f t="shared" si="1"/>
        <v>3116</v>
      </c>
      <c r="H23" s="3">
        <f>MIN('DECADE VIEW BY YEAR'!L23:P23)</f>
        <v>10881</v>
      </c>
      <c r="I23" s="3">
        <f>MAX('DECADE VIEW BY YEAR'!L23:P23)</f>
        <v>13804</v>
      </c>
      <c r="J23" s="3">
        <f t="shared" si="2"/>
        <v>2923</v>
      </c>
      <c r="K23" s="3">
        <f>MIN('DECADE VIEW BY YEAR'!Q23:U23)</f>
        <v>9772</v>
      </c>
      <c r="L23" s="3">
        <f>MAX('DECADE VIEW BY YEAR'!Q23:U23)</f>
        <v>14685</v>
      </c>
      <c r="M23" s="3">
        <f t="shared" si="3"/>
        <v>4913</v>
      </c>
      <c r="N23" s="2" t="str">
        <f t="shared" si="4"/>
        <v>Derby, Derbyshire, Nottingham and Nottinghamshire; Sheffield City Region</v>
      </c>
      <c r="O23" s="2" t="s">
        <v>65</v>
      </c>
      <c r="P23" s="2" t="s">
        <v>56</v>
      </c>
    </row>
    <row r="24" spans="1:16" x14ac:dyDescent="0.25">
      <c r="A24" s="2" t="s">
        <v>21</v>
      </c>
      <c r="B24" s="3">
        <f>MIN('DECADE VIEW BY YEAR'!B24:F24)</f>
        <v>2050</v>
      </c>
      <c r="C24" s="3">
        <f>MAX('DECADE VIEW BY YEAR'!B24:F24)</f>
        <v>3107</v>
      </c>
      <c r="D24" s="3">
        <f t="shared" si="0"/>
        <v>1057</v>
      </c>
      <c r="E24" s="3">
        <f>MIN('DECADE VIEW BY YEAR'!G24:K24)</f>
        <v>14801</v>
      </c>
      <c r="F24" s="3">
        <f>MAX('DECADE VIEW BY YEAR'!G24:K24)</f>
        <v>34635</v>
      </c>
      <c r="G24" s="3">
        <f t="shared" si="1"/>
        <v>19834</v>
      </c>
      <c r="H24" s="3">
        <f>MIN('DECADE VIEW BY YEAR'!L24:P24)</f>
        <v>69808</v>
      </c>
      <c r="I24" s="3">
        <f>MAX('DECADE VIEW BY YEAR'!L24:P24)</f>
        <v>88386</v>
      </c>
      <c r="J24" s="3">
        <f t="shared" si="2"/>
        <v>18578</v>
      </c>
      <c r="K24" s="3">
        <f>MIN('DECADE VIEW BY YEAR'!Q24:U24)</f>
        <v>62570</v>
      </c>
      <c r="L24" s="3">
        <f>MAX('DECADE VIEW BY YEAR'!Q24:U24)</f>
        <v>93946</v>
      </c>
      <c r="M24" s="3">
        <f t="shared" si="3"/>
        <v>31376</v>
      </c>
      <c r="N24" s="2" t="str">
        <f t="shared" si="4"/>
        <v>Greater Lincolnshire; Humber</v>
      </c>
      <c r="O24" s="2" t="s">
        <v>57</v>
      </c>
      <c r="P24" s="2" t="s">
        <v>58</v>
      </c>
    </row>
    <row r="25" spans="1:16" x14ac:dyDescent="0.25">
      <c r="A25" s="2" t="s">
        <v>22</v>
      </c>
      <c r="B25" s="3">
        <f>MIN('DECADE VIEW BY YEAR'!B25:F25)</f>
        <v>2469</v>
      </c>
      <c r="C25" s="3">
        <f>MAX('DECADE VIEW BY YEAR'!B25:F25)</f>
        <v>3741</v>
      </c>
      <c r="D25" s="3">
        <f t="shared" si="0"/>
        <v>1272</v>
      </c>
      <c r="E25" s="3">
        <f>MIN('DECADE VIEW BY YEAR'!G25:K25)</f>
        <v>18135</v>
      </c>
      <c r="F25" s="3">
        <f>MAX('DECADE VIEW BY YEAR'!G25:K25)</f>
        <v>42486</v>
      </c>
      <c r="G25" s="3">
        <f t="shared" si="1"/>
        <v>24351</v>
      </c>
      <c r="H25" s="3">
        <f>MIN('DECADE VIEW BY YEAR'!L25:P25)</f>
        <v>85811</v>
      </c>
      <c r="I25" s="3">
        <f>MAX('DECADE VIEW BY YEAR'!L25:P25)</f>
        <v>108616</v>
      </c>
      <c r="J25" s="3">
        <f t="shared" si="2"/>
        <v>22805</v>
      </c>
      <c r="K25" s="3">
        <f>MIN('DECADE VIEW BY YEAR'!Q25:U25)</f>
        <v>76892</v>
      </c>
      <c r="L25" s="3">
        <f>MAX('DECADE VIEW BY YEAR'!Q25:U25)</f>
        <v>115433</v>
      </c>
      <c r="M25" s="3">
        <f t="shared" si="3"/>
        <v>38541</v>
      </c>
      <c r="N25" s="2" t="str">
        <f t="shared" si="4"/>
        <v>Greater Lincolnshire; Humber</v>
      </c>
      <c r="O25" s="2" t="s">
        <v>57</v>
      </c>
      <c r="P25" s="2" t="s">
        <v>58</v>
      </c>
    </row>
    <row r="26" spans="1:16" x14ac:dyDescent="0.25">
      <c r="A26" s="2" t="s">
        <v>23</v>
      </c>
      <c r="B26" s="3">
        <f>MIN('DECADE VIEW BY YEAR'!B26:F26)</f>
        <v>1835</v>
      </c>
      <c r="C26" s="3">
        <f>MAX('DECADE VIEW BY YEAR'!B26:F26)</f>
        <v>4949</v>
      </c>
      <c r="D26" s="3">
        <f t="shared" si="0"/>
        <v>3114</v>
      </c>
      <c r="E26" s="3">
        <f>MIN('DECADE VIEW BY YEAR'!G26:K26)</f>
        <v>18117</v>
      </c>
      <c r="F26" s="3">
        <f>MAX('DECADE VIEW BY YEAR'!G26:K26)</f>
        <v>42672</v>
      </c>
      <c r="G26" s="3">
        <f t="shared" si="1"/>
        <v>24555</v>
      </c>
      <c r="H26" s="3">
        <f>MIN('DECADE VIEW BY YEAR'!L26:P26)</f>
        <v>81435</v>
      </c>
      <c r="I26" s="3">
        <f>MAX('DECADE VIEW BY YEAR'!L26:P26)</f>
        <v>106025</v>
      </c>
      <c r="J26" s="3">
        <f t="shared" si="2"/>
        <v>24590</v>
      </c>
      <c r="K26" s="3">
        <f>MIN('DECADE VIEW BY YEAR'!Q26:U26)</f>
        <v>73475</v>
      </c>
      <c r="L26" s="3">
        <f>MAX('DECADE VIEW BY YEAR'!Q26:U26)</f>
        <v>115950</v>
      </c>
      <c r="M26" s="3">
        <f t="shared" si="3"/>
        <v>42475</v>
      </c>
      <c r="N26" s="2" t="str">
        <f t="shared" si="4"/>
        <v xml:space="preserve">North Eastern; </v>
      </c>
      <c r="O26" s="2" t="s">
        <v>54</v>
      </c>
      <c r="P26" s="2"/>
    </row>
    <row r="27" spans="1:16" x14ac:dyDescent="0.25">
      <c r="A27" s="2" t="s">
        <v>24</v>
      </c>
      <c r="B27" s="3">
        <f>MIN('DECADE VIEW BY YEAR'!B27:F27)</f>
        <v>3501</v>
      </c>
      <c r="C27" s="3">
        <f>MAX('DECADE VIEW BY YEAR'!B27:F27)</f>
        <v>9450</v>
      </c>
      <c r="D27" s="3">
        <f t="shared" si="0"/>
        <v>5949</v>
      </c>
      <c r="E27" s="3">
        <f>MIN('DECADE VIEW BY YEAR'!G27:K27)</f>
        <v>32016</v>
      </c>
      <c r="F27" s="3">
        <f>MAX('DECADE VIEW BY YEAR'!G27:K27)</f>
        <v>75734</v>
      </c>
      <c r="G27" s="3">
        <f t="shared" si="1"/>
        <v>43718</v>
      </c>
      <c r="H27" s="3">
        <f>MIN('DECADE VIEW BY YEAR'!L27:P27)</f>
        <v>142160</v>
      </c>
      <c r="I27" s="3">
        <f>MAX('DECADE VIEW BY YEAR'!L27:P27)</f>
        <v>185926</v>
      </c>
      <c r="J27" s="3">
        <f t="shared" si="2"/>
        <v>43766</v>
      </c>
      <c r="K27" s="3">
        <f>MIN('DECADE VIEW BY YEAR'!Q27:U27)</f>
        <v>128702</v>
      </c>
      <c r="L27" s="3">
        <f>MAX('DECADE VIEW BY YEAR'!Q27:U27)</f>
        <v>203249</v>
      </c>
      <c r="M27" s="3">
        <f t="shared" si="3"/>
        <v>74547</v>
      </c>
      <c r="N27" s="2" t="str">
        <f t="shared" si="4"/>
        <v xml:space="preserve">North Eastern; </v>
      </c>
      <c r="O27" s="2" t="s">
        <v>54</v>
      </c>
      <c r="P27" s="2"/>
    </row>
    <row r="28" spans="1:16" x14ac:dyDescent="0.25">
      <c r="A28" s="2" t="s">
        <v>25</v>
      </c>
      <c r="B28" s="3">
        <f>MIN('DECADE VIEW BY YEAR'!B28:F28)</f>
        <v>260</v>
      </c>
      <c r="C28" s="3">
        <f>MAX('DECADE VIEW BY YEAR'!B28:F28)</f>
        <v>393</v>
      </c>
      <c r="D28" s="3">
        <f t="shared" si="0"/>
        <v>133</v>
      </c>
      <c r="E28" s="3">
        <f>MIN('DECADE VIEW BY YEAR'!G28:K28)</f>
        <v>1768</v>
      </c>
      <c r="F28" s="3">
        <f>MAX('DECADE VIEW BY YEAR'!G28:K28)</f>
        <v>4123</v>
      </c>
      <c r="G28" s="3">
        <f t="shared" si="1"/>
        <v>2355</v>
      </c>
      <c r="H28" s="3">
        <f>MIN('DECADE VIEW BY YEAR'!L28:P28)</f>
        <v>8255</v>
      </c>
      <c r="I28" s="3">
        <f>MAX('DECADE VIEW BY YEAR'!L28:P28)</f>
        <v>10463</v>
      </c>
      <c r="J28" s="3">
        <f t="shared" si="2"/>
        <v>2208</v>
      </c>
      <c r="K28" s="3">
        <f>MIN('DECADE VIEW BY YEAR'!Q28:U28)</f>
        <v>7407</v>
      </c>
      <c r="L28" s="3">
        <f>MAX('DECADE VIEW BY YEAR'!Q28:U28)</f>
        <v>11126</v>
      </c>
      <c r="M28" s="3">
        <f t="shared" si="3"/>
        <v>3719</v>
      </c>
      <c r="N28" s="2" t="str">
        <f t="shared" si="4"/>
        <v xml:space="preserve">Lancashire; </v>
      </c>
      <c r="O28" s="2" t="s">
        <v>61</v>
      </c>
      <c r="P28" s="2"/>
    </row>
    <row r="29" spans="1:16" x14ac:dyDescent="0.25">
      <c r="A29" s="2" t="s">
        <v>26</v>
      </c>
      <c r="B29" s="3">
        <f>MIN('DECADE VIEW BY YEAR'!B29:F29)</f>
        <v>930</v>
      </c>
      <c r="C29" s="3">
        <f>MAX('DECADE VIEW BY YEAR'!B29:F29)</f>
        <v>2510</v>
      </c>
      <c r="D29" s="3">
        <f t="shared" si="0"/>
        <v>1580</v>
      </c>
      <c r="E29" s="3">
        <f>MIN('DECADE VIEW BY YEAR'!G29:K29)</f>
        <v>12671</v>
      </c>
      <c r="F29" s="3">
        <f>MAX('DECADE VIEW BY YEAR'!G29:K29)</f>
        <v>29568</v>
      </c>
      <c r="G29" s="3">
        <f t="shared" si="1"/>
        <v>16897</v>
      </c>
      <c r="H29" s="3">
        <f>MIN('DECADE VIEW BY YEAR'!L29:P29)</f>
        <v>59291</v>
      </c>
      <c r="I29" s="3">
        <f>MAX('DECADE VIEW BY YEAR'!L29:P29)</f>
        <v>76067</v>
      </c>
      <c r="J29" s="3">
        <f t="shared" si="2"/>
        <v>16776</v>
      </c>
      <c r="K29" s="3">
        <f>MIN('DECADE VIEW BY YEAR'!Q29:U29)</f>
        <v>52903</v>
      </c>
      <c r="L29" s="3">
        <f>MAX('DECADE VIEW BY YEAR'!Q29:U29)</f>
        <v>83297</v>
      </c>
      <c r="M29" s="3">
        <f t="shared" si="3"/>
        <v>30394</v>
      </c>
      <c r="N29" s="2" t="str">
        <f t="shared" si="4"/>
        <v xml:space="preserve">Tees Valley; </v>
      </c>
      <c r="O29" s="2" t="s">
        <v>55</v>
      </c>
      <c r="P29" s="2"/>
    </row>
    <row r="30" spans="1:16" x14ac:dyDescent="0.25">
      <c r="A30" s="2" t="s">
        <v>27</v>
      </c>
      <c r="B30" s="3">
        <f>MIN('DECADE VIEW BY YEAR'!B30:F30)</f>
        <v>482</v>
      </c>
      <c r="C30" s="3">
        <f>MAX('DECADE VIEW BY YEAR'!B30:F30)</f>
        <v>1302</v>
      </c>
      <c r="D30" s="3">
        <f t="shared" si="0"/>
        <v>820</v>
      </c>
      <c r="E30" s="3">
        <f>MIN('DECADE VIEW BY YEAR'!G30:K30)</f>
        <v>5266</v>
      </c>
      <c r="F30" s="3">
        <f>MAX('DECADE VIEW BY YEAR'!G30:K30)</f>
        <v>12337</v>
      </c>
      <c r="G30" s="3">
        <f t="shared" si="1"/>
        <v>7071</v>
      </c>
      <c r="H30" s="3">
        <f>MIN('DECADE VIEW BY YEAR'!L30:P30)</f>
        <v>24001</v>
      </c>
      <c r="I30" s="3">
        <f>MAX('DECADE VIEW BY YEAR'!L30:P30)</f>
        <v>31088</v>
      </c>
      <c r="J30" s="3">
        <f t="shared" si="2"/>
        <v>7087</v>
      </c>
      <c r="K30" s="3">
        <f>MIN('DECADE VIEW BY YEAR'!Q30:U30)</f>
        <v>21572</v>
      </c>
      <c r="L30" s="3">
        <f>MAX('DECADE VIEW BY YEAR'!Q30:U30)</f>
        <v>34014</v>
      </c>
      <c r="M30" s="3">
        <f t="shared" si="3"/>
        <v>12442</v>
      </c>
      <c r="N30" s="2" t="str">
        <f t="shared" si="4"/>
        <v xml:space="preserve">York and North Yorkshire; </v>
      </c>
      <c r="O30" s="2" t="s">
        <v>59</v>
      </c>
      <c r="P30" s="2"/>
    </row>
    <row r="31" spans="1:16" x14ac:dyDescent="0.25">
      <c r="A31" s="2" t="s">
        <v>28</v>
      </c>
      <c r="B31" s="3">
        <f>MIN('DECADE VIEW BY YEAR'!B31:F31)</f>
        <v>3394</v>
      </c>
      <c r="C31" s="3">
        <f>MAX('DECADE VIEW BY YEAR'!B31:F31)</f>
        <v>5148</v>
      </c>
      <c r="D31" s="3">
        <f t="shared" si="0"/>
        <v>1754</v>
      </c>
      <c r="E31" s="3">
        <f>MIN('DECADE VIEW BY YEAR'!G31:K31)</f>
        <v>25372</v>
      </c>
      <c r="F31" s="3">
        <f>MAX('DECADE VIEW BY YEAR'!G31:K31)</f>
        <v>59497</v>
      </c>
      <c r="G31" s="3">
        <f t="shared" si="1"/>
        <v>34125</v>
      </c>
      <c r="H31" s="3">
        <f>MIN('DECADE VIEW BY YEAR'!L31:P31)</f>
        <v>120383</v>
      </c>
      <c r="I31" s="3">
        <f>MAX('DECADE VIEW BY YEAR'!L31:P31)</f>
        <v>152333</v>
      </c>
      <c r="J31" s="3">
        <f t="shared" si="2"/>
        <v>31950</v>
      </c>
      <c r="K31" s="3">
        <f>MIN('DECADE VIEW BY YEAR'!Q31:U31)</f>
        <v>107841</v>
      </c>
      <c r="L31" s="3">
        <f>MAX('DECADE VIEW BY YEAR'!Q31:U31)</f>
        <v>161874</v>
      </c>
      <c r="M31" s="3">
        <f t="shared" si="3"/>
        <v>54033</v>
      </c>
      <c r="N31" s="2" t="str">
        <f t="shared" si="4"/>
        <v xml:space="preserve">Sheffield City Region; </v>
      </c>
      <c r="O31" s="2" t="s">
        <v>56</v>
      </c>
      <c r="P31" s="2"/>
    </row>
    <row r="32" spans="1:16" x14ac:dyDescent="0.25">
      <c r="A32" s="2" t="s">
        <v>29</v>
      </c>
      <c r="B32" s="3">
        <f>MIN('DECADE VIEW BY YEAR'!B32:F32)</f>
        <v>783</v>
      </c>
      <c r="C32" s="3">
        <f>MAX('DECADE VIEW BY YEAR'!B32:F32)</f>
        <v>2085</v>
      </c>
      <c r="D32" s="3">
        <f t="shared" si="0"/>
        <v>1302</v>
      </c>
      <c r="E32" s="3">
        <f>MIN('DECADE VIEW BY YEAR'!G32:K32)</f>
        <v>7345</v>
      </c>
      <c r="F32" s="3">
        <f>MAX('DECADE VIEW BY YEAR'!G32:K32)</f>
        <v>17343</v>
      </c>
      <c r="G32" s="3">
        <f t="shared" si="1"/>
        <v>9998</v>
      </c>
      <c r="H32" s="3">
        <f>MIN('DECADE VIEW BY YEAR'!L32:P32)</f>
        <v>32887</v>
      </c>
      <c r="I32" s="3">
        <f>MAX('DECADE VIEW BY YEAR'!L32:P32)</f>
        <v>42833</v>
      </c>
      <c r="J32" s="3">
        <f t="shared" si="2"/>
        <v>9946</v>
      </c>
      <c r="K32" s="3">
        <f>MIN('DECADE VIEW BY YEAR'!Q32:U32)</f>
        <v>29734</v>
      </c>
      <c r="L32" s="3">
        <f>MAX('DECADE VIEW BY YEAR'!Q32:U32)</f>
        <v>46828</v>
      </c>
      <c r="M32" s="3">
        <f t="shared" si="3"/>
        <v>17094</v>
      </c>
      <c r="N32" s="2" t="str">
        <f t="shared" si="4"/>
        <v xml:space="preserve">York and North Yorkshire; </v>
      </c>
      <c r="O32" s="2" t="s">
        <v>59</v>
      </c>
      <c r="P32" s="2"/>
    </row>
    <row r="33" spans="1:16" x14ac:dyDescent="0.25">
      <c r="A33" s="2" t="s">
        <v>30</v>
      </c>
      <c r="B33" s="3">
        <f>MIN('DECADE VIEW BY YEAR'!B33:F33)</f>
        <v>844</v>
      </c>
      <c r="C33" s="3">
        <f>MAX('DECADE VIEW BY YEAR'!B33:F33)</f>
        <v>2239</v>
      </c>
      <c r="D33" s="3">
        <f t="shared" si="0"/>
        <v>1395</v>
      </c>
      <c r="E33" s="3">
        <f>MIN('DECADE VIEW BY YEAR'!G33:K33)</f>
        <v>10725</v>
      </c>
      <c r="F33" s="3">
        <f>MAX('DECADE VIEW BY YEAR'!G33:K33)</f>
        <v>25104</v>
      </c>
      <c r="G33" s="3">
        <f t="shared" si="1"/>
        <v>14379</v>
      </c>
      <c r="H33" s="3">
        <f>MIN('DECADE VIEW BY YEAR'!L33:P33)</f>
        <v>50047</v>
      </c>
      <c r="I33" s="3">
        <f>MAX('DECADE VIEW BY YEAR'!L33:P33)</f>
        <v>64204</v>
      </c>
      <c r="J33" s="3">
        <f t="shared" si="2"/>
        <v>14157</v>
      </c>
      <c r="K33" s="3">
        <f>MIN('DECADE VIEW BY YEAR'!Q33:U33)</f>
        <v>44753</v>
      </c>
      <c r="L33" s="3">
        <f>MAX('DECADE VIEW BY YEAR'!Q33:U33)</f>
        <v>70285</v>
      </c>
      <c r="M33" s="3">
        <f t="shared" si="3"/>
        <v>25532</v>
      </c>
      <c r="N33" s="2" t="str">
        <f t="shared" si="4"/>
        <v xml:space="preserve">York and North Yorkshire; </v>
      </c>
      <c r="O33" s="2" t="s">
        <v>59</v>
      </c>
      <c r="P33" s="2"/>
    </row>
    <row r="34" spans="1:16" x14ac:dyDescent="0.25">
      <c r="A34" s="2" t="s">
        <v>31</v>
      </c>
      <c r="B34" s="3">
        <f>MIN('DECADE VIEW BY YEAR'!B34:F34)</f>
        <v>1390</v>
      </c>
      <c r="C34" s="3">
        <f>MAX('DECADE VIEW BY YEAR'!B34:F34)</f>
        <v>2127</v>
      </c>
      <c r="D34" s="3">
        <f t="shared" si="0"/>
        <v>737</v>
      </c>
      <c r="E34" s="3">
        <f>MIN('DECADE VIEW BY YEAR'!G34:K34)</f>
        <v>9910</v>
      </c>
      <c r="F34" s="3">
        <f>MAX('DECADE VIEW BY YEAR'!G34:K34)</f>
        <v>23170</v>
      </c>
      <c r="G34" s="3">
        <f t="shared" si="1"/>
        <v>13260</v>
      </c>
      <c r="H34" s="3">
        <f>MIN('DECADE VIEW BY YEAR'!L34:P34)</f>
        <v>46578</v>
      </c>
      <c r="I34" s="3">
        <f>MAX('DECADE VIEW BY YEAR'!L34:P34)</f>
        <v>58998</v>
      </c>
      <c r="J34" s="3">
        <f t="shared" si="2"/>
        <v>12420</v>
      </c>
      <c r="K34" s="3">
        <f>MIN('DECADE VIEW BY YEAR'!Q34:U34)</f>
        <v>41766</v>
      </c>
      <c r="L34" s="3">
        <f>MAX('DECADE VIEW BY YEAR'!Q34:U34)</f>
        <v>62761</v>
      </c>
      <c r="M34" s="3">
        <f t="shared" si="3"/>
        <v>20995</v>
      </c>
      <c r="N34" s="2" t="str">
        <f t="shared" si="4"/>
        <v>Leeds City Region; York and North Yorkshire</v>
      </c>
      <c r="O34" s="2" t="s">
        <v>53</v>
      </c>
      <c r="P34" s="2" t="s">
        <v>59</v>
      </c>
    </row>
    <row r="35" spans="1:16" x14ac:dyDescent="0.25">
      <c r="A35" s="2" t="s">
        <v>32</v>
      </c>
      <c r="B35" s="3">
        <f>MIN('DECADE VIEW BY YEAR'!B35:F35)</f>
        <v>9864</v>
      </c>
      <c r="C35" s="3">
        <f>MAX('DECADE VIEW BY YEAR'!B35:F35)</f>
        <v>14962</v>
      </c>
      <c r="D35" s="3">
        <f t="shared" si="0"/>
        <v>5098</v>
      </c>
      <c r="E35" s="3">
        <f>MIN('DECADE VIEW BY YEAR'!G35:K35)</f>
        <v>49314</v>
      </c>
      <c r="F35" s="3">
        <f>MAX('DECADE VIEW BY YEAR'!G35:K35)</f>
        <v>112338</v>
      </c>
      <c r="G35" s="3">
        <f t="shared" si="1"/>
        <v>63024</v>
      </c>
      <c r="H35" s="3">
        <f>MIN('DECADE VIEW BY YEAR'!L35:P35)</f>
        <v>214630</v>
      </c>
      <c r="I35" s="3">
        <f>MAX('DECADE VIEW BY YEAR'!L35:P35)</f>
        <v>274014</v>
      </c>
      <c r="J35" s="3">
        <f t="shared" si="2"/>
        <v>59384</v>
      </c>
      <c r="K35" s="3">
        <f>MIN('DECADE VIEW BY YEAR'!Q35:U35)</f>
        <v>193957</v>
      </c>
      <c r="L35" s="3">
        <f>MAX('DECADE VIEW BY YEAR'!Q35:U35)</f>
        <v>292332</v>
      </c>
      <c r="M35" s="3">
        <f t="shared" si="3"/>
        <v>98375</v>
      </c>
      <c r="N35" s="2" t="str">
        <f t="shared" si="4"/>
        <v xml:space="preserve">Sheffield City Region; </v>
      </c>
      <c r="O35" s="2" t="s">
        <v>56</v>
      </c>
      <c r="P35" s="2"/>
    </row>
    <row r="36" spans="1:16" x14ac:dyDescent="0.25">
      <c r="A36" s="2" t="s">
        <v>33</v>
      </c>
      <c r="B36" s="3">
        <f>MIN('DECADE VIEW BY YEAR'!B36:F36)</f>
        <v>1078</v>
      </c>
      <c r="C36" s="3">
        <f>MAX('DECADE VIEW BY YEAR'!B36:F36)</f>
        <v>2903</v>
      </c>
      <c r="D36" s="3">
        <f t="shared" si="0"/>
        <v>1825</v>
      </c>
      <c r="E36" s="3">
        <f>MIN('DECADE VIEW BY YEAR'!G36:K36)</f>
        <v>11703</v>
      </c>
      <c r="F36" s="3">
        <f>MAX('DECADE VIEW BY YEAR'!G36:K36)</f>
        <v>27424</v>
      </c>
      <c r="G36" s="3">
        <f t="shared" si="1"/>
        <v>15721</v>
      </c>
      <c r="H36" s="3">
        <f>MIN('DECADE VIEW BY YEAR'!L36:P36)</f>
        <v>53318</v>
      </c>
      <c r="I36" s="3">
        <f>MAX('DECADE VIEW BY YEAR'!L36:P36)</f>
        <v>69071</v>
      </c>
      <c r="J36" s="3">
        <f t="shared" si="2"/>
        <v>15753</v>
      </c>
      <c r="K36" s="3">
        <f>MIN('DECADE VIEW BY YEAR'!Q36:U36)</f>
        <v>47925</v>
      </c>
      <c r="L36" s="3">
        <f>MAX('DECADE VIEW BY YEAR'!Q36:U36)</f>
        <v>75573</v>
      </c>
      <c r="M36" s="3">
        <f t="shared" si="3"/>
        <v>27648</v>
      </c>
      <c r="N36" s="2" t="str">
        <f t="shared" si="4"/>
        <v xml:space="preserve">North Eastern; </v>
      </c>
      <c r="O36" s="2" t="s">
        <v>54</v>
      </c>
      <c r="P36" s="2"/>
    </row>
    <row r="37" spans="1:16" x14ac:dyDescent="0.25">
      <c r="A37" s="2" t="s">
        <v>34</v>
      </c>
      <c r="B37" s="3">
        <f>MIN('DECADE VIEW BY YEAR'!B37:F37)</f>
        <v>1617</v>
      </c>
      <c r="C37" s="3">
        <f>MAX('DECADE VIEW BY YEAR'!B37:F37)</f>
        <v>4360</v>
      </c>
      <c r="D37" s="3">
        <f t="shared" si="0"/>
        <v>2743</v>
      </c>
      <c r="E37" s="3">
        <f>MIN('DECADE VIEW BY YEAR'!G37:K37)</f>
        <v>18419</v>
      </c>
      <c r="F37" s="3">
        <f>MAX('DECADE VIEW BY YEAR'!G37:K37)</f>
        <v>43074</v>
      </c>
      <c r="G37" s="3">
        <f t="shared" si="1"/>
        <v>24655</v>
      </c>
      <c r="H37" s="3">
        <f>MIN('DECADE VIEW BY YEAR'!L37:P37)</f>
        <v>84441</v>
      </c>
      <c r="I37" s="3">
        <f>MAX('DECADE VIEW BY YEAR'!L37:P37)</f>
        <v>109144</v>
      </c>
      <c r="J37" s="3">
        <f t="shared" si="2"/>
        <v>24703</v>
      </c>
      <c r="K37" s="3">
        <f>MIN('DECADE VIEW BY YEAR'!Q37:U37)</f>
        <v>75770</v>
      </c>
      <c r="L37" s="3">
        <f>MAX('DECADE VIEW BY YEAR'!Q37:U37)</f>
        <v>119438</v>
      </c>
      <c r="M37" s="3">
        <f t="shared" si="3"/>
        <v>43668</v>
      </c>
      <c r="N37" s="2" t="str">
        <f t="shared" si="4"/>
        <v xml:space="preserve">Tees Valley; </v>
      </c>
      <c r="O37" s="2" t="s">
        <v>55</v>
      </c>
      <c r="P37" s="2"/>
    </row>
    <row r="38" spans="1:16" x14ac:dyDescent="0.25">
      <c r="A38" s="2" t="s">
        <v>35</v>
      </c>
      <c r="B38" s="3">
        <f>MIN('DECADE VIEW BY YEAR'!B38:F38)</f>
        <v>1943</v>
      </c>
      <c r="C38" s="3">
        <f>MAX('DECADE VIEW BY YEAR'!B38:F38)</f>
        <v>5242</v>
      </c>
      <c r="D38" s="3">
        <f t="shared" si="0"/>
        <v>3299</v>
      </c>
      <c r="E38" s="3">
        <f>MIN('DECADE VIEW BY YEAR'!G38:K38)</f>
        <v>22591</v>
      </c>
      <c r="F38" s="3">
        <f>MAX('DECADE VIEW BY YEAR'!G38:K38)</f>
        <v>52815</v>
      </c>
      <c r="G38" s="3">
        <f t="shared" si="1"/>
        <v>30224</v>
      </c>
      <c r="H38" s="3">
        <f>MIN('DECADE VIEW BY YEAR'!L38:P38)</f>
        <v>103822</v>
      </c>
      <c r="I38" s="3">
        <f>MAX('DECADE VIEW BY YEAR'!L38:P38)</f>
        <v>134072</v>
      </c>
      <c r="J38" s="3">
        <f t="shared" si="2"/>
        <v>30250</v>
      </c>
      <c r="K38" s="3">
        <f>MIN('DECADE VIEW BY YEAR'!Q38:U38)</f>
        <v>93096</v>
      </c>
      <c r="L38" s="3">
        <f>MAX('DECADE VIEW BY YEAR'!Q38:U38)</f>
        <v>146730</v>
      </c>
      <c r="M38" s="3">
        <f t="shared" si="3"/>
        <v>53634</v>
      </c>
      <c r="N38" s="2" t="str">
        <f t="shared" si="4"/>
        <v xml:space="preserve">North Eastern; </v>
      </c>
      <c r="O38" s="2" t="s">
        <v>54</v>
      </c>
      <c r="P38" s="2"/>
    </row>
    <row r="39" spans="1:16" x14ac:dyDescent="0.25">
      <c r="A39" s="2" t="s">
        <v>36</v>
      </c>
      <c r="B39" s="3">
        <f>MIN('DECADE VIEW BY YEAR'!B39:F39)</f>
        <v>5219</v>
      </c>
      <c r="C39" s="3">
        <f>MAX('DECADE VIEW BY YEAR'!B39:F39)</f>
        <v>7911</v>
      </c>
      <c r="D39" s="3">
        <f t="shared" si="0"/>
        <v>2692</v>
      </c>
      <c r="E39" s="3">
        <f>MIN('DECADE VIEW BY YEAR'!G39:K39)</f>
        <v>35030</v>
      </c>
      <c r="F39" s="3">
        <f>MAX('DECADE VIEW BY YEAR'!G39:K39)</f>
        <v>81606</v>
      </c>
      <c r="G39" s="3">
        <f t="shared" si="1"/>
        <v>46576</v>
      </c>
      <c r="H39" s="3">
        <f>MIN('DECADE VIEW BY YEAR'!L39:P39)</f>
        <v>163051</v>
      </c>
      <c r="I39" s="3">
        <f>MAX('DECADE VIEW BY YEAR'!L39:P39)</f>
        <v>206721</v>
      </c>
      <c r="J39" s="3">
        <f t="shared" si="2"/>
        <v>43670</v>
      </c>
      <c r="K39" s="3">
        <f>MIN('DECADE VIEW BY YEAR'!Q39:U39)</f>
        <v>146338</v>
      </c>
      <c r="L39" s="3">
        <f>MAX('DECADE VIEW BY YEAR'!Q39:U39)</f>
        <v>219857</v>
      </c>
      <c r="M39" s="3">
        <f t="shared" si="3"/>
        <v>73519</v>
      </c>
      <c r="N39" s="2" t="str">
        <f t="shared" si="4"/>
        <v xml:space="preserve">Leeds City Region; </v>
      </c>
      <c r="O39" s="2" t="s">
        <v>53</v>
      </c>
      <c r="P39" s="2"/>
    </row>
    <row r="40" spans="1:16" x14ac:dyDescent="0.25">
      <c r="A40" s="2" t="s">
        <v>37</v>
      </c>
      <c r="B40" s="3">
        <f>MIN('DECADE VIEW BY YEAR'!B40:F40)</f>
        <v>1430</v>
      </c>
      <c r="C40" s="3">
        <f>MAX('DECADE VIEW BY YEAR'!B40:F40)</f>
        <v>2166</v>
      </c>
      <c r="D40" s="3">
        <f t="shared" si="0"/>
        <v>736</v>
      </c>
      <c r="E40" s="3">
        <f>MIN('DECADE VIEW BY YEAR'!G40:K40)</f>
        <v>8209</v>
      </c>
      <c r="F40" s="3">
        <f>MAX('DECADE VIEW BY YEAR'!G40:K40)</f>
        <v>18910</v>
      </c>
      <c r="G40" s="3">
        <f t="shared" si="1"/>
        <v>10701</v>
      </c>
      <c r="H40" s="3">
        <f>MIN('DECADE VIEW BY YEAR'!L40:P40)</f>
        <v>36980</v>
      </c>
      <c r="I40" s="3">
        <f>MAX('DECADE VIEW BY YEAR'!L40:P40)</f>
        <v>47039</v>
      </c>
      <c r="J40" s="3">
        <f t="shared" si="2"/>
        <v>10059</v>
      </c>
      <c r="K40" s="3">
        <f>MIN('DECADE VIEW BY YEAR'!Q40:U40)</f>
        <v>33298</v>
      </c>
      <c r="L40" s="3">
        <f>MAX('DECADE VIEW BY YEAR'!Q40:U40)</f>
        <v>50105</v>
      </c>
      <c r="M40" s="3">
        <f t="shared" si="3"/>
        <v>16807</v>
      </c>
      <c r="N40" s="2" t="str">
        <f t="shared" si="4"/>
        <v xml:space="preserve">Greater Lincolnshire; </v>
      </c>
      <c r="O40" s="2" t="s">
        <v>57</v>
      </c>
      <c r="P40" s="2"/>
    </row>
    <row r="41" spans="1:16" x14ac:dyDescent="0.25">
      <c r="A41" s="2" t="s">
        <v>38</v>
      </c>
      <c r="B41" s="3">
        <f>MIN('DECADE VIEW BY YEAR'!B41:F41)</f>
        <v>2087</v>
      </c>
      <c r="C41" s="3">
        <f>MAX('DECADE VIEW BY YEAR'!B41:F41)</f>
        <v>5631</v>
      </c>
      <c r="D41" s="3">
        <f t="shared" si="0"/>
        <v>3544</v>
      </c>
      <c r="E41" s="3">
        <f>MIN('DECADE VIEW BY YEAR'!G41:K41)</f>
        <v>18839</v>
      </c>
      <c r="F41" s="3">
        <f>MAX('DECADE VIEW BY YEAR'!G41:K41)</f>
        <v>44598</v>
      </c>
      <c r="G41" s="3">
        <f t="shared" si="1"/>
        <v>25759</v>
      </c>
      <c r="H41" s="3">
        <f>MIN('DECADE VIEW BY YEAR'!L41:P41)</f>
        <v>83480</v>
      </c>
      <c r="I41" s="3">
        <f>MAX('DECADE VIEW BY YEAR'!L41:P41)</f>
        <v>109262</v>
      </c>
      <c r="J41" s="3">
        <f t="shared" si="2"/>
        <v>25782</v>
      </c>
      <c r="K41" s="3">
        <f>MIN('DECADE VIEW BY YEAR'!Q41:U41)</f>
        <v>75621</v>
      </c>
      <c r="L41" s="3">
        <f>MAX('DECADE VIEW BY YEAR'!Q41:U41)</f>
        <v>119435</v>
      </c>
      <c r="M41" s="3">
        <f t="shared" si="3"/>
        <v>43814</v>
      </c>
      <c r="N41" s="2" t="str">
        <f t="shared" si="4"/>
        <v>Leeds City Region; York and North Yorkshire</v>
      </c>
      <c r="O41" s="2" t="s">
        <v>53</v>
      </c>
      <c r="P41" s="2" t="s">
        <v>59</v>
      </c>
    </row>
    <row r="42" spans="1:16" x14ac:dyDescent="0.25">
      <c r="A42" s="68" t="s">
        <v>48</v>
      </c>
      <c r="B42" s="65">
        <v>2023</v>
      </c>
      <c r="C42" s="65"/>
      <c r="D42" s="65"/>
      <c r="E42" s="65">
        <v>2030</v>
      </c>
      <c r="F42" s="65"/>
      <c r="G42" s="65"/>
      <c r="H42" s="65">
        <v>2040</v>
      </c>
      <c r="I42" s="65"/>
      <c r="J42" s="65"/>
      <c r="K42" s="65">
        <v>2050</v>
      </c>
      <c r="L42" s="65"/>
      <c r="M42" s="65"/>
    </row>
    <row r="43" spans="1:16" x14ac:dyDescent="0.25">
      <c r="A43" s="69"/>
      <c r="B43" s="4" t="s">
        <v>44</v>
      </c>
      <c r="C43" s="4" t="s">
        <v>45</v>
      </c>
      <c r="D43" s="4" t="s">
        <v>52</v>
      </c>
      <c r="E43" s="4" t="s">
        <v>44</v>
      </c>
      <c r="F43" s="4" t="s">
        <v>45</v>
      </c>
      <c r="G43" s="4" t="s">
        <v>52</v>
      </c>
      <c r="H43" s="4" t="s">
        <v>44</v>
      </c>
      <c r="I43" s="4" t="s">
        <v>45</v>
      </c>
      <c r="J43" s="4" t="s">
        <v>52</v>
      </c>
      <c r="K43" s="4" t="s">
        <v>46</v>
      </c>
      <c r="L43" s="4" t="s">
        <v>45</v>
      </c>
      <c r="M43" s="4" t="s">
        <v>52</v>
      </c>
    </row>
    <row r="44" spans="1:16" x14ac:dyDescent="0.25">
      <c r="A44" s="70"/>
      <c r="B44" s="6">
        <f>SUM(B3:B41)</f>
        <v>111754</v>
      </c>
      <c r="C44" s="6">
        <f t="shared" ref="C44:M44" si="5">SUM(C3:C41)</f>
        <v>204006</v>
      </c>
      <c r="D44" s="6">
        <f t="shared" si="5"/>
        <v>92252</v>
      </c>
      <c r="E44" s="6">
        <f t="shared" si="5"/>
        <v>799409</v>
      </c>
      <c r="F44" s="6">
        <f t="shared" si="5"/>
        <v>1858744</v>
      </c>
      <c r="G44" s="6">
        <f t="shared" si="5"/>
        <v>1059335</v>
      </c>
      <c r="H44" s="6">
        <f t="shared" si="5"/>
        <v>3628954</v>
      </c>
      <c r="I44" s="6">
        <f t="shared" si="5"/>
        <v>4648844</v>
      </c>
      <c r="J44" s="6">
        <f t="shared" si="5"/>
        <v>1019890</v>
      </c>
      <c r="K44" s="6">
        <f t="shared" si="5"/>
        <v>3265158</v>
      </c>
      <c r="L44" s="6">
        <f t="shared" si="5"/>
        <v>5003644</v>
      </c>
      <c r="M44" s="6">
        <f t="shared" si="5"/>
        <v>1738486</v>
      </c>
    </row>
    <row r="46" spans="1:16" x14ac:dyDescent="0.25">
      <c r="A46" s="2"/>
      <c r="B46" s="2">
        <v>2023</v>
      </c>
      <c r="C46" s="2">
        <v>2030</v>
      </c>
      <c r="D46" s="2">
        <v>2040</v>
      </c>
      <c r="E46" s="2">
        <v>2050</v>
      </c>
    </row>
    <row r="47" spans="1:16" x14ac:dyDescent="0.25">
      <c r="A47" s="2" t="s">
        <v>49</v>
      </c>
      <c r="B47" s="5">
        <f>'LA MIN MAX Chart data'!$B$44</f>
        <v>111754</v>
      </c>
      <c r="C47" s="5">
        <f>'LA MIN MAX Chart data'!$E$44</f>
        <v>799409</v>
      </c>
      <c r="D47" s="5">
        <f>'LA MIN MAX Chart data'!$H$44</f>
        <v>3628954</v>
      </c>
      <c r="E47" s="5">
        <f>'LA MIN MAX Chart data'!$K$44</f>
        <v>3265158</v>
      </c>
    </row>
    <row r="48" spans="1:16" x14ac:dyDescent="0.25">
      <c r="A48" s="2" t="s">
        <v>51</v>
      </c>
      <c r="B48" s="5">
        <f>B49-B47</f>
        <v>92252</v>
      </c>
      <c r="C48" s="5">
        <f t="shared" ref="C48:E48" si="6">C49-C47</f>
        <v>1059335</v>
      </c>
      <c r="D48" s="5">
        <f t="shared" si="6"/>
        <v>1019890</v>
      </c>
      <c r="E48" s="5">
        <f t="shared" si="6"/>
        <v>1738486</v>
      </c>
    </row>
    <row r="49" spans="1:5" x14ac:dyDescent="0.25">
      <c r="A49" s="2" t="s">
        <v>50</v>
      </c>
      <c r="B49" s="5">
        <f>'LA MIN MAX Chart data'!$C$44</f>
        <v>204006</v>
      </c>
      <c r="C49" s="5">
        <f>'LA MIN MAX Chart data'!$F$44</f>
        <v>1858744</v>
      </c>
      <c r="D49" s="5">
        <f>'LA MIN MAX Chart data'!$I$44</f>
        <v>4648844</v>
      </c>
      <c r="E49" s="5">
        <f>'LA MIN MAX Chart data'!$L$44</f>
        <v>5003644</v>
      </c>
    </row>
    <row r="66" spans="1:5" x14ac:dyDescent="0.25">
      <c r="A66" s="9" t="s">
        <v>62</v>
      </c>
      <c r="B66" s="10">
        <v>2020</v>
      </c>
      <c r="C66" s="10">
        <v>2030</v>
      </c>
      <c r="D66" s="10">
        <v>2040</v>
      </c>
      <c r="E66" s="10">
        <v>2050</v>
      </c>
    </row>
    <row r="67" spans="1:5" x14ac:dyDescent="0.25">
      <c r="A67" s="11" t="s">
        <v>40</v>
      </c>
      <c r="B67" s="12">
        <v>56135</v>
      </c>
      <c r="C67" s="12">
        <v>1393292</v>
      </c>
      <c r="D67" s="12">
        <v>4452122</v>
      </c>
      <c r="E67" s="12">
        <v>4588641</v>
      </c>
    </row>
    <row r="68" spans="1:5" x14ac:dyDescent="0.25">
      <c r="A68" s="11" t="s">
        <v>43</v>
      </c>
      <c r="B68" s="12">
        <v>55599</v>
      </c>
      <c r="C68" s="12">
        <v>1381697</v>
      </c>
      <c r="D68" s="12">
        <v>4367503</v>
      </c>
      <c r="E68" s="12">
        <v>4571662</v>
      </c>
    </row>
    <row r="69" spans="1:5" x14ac:dyDescent="0.25">
      <c r="A69" s="11" t="s">
        <v>42</v>
      </c>
      <c r="B69" s="12">
        <v>31748</v>
      </c>
      <c r="C69" s="12">
        <v>278425</v>
      </c>
      <c r="D69" s="12">
        <v>2162869</v>
      </c>
      <c r="E69" s="12">
        <v>4361224</v>
      </c>
    </row>
    <row r="70" spans="1:5" x14ac:dyDescent="0.25">
      <c r="A70" s="11" t="s">
        <v>41</v>
      </c>
      <c r="B70" s="12">
        <v>31641</v>
      </c>
      <c r="C70" s="12">
        <v>272232</v>
      </c>
      <c r="D70" s="12">
        <v>2121728</v>
      </c>
      <c r="E70" s="12">
        <v>4336572</v>
      </c>
    </row>
  </sheetData>
  <autoFilter ref="A2:P41" xr:uid="{00000000-0009-0000-0000-00000A000000}"/>
  <mergeCells count="10">
    <mergeCell ref="B42:D42"/>
    <mergeCell ref="E42:G42"/>
    <mergeCell ref="H42:J42"/>
    <mergeCell ref="K42:M42"/>
    <mergeCell ref="A42:A44"/>
    <mergeCell ref="E1:G1"/>
    <mergeCell ref="H1:J1"/>
    <mergeCell ref="K1:M1"/>
    <mergeCell ref="A1:A2"/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/>
  </sheetPr>
  <dimension ref="L2"/>
  <sheetViews>
    <sheetView topLeftCell="H1" zoomScale="80" zoomScaleNormal="80" workbookViewId="0">
      <selection activeCell="L2" sqref="L2"/>
    </sheetView>
  </sheetViews>
  <sheetFormatPr defaultRowHeight="15" x14ac:dyDescent="0.25"/>
  <sheetData>
    <row r="2" spans="12:12" x14ac:dyDescent="0.25">
      <c r="L2" s="52" t="s">
        <v>90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B1:O42"/>
  <sheetViews>
    <sheetView tabSelected="1" topLeftCell="A13" zoomScale="70" zoomScaleNormal="70" workbookViewId="0">
      <selection activeCell="O34" sqref="O34"/>
    </sheetView>
  </sheetViews>
  <sheetFormatPr defaultRowHeight="15" x14ac:dyDescent="0.25"/>
  <sheetData>
    <row r="1" spans="2:14" ht="21" x14ac:dyDescent="0.35">
      <c r="B1" s="54" t="s">
        <v>91</v>
      </c>
      <c r="C1" s="53"/>
      <c r="D1" s="53"/>
      <c r="E1" s="53"/>
      <c r="F1" s="53"/>
      <c r="G1" s="53"/>
      <c r="H1" s="53"/>
      <c r="I1" s="53"/>
      <c r="J1" s="53"/>
      <c r="N1" s="48" t="s">
        <v>83</v>
      </c>
    </row>
    <row r="34" spans="2:15" ht="18.75" x14ac:dyDescent="0.3">
      <c r="O34" s="48" t="s">
        <v>92</v>
      </c>
    </row>
    <row r="36" spans="2:15" x14ac:dyDescent="0.25">
      <c r="O36" s="49" t="s">
        <v>87</v>
      </c>
    </row>
    <row r="42" spans="2:15" x14ac:dyDescent="0.25">
      <c r="B42" s="52" t="s">
        <v>90</v>
      </c>
      <c r="C42" s="53"/>
    </row>
  </sheetData>
  <hyperlinks>
    <hyperlink ref="O36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Y41"/>
  <sheetViews>
    <sheetView workbookViewId="0">
      <selection activeCell="T3" sqref="T3"/>
    </sheetView>
  </sheetViews>
  <sheetFormatPr defaultRowHeight="15" x14ac:dyDescent="0.25"/>
  <cols>
    <col min="1" max="1" width="21.85546875" customWidth="1"/>
    <col min="2" max="5" width="10.42578125" customWidth="1"/>
    <col min="22" max="22" width="74" customWidth="1"/>
    <col min="23" max="24" width="26.42578125" customWidth="1"/>
  </cols>
  <sheetData>
    <row r="1" spans="1:25" x14ac:dyDescent="0.25">
      <c r="A1" s="25"/>
      <c r="B1" s="55" t="s">
        <v>84</v>
      </c>
      <c r="C1" s="55"/>
      <c r="D1" s="55"/>
      <c r="E1" s="55"/>
      <c r="F1" s="56" t="s">
        <v>77</v>
      </c>
      <c r="G1" s="56"/>
      <c r="H1" s="56"/>
      <c r="I1" s="56"/>
      <c r="J1" s="57" t="s">
        <v>78</v>
      </c>
      <c r="K1" s="57"/>
      <c r="L1" s="57"/>
      <c r="M1" s="57"/>
      <c r="N1" s="59" t="s">
        <v>79</v>
      </c>
      <c r="O1" s="60"/>
      <c r="P1" s="60"/>
      <c r="Q1" s="61"/>
      <c r="R1" s="58" t="s">
        <v>88</v>
      </c>
      <c r="S1" s="58"/>
      <c r="T1" s="58"/>
      <c r="U1" s="58"/>
    </row>
    <row r="2" spans="1:25" s="22" customFormat="1" x14ac:dyDescent="0.25">
      <c r="A2" s="26" t="s">
        <v>39</v>
      </c>
      <c r="B2" s="20">
        <v>2023</v>
      </c>
      <c r="C2" s="20">
        <v>2030</v>
      </c>
      <c r="D2" s="20">
        <v>2040</v>
      </c>
      <c r="E2" s="20">
        <v>2050</v>
      </c>
      <c r="F2" s="20">
        <v>2023</v>
      </c>
      <c r="G2" s="20">
        <v>2030</v>
      </c>
      <c r="H2" s="20">
        <v>2040</v>
      </c>
      <c r="I2" s="20">
        <v>2050</v>
      </c>
      <c r="J2" s="20">
        <v>2023</v>
      </c>
      <c r="K2" s="20">
        <v>2030</v>
      </c>
      <c r="L2" s="20">
        <v>2040</v>
      </c>
      <c r="M2" s="20">
        <v>2050</v>
      </c>
      <c r="N2" s="20">
        <v>2023</v>
      </c>
      <c r="O2" s="20">
        <v>2030</v>
      </c>
      <c r="P2" s="20">
        <v>2040</v>
      </c>
      <c r="Q2" s="20">
        <v>2050</v>
      </c>
      <c r="R2" s="20">
        <v>2023</v>
      </c>
      <c r="S2" s="20">
        <v>2030</v>
      </c>
      <c r="T2" s="20">
        <v>2040</v>
      </c>
      <c r="U2" s="20">
        <v>2050</v>
      </c>
      <c r="V2" s="36" t="s">
        <v>70</v>
      </c>
      <c r="W2" s="21" t="s">
        <v>67</v>
      </c>
      <c r="X2" s="21" t="s">
        <v>68</v>
      </c>
      <c r="Y2"/>
    </row>
    <row r="3" spans="1:25" x14ac:dyDescent="0.25">
      <c r="A3" s="2" t="s">
        <v>0</v>
      </c>
      <c r="B3" s="3">
        <f>VLOOKUP($A3,'PS Annual LA Forecasts'!$A$2:$AI$42,8,0)</f>
        <v>5402</v>
      </c>
      <c r="C3" s="3">
        <f>VLOOKUP($A3,'PS Annual LA Forecasts'!$A$2:$AI$42,15,0)</f>
        <v>53512</v>
      </c>
      <c r="D3" s="3">
        <f>VLOOKUP($A3,'PS Annual LA Forecasts'!$A$2:$AI$42,25,0)</f>
        <v>135298</v>
      </c>
      <c r="E3" s="3">
        <f>VLOOKUP($A3,'PS Annual LA Forecasts'!$A$2:$AI$42,35,0)</f>
        <v>147794</v>
      </c>
      <c r="F3" s="3">
        <f>VLOOKUP($A3,'CT Annual LA Forecasts'!$A$2:$AI$42,8,0)</f>
        <v>4939</v>
      </c>
      <c r="G3" s="3">
        <f>VLOOKUP($A3,'CT Annual LA Forecasts'!$A$2:$AI$42,15,0)</f>
        <v>51506</v>
      </c>
      <c r="H3" s="3">
        <f>VLOOKUP($A3,'CT Annual LA Forecasts'!$A$2:$AI$42,25,0)</f>
        <v>138946</v>
      </c>
      <c r="I3" s="3">
        <f>VLOOKUP($A3,'CT Annual LA Forecasts'!$A$2:$AI$42,35,0)</f>
        <v>126865</v>
      </c>
      <c r="J3" s="3">
        <f>VLOOKUP($A3,'LTW Annual LA Forecasts'!$A$2:$AI$42,8,0)</f>
        <v>4812</v>
      </c>
      <c r="K3" s="3">
        <f>VLOOKUP($A3,'LTW Annual LA Forecasts'!$A$2:$AI$42,15,0)</f>
        <v>54929</v>
      </c>
      <c r="L3" s="3">
        <f>VLOOKUP($A3,'LTW Annual LA Forecasts'!$A$2:$AI$42,25,0)</f>
        <v>136636</v>
      </c>
      <c r="M3" s="3">
        <f>VLOOKUP($A3,'LTW Annual LA Forecasts'!$A$2:$AI$42,35,0)</f>
        <v>98361</v>
      </c>
      <c r="N3" s="3">
        <f>VLOOKUP($A3,'ST Annual LA Forecasts'!$A$2:$AI$42,8,0)</f>
        <v>3723</v>
      </c>
      <c r="O3" s="3">
        <f>VLOOKUP($A3,'ST Annual LA Forecasts'!$A$2:$AI$42,15,0)</f>
        <v>29797</v>
      </c>
      <c r="P3" s="3">
        <f>VLOOKUP($A3,'ST Annual LA Forecasts'!$A$2:$AI$42,25,0)</f>
        <v>130735</v>
      </c>
      <c r="Q3" s="3">
        <f>VLOOKUP($A3,'ST Annual LA Forecasts'!$A$2:$AI$42,35,0)</f>
        <v>128184</v>
      </c>
      <c r="R3" s="3">
        <f>VLOOKUP($A3,'FS Annual LA Forecasts'!$A$2:$AI$42,8,0)</f>
        <v>3564</v>
      </c>
      <c r="S3" s="3">
        <f>VLOOKUP($A3,'FS Annual LA Forecasts'!$A$2:$AI$42,15,0)</f>
        <v>23601</v>
      </c>
      <c r="T3" s="3">
        <f>VLOOKUP($A3,'FS Annual LA Forecasts'!$A$2:$AI$42,25,0)</f>
        <v>109567</v>
      </c>
      <c r="U3" s="3">
        <f>VLOOKUP($A3,'FS Annual LA Forecasts'!$A$2:$AI$42,35,0)</f>
        <v>144590</v>
      </c>
      <c r="V3" s="37" t="s">
        <v>71</v>
      </c>
      <c r="W3" s="2" t="s">
        <v>53</v>
      </c>
      <c r="X3" s="2" t="s">
        <v>56</v>
      </c>
    </row>
    <row r="4" spans="1:25" x14ac:dyDescent="0.25">
      <c r="A4" s="2" t="s">
        <v>1</v>
      </c>
      <c r="B4" s="3">
        <f>VLOOKUP($A4,'PS Annual LA Forecasts'!$A$2:$AI$42,8,0)</f>
        <v>582</v>
      </c>
      <c r="C4" s="3">
        <f>VLOOKUP($A4,'PS Annual LA Forecasts'!$A$2:$AI$42,15,0)</f>
        <v>5469</v>
      </c>
      <c r="D4" s="3">
        <f>VLOOKUP($A4,'PS Annual LA Forecasts'!$A$2:$AI$42,25,0)</f>
        <v>13733</v>
      </c>
      <c r="E4" s="3">
        <f>VLOOKUP($A4,'PS Annual LA Forecasts'!$A$2:$AI$42,35,0)</f>
        <v>14998</v>
      </c>
      <c r="F4" s="3">
        <f>VLOOKUP($A4,'CT Annual LA Forecasts'!$A$2:$AI$42,8,0)</f>
        <v>532</v>
      </c>
      <c r="G4" s="3">
        <f>VLOOKUP($A4,'CT Annual LA Forecasts'!$A$2:$AI$42,15,0)</f>
        <v>5257</v>
      </c>
      <c r="H4" s="3">
        <f>VLOOKUP($A4,'CT Annual LA Forecasts'!$A$2:$AI$42,25,0)</f>
        <v>14093</v>
      </c>
      <c r="I4" s="3">
        <f>VLOOKUP($A4,'CT Annual LA Forecasts'!$A$2:$AI$42,35,0)</f>
        <v>12869</v>
      </c>
      <c r="J4" s="3">
        <f>VLOOKUP($A4,'LTW Annual LA Forecasts'!$A$2:$AI$42,8,0)</f>
        <v>519</v>
      </c>
      <c r="K4" s="3">
        <f>VLOOKUP($A4,'LTW Annual LA Forecasts'!$A$2:$AI$42,15,0)</f>
        <v>5603</v>
      </c>
      <c r="L4" s="3">
        <f>VLOOKUP($A4,'LTW Annual LA Forecasts'!$A$2:$AI$42,25,0)</f>
        <v>13859</v>
      </c>
      <c r="M4" s="3">
        <f>VLOOKUP($A4,'LTW Annual LA Forecasts'!$A$2:$AI$42,35,0)</f>
        <v>9976</v>
      </c>
      <c r="N4" s="3">
        <f>VLOOKUP($A4,'ST Annual LA Forecasts'!$A$2:$AI$42,8,0)</f>
        <v>401</v>
      </c>
      <c r="O4" s="3">
        <f>VLOOKUP($A4,'ST Annual LA Forecasts'!$A$2:$AI$42,15,0)</f>
        <v>3044</v>
      </c>
      <c r="P4" s="3">
        <f>VLOOKUP($A4,'ST Annual LA Forecasts'!$A$2:$AI$42,25,0)</f>
        <v>13243</v>
      </c>
      <c r="Q4" s="3">
        <f>VLOOKUP($A4,'ST Annual LA Forecasts'!$A$2:$AI$42,35,0)</f>
        <v>12983</v>
      </c>
      <c r="R4" s="3">
        <f>VLOOKUP($A4,'FS Annual LA Forecasts'!$A$2:$AI$42,8,0)</f>
        <v>384</v>
      </c>
      <c r="S4" s="3">
        <f>VLOOKUP($A4,'FS Annual LA Forecasts'!$A$2:$AI$42,15,0)</f>
        <v>2416</v>
      </c>
      <c r="T4" s="3">
        <f>VLOOKUP($A4,'FS Annual LA Forecasts'!$A$2:$AI$42,25,0)</f>
        <v>11102</v>
      </c>
      <c r="U4" s="3">
        <f>VLOOKUP($A4,'FS Annual LA Forecasts'!$A$2:$AI$42,35,0)</f>
        <v>14641</v>
      </c>
      <c r="V4" s="37" t="s">
        <v>72</v>
      </c>
      <c r="W4" s="2" t="s">
        <v>65</v>
      </c>
      <c r="X4" s="2" t="s">
        <v>56</v>
      </c>
    </row>
    <row r="5" spans="1:25" x14ac:dyDescent="0.25">
      <c r="A5" s="2" t="s">
        <v>2</v>
      </c>
      <c r="B5" s="3">
        <f>VLOOKUP($A5,'PS Annual LA Forecasts'!$A$2:$AI$42,8,0)</f>
        <v>13132</v>
      </c>
      <c r="C5" s="3">
        <f>VLOOKUP($A5,'PS Annual LA Forecasts'!$A$2:$AI$42,15,0)</f>
        <v>101430</v>
      </c>
      <c r="D5" s="3">
        <f>VLOOKUP($A5,'PS Annual LA Forecasts'!$A$2:$AI$42,25,0)</f>
        <v>247076</v>
      </c>
      <c r="E5" s="3">
        <f>VLOOKUP($A5,'PS Annual LA Forecasts'!$A$2:$AI$42,35,0)</f>
        <v>269576</v>
      </c>
      <c r="F5" s="3">
        <f>VLOOKUP($A5,'CT Annual LA Forecasts'!$A$2:$AI$42,8,0)</f>
        <v>11997</v>
      </c>
      <c r="G5" s="3">
        <f>VLOOKUP($A5,'CT Annual LA Forecasts'!$A$2:$AI$42,15,0)</f>
        <v>96944</v>
      </c>
      <c r="H5" s="3">
        <f>VLOOKUP($A5,'CT Annual LA Forecasts'!$A$2:$AI$42,25,0)</f>
        <v>252809</v>
      </c>
      <c r="I5" s="3">
        <f>VLOOKUP($A5,'CT Annual LA Forecasts'!$A$2:$AI$42,35,0)</f>
        <v>230825</v>
      </c>
      <c r="J5" s="3">
        <f>VLOOKUP($A5,'LTW Annual LA Forecasts'!$A$2:$AI$42,8,0)</f>
        <v>11698</v>
      </c>
      <c r="K5" s="3">
        <f>VLOOKUP($A5,'LTW Annual LA Forecasts'!$A$2:$AI$42,15,0)</f>
        <v>103016</v>
      </c>
      <c r="L5" s="3">
        <f>VLOOKUP($A5,'LTW Annual LA Forecasts'!$A$2:$AI$42,25,0)</f>
        <v>248591</v>
      </c>
      <c r="M5" s="3">
        <f>VLOOKUP($A5,'LTW Annual LA Forecasts'!$A$2:$AI$42,35,0)</f>
        <v>178952</v>
      </c>
      <c r="N5" s="3">
        <f>VLOOKUP($A5,'ST Annual LA Forecasts'!$A$2:$AI$42,8,0)</f>
        <v>9048</v>
      </c>
      <c r="O5" s="3">
        <f>VLOOKUP($A5,'ST Annual LA Forecasts'!$A$2:$AI$42,15,0)</f>
        <v>56389</v>
      </c>
      <c r="P5" s="3">
        <f>VLOOKUP($A5,'ST Annual LA Forecasts'!$A$2:$AI$42,25,0)</f>
        <v>236233</v>
      </c>
      <c r="Q5" s="3">
        <f>VLOOKUP($A5,'ST Annual LA Forecasts'!$A$2:$AI$42,35,0)</f>
        <v>231424</v>
      </c>
      <c r="R5" s="3">
        <f>VLOOKUP($A5,'FS Annual LA Forecasts'!$A$2:$AI$42,8,0)</f>
        <v>8660</v>
      </c>
      <c r="S5" s="3">
        <f>VLOOKUP($A5,'FS Annual LA Forecasts'!$A$2:$AI$42,15,0)</f>
        <v>45069</v>
      </c>
      <c r="T5" s="3">
        <f>VLOOKUP($A5,'FS Annual LA Forecasts'!$A$2:$AI$42,25,0)</f>
        <v>198244</v>
      </c>
      <c r="U5" s="3">
        <f>VLOOKUP($A5,'FS Annual LA Forecasts'!$A$2:$AI$42,35,0)</f>
        <v>260676</v>
      </c>
      <c r="V5" s="37" t="s">
        <v>53</v>
      </c>
      <c r="W5" s="2" t="s">
        <v>53</v>
      </c>
      <c r="X5" s="2"/>
    </row>
    <row r="6" spans="1:25" x14ac:dyDescent="0.25">
      <c r="A6" s="2" t="s">
        <v>3</v>
      </c>
      <c r="B6" s="3">
        <f>VLOOKUP($A6,'PS Annual LA Forecasts'!$A$2:$AI$42,8,0)</f>
        <v>4814</v>
      </c>
      <c r="C6" s="3">
        <f>VLOOKUP($A6,'PS Annual LA Forecasts'!$A$2:$AI$42,15,0)</f>
        <v>44942</v>
      </c>
      <c r="D6" s="3">
        <f>VLOOKUP($A6,'PS Annual LA Forecasts'!$A$2:$AI$42,25,0)</f>
        <v>112735</v>
      </c>
      <c r="E6" s="3">
        <f>VLOOKUP($A6,'PS Annual LA Forecasts'!$A$2:$AI$42,35,0)</f>
        <v>123114</v>
      </c>
      <c r="F6" s="3">
        <f>VLOOKUP($A6,'CT Annual LA Forecasts'!$A$2:$AI$42,8,0)</f>
        <v>4397</v>
      </c>
      <c r="G6" s="3">
        <f>VLOOKUP($A6,'CT Annual LA Forecasts'!$A$2:$AI$42,15,0)</f>
        <v>43188</v>
      </c>
      <c r="H6" s="3">
        <f>VLOOKUP($A6,'CT Annual LA Forecasts'!$A$2:$AI$42,25,0)</f>
        <v>115686</v>
      </c>
      <c r="I6" s="3">
        <f>VLOOKUP($A6,'CT Annual LA Forecasts'!$A$2:$AI$42,35,0)</f>
        <v>105623</v>
      </c>
      <c r="J6" s="3">
        <f>VLOOKUP($A6,'LTW Annual LA Forecasts'!$A$2:$AI$42,8,0)</f>
        <v>4288</v>
      </c>
      <c r="K6" s="3">
        <f>VLOOKUP($A6,'LTW Annual LA Forecasts'!$A$2:$AI$42,15,0)</f>
        <v>46024</v>
      </c>
      <c r="L6" s="3">
        <f>VLOOKUP($A6,'LTW Annual LA Forecasts'!$A$2:$AI$42,25,0)</f>
        <v>113759</v>
      </c>
      <c r="M6" s="3">
        <f>VLOOKUP($A6,'LTW Annual LA Forecasts'!$A$2:$AI$42,35,0)</f>
        <v>81893</v>
      </c>
      <c r="N6" s="3">
        <f>VLOOKUP($A6,'ST Annual LA Forecasts'!$A$2:$AI$42,8,0)</f>
        <v>3316</v>
      </c>
      <c r="O6" s="3">
        <f>VLOOKUP($A6,'ST Annual LA Forecasts'!$A$2:$AI$42,15,0)</f>
        <v>25015</v>
      </c>
      <c r="P6" s="3">
        <f>VLOOKUP($A6,'ST Annual LA Forecasts'!$A$2:$AI$42,25,0)</f>
        <v>108694</v>
      </c>
      <c r="Q6" s="3">
        <f>VLOOKUP($A6,'ST Annual LA Forecasts'!$A$2:$AI$42,35,0)</f>
        <v>106555</v>
      </c>
      <c r="R6" s="3">
        <f>VLOOKUP($A6,'FS Annual LA Forecasts'!$A$2:$AI$42,8,0)</f>
        <v>3175</v>
      </c>
      <c r="S6" s="3">
        <f>VLOOKUP($A6,'FS Annual LA Forecasts'!$A$2:$AI$42,15,0)</f>
        <v>19852</v>
      </c>
      <c r="T6" s="3">
        <f>VLOOKUP($A6,'FS Annual LA Forecasts'!$A$2:$AI$42,25,0)</f>
        <v>91118</v>
      </c>
      <c r="U6" s="3">
        <f>VLOOKUP($A6,'FS Annual LA Forecasts'!$A$2:$AI$42,35,0)</f>
        <v>120156</v>
      </c>
      <c r="V6" s="37" t="s">
        <v>53</v>
      </c>
      <c r="W6" s="2" t="s">
        <v>53</v>
      </c>
      <c r="X6" s="2"/>
    </row>
    <row r="7" spans="1:25" x14ac:dyDescent="0.25">
      <c r="A7" s="2" t="s">
        <v>4</v>
      </c>
      <c r="B7" s="3">
        <f>VLOOKUP($A7,'PS Annual LA Forecasts'!$A$2:$AI$42,8,0)</f>
        <v>11824</v>
      </c>
      <c r="C7" s="3">
        <f>VLOOKUP($A7,'PS Annual LA Forecasts'!$A$2:$AI$42,15,0)</f>
        <v>114339</v>
      </c>
      <c r="D7" s="3">
        <f>VLOOKUP($A7,'PS Annual LA Forecasts'!$A$2:$AI$42,25,0)</f>
        <v>288951</v>
      </c>
      <c r="E7" s="3">
        <f>VLOOKUP($A7,'PS Annual LA Forecasts'!$A$2:$AI$42,35,0)</f>
        <v>316177</v>
      </c>
      <c r="F7" s="3">
        <f>VLOOKUP($A7,'CT Annual LA Forecasts'!$A$2:$AI$42,8,0)</f>
        <v>6892</v>
      </c>
      <c r="G7" s="3">
        <f>VLOOKUP($A7,'CT Annual LA Forecasts'!$A$2:$AI$42,15,0)</f>
        <v>105823</v>
      </c>
      <c r="H7" s="3">
        <f>VLOOKUP($A7,'CT Annual LA Forecasts'!$A$2:$AI$42,25,0)</f>
        <v>283300</v>
      </c>
      <c r="I7" s="3">
        <f>VLOOKUP($A7,'CT Annual LA Forecasts'!$A$2:$AI$42,35,0)</f>
        <v>258660</v>
      </c>
      <c r="J7" s="3">
        <f>VLOOKUP($A7,'LTW Annual LA Forecasts'!$A$2:$AI$42,8,0)</f>
        <v>6927</v>
      </c>
      <c r="K7" s="3">
        <f>VLOOKUP($A7,'LTW Annual LA Forecasts'!$A$2:$AI$42,15,0)</f>
        <v>114275</v>
      </c>
      <c r="L7" s="3">
        <f>VLOOKUP($A7,'LTW Annual LA Forecasts'!$A$2:$AI$42,25,0)</f>
        <v>276164</v>
      </c>
      <c r="M7" s="3">
        <f>VLOOKUP($A7,'LTW Annual LA Forecasts'!$A$2:$AI$42,35,0)</f>
        <v>200543</v>
      </c>
      <c r="N7" s="3">
        <f>VLOOKUP($A7,'ST Annual LA Forecasts'!$A$2:$AI$42,8,0)</f>
        <v>4576</v>
      </c>
      <c r="O7" s="3">
        <f>VLOOKUP($A7,'ST Annual LA Forecasts'!$A$2:$AI$42,15,0)</f>
        <v>61505</v>
      </c>
      <c r="P7" s="3">
        <f>VLOOKUP($A7,'ST Annual LA Forecasts'!$A$2:$AI$42,25,0)</f>
        <v>266349</v>
      </c>
      <c r="Q7" s="3">
        <f>VLOOKUP($A7,'ST Annual LA Forecasts'!$A$2:$AI$42,35,0)</f>
        <v>261095</v>
      </c>
      <c r="R7" s="3">
        <f>VLOOKUP($A7,'FS Annual LA Forecasts'!$A$2:$AI$42,8,0)</f>
        <v>4380</v>
      </c>
      <c r="S7" s="3">
        <f>VLOOKUP($A7,'FS Annual LA Forecasts'!$A$2:$AI$42,15,0)</f>
        <v>48853</v>
      </c>
      <c r="T7" s="3">
        <f>VLOOKUP($A7,'FS Annual LA Forecasts'!$A$2:$AI$42,25,0)</f>
        <v>223319</v>
      </c>
      <c r="U7" s="3">
        <f>VLOOKUP($A7,'FS Annual LA Forecasts'!$A$2:$AI$42,35,0)</f>
        <v>294403</v>
      </c>
      <c r="V7" s="37" t="s">
        <v>54</v>
      </c>
      <c r="W7" s="2" t="s">
        <v>54</v>
      </c>
      <c r="X7" s="2"/>
    </row>
    <row r="8" spans="1:25" x14ac:dyDescent="0.25">
      <c r="A8" s="2" t="s">
        <v>5</v>
      </c>
      <c r="B8" s="3">
        <f>VLOOKUP($A8,'PS Annual LA Forecasts'!$A$2:$AI$42,8,0)</f>
        <v>1379</v>
      </c>
      <c r="C8" s="3">
        <f>VLOOKUP($A8,'PS Annual LA Forecasts'!$A$2:$AI$42,15,0)</f>
        <v>13210</v>
      </c>
      <c r="D8" s="3">
        <f>VLOOKUP($A8,'PS Annual LA Forecasts'!$A$2:$AI$42,25,0)</f>
        <v>33253</v>
      </c>
      <c r="E8" s="3">
        <f>VLOOKUP($A8,'PS Annual LA Forecasts'!$A$2:$AI$42,35,0)</f>
        <v>36320</v>
      </c>
      <c r="F8" s="3">
        <f>VLOOKUP($A8,'CT Annual LA Forecasts'!$A$2:$AI$42,8,0)</f>
        <v>1260</v>
      </c>
      <c r="G8" s="3">
        <f>VLOOKUP($A8,'CT Annual LA Forecasts'!$A$2:$AI$42,15,0)</f>
        <v>12704</v>
      </c>
      <c r="H8" s="3">
        <f>VLOOKUP($A8,'CT Annual LA Forecasts'!$A$2:$AI$42,25,0)</f>
        <v>34136</v>
      </c>
      <c r="I8" s="3">
        <f>VLOOKUP($A8,'CT Annual LA Forecasts'!$A$2:$AI$42,35,0)</f>
        <v>31168</v>
      </c>
      <c r="J8" s="3">
        <f>VLOOKUP($A8,'LTW Annual LA Forecasts'!$A$2:$AI$42,8,0)</f>
        <v>1229</v>
      </c>
      <c r="K8" s="3">
        <f>VLOOKUP($A8,'LTW Annual LA Forecasts'!$A$2:$AI$42,15,0)</f>
        <v>13543</v>
      </c>
      <c r="L8" s="3">
        <f>VLOOKUP($A8,'LTW Annual LA Forecasts'!$A$2:$AI$42,25,0)</f>
        <v>33568</v>
      </c>
      <c r="M8" s="3">
        <f>VLOOKUP($A8,'LTW Annual LA Forecasts'!$A$2:$AI$42,35,0)</f>
        <v>24164</v>
      </c>
      <c r="N8" s="3">
        <f>VLOOKUP($A8,'ST Annual LA Forecasts'!$A$2:$AI$42,8,0)</f>
        <v>950</v>
      </c>
      <c r="O8" s="3">
        <f>VLOOKUP($A8,'ST Annual LA Forecasts'!$A$2:$AI$42,15,0)</f>
        <v>7354</v>
      </c>
      <c r="P8" s="3">
        <f>VLOOKUP($A8,'ST Annual LA Forecasts'!$A$2:$AI$42,25,0)</f>
        <v>32093</v>
      </c>
      <c r="Q8" s="3">
        <f>VLOOKUP($A8,'ST Annual LA Forecasts'!$A$2:$AI$42,35,0)</f>
        <v>31465</v>
      </c>
      <c r="R8" s="3">
        <f>VLOOKUP($A8,'FS Annual LA Forecasts'!$A$2:$AI$42,8,0)</f>
        <v>909</v>
      </c>
      <c r="S8" s="3">
        <f>VLOOKUP($A8,'FS Annual LA Forecasts'!$A$2:$AI$42,15,0)</f>
        <v>5831</v>
      </c>
      <c r="T8" s="3">
        <f>VLOOKUP($A8,'FS Annual LA Forecasts'!$A$2:$AI$42,25,0)</f>
        <v>26903</v>
      </c>
      <c r="U8" s="3">
        <f>VLOOKUP($A8,'FS Annual LA Forecasts'!$A$2:$AI$42,35,0)</f>
        <v>35485</v>
      </c>
      <c r="V8" s="37" t="s">
        <v>73</v>
      </c>
      <c r="W8" s="2" t="s">
        <v>53</v>
      </c>
      <c r="X8" s="2" t="s">
        <v>59</v>
      </c>
    </row>
    <row r="9" spans="1:25" x14ac:dyDescent="0.25">
      <c r="A9" s="2" t="s">
        <v>6</v>
      </c>
      <c r="B9" s="3">
        <f>VLOOKUP($A9,'PS Annual LA Forecasts'!$A$2:$AI$42,8,0)</f>
        <v>3527</v>
      </c>
      <c r="C9" s="3">
        <f>VLOOKUP($A9,'PS Annual LA Forecasts'!$A$2:$AI$42,15,0)</f>
        <v>44558</v>
      </c>
      <c r="D9" s="3">
        <f>VLOOKUP($A9,'PS Annual LA Forecasts'!$A$2:$AI$42,25,0)</f>
        <v>116257</v>
      </c>
      <c r="E9" s="3">
        <f>VLOOKUP($A9,'PS Annual LA Forecasts'!$A$2:$AI$42,35,0)</f>
        <v>127339</v>
      </c>
      <c r="F9" s="3">
        <f>VLOOKUP($A9,'CT Annual LA Forecasts'!$A$2:$AI$42,8,0)</f>
        <v>2056</v>
      </c>
      <c r="G9" s="3">
        <f>VLOOKUP($A9,'CT Annual LA Forecasts'!$A$2:$AI$42,15,0)</f>
        <v>41472</v>
      </c>
      <c r="H9" s="3">
        <f>VLOOKUP($A9,'CT Annual LA Forecasts'!$A$2:$AI$42,25,0)</f>
        <v>114291</v>
      </c>
      <c r="I9" s="3">
        <f>VLOOKUP($A9,'CT Annual LA Forecasts'!$A$2:$AI$42,35,0)</f>
        <v>104353</v>
      </c>
      <c r="J9" s="3">
        <f>VLOOKUP($A9,'LTW Annual LA Forecasts'!$A$2:$AI$42,8,0)</f>
        <v>2065</v>
      </c>
      <c r="K9" s="3">
        <f>VLOOKUP($A9,'LTW Annual LA Forecasts'!$A$2:$AI$42,15,0)</f>
        <v>44925</v>
      </c>
      <c r="L9" s="3">
        <f>VLOOKUP($A9,'LTW Annual LA Forecasts'!$A$2:$AI$42,25,0)</f>
        <v>111422</v>
      </c>
      <c r="M9" s="3">
        <f>VLOOKUP($A9,'LTW Annual LA Forecasts'!$A$2:$AI$42,35,0)</f>
        <v>80911</v>
      </c>
      <c r="N9" s="3">
        <f>VLOOKUP($A9,'ST Annual LA Forecasts'!$A$2:$AI$42,8,0)</f>
        <v>1365</v>
      </c>
      <c r="O9" s="3">
        <f>VLOOKUP($A9,'ST Annual LA Forecasts'!$A$2:$AI$42,15,0)</f>
        <v>24364</v>
      </c>
      <c r="P9" s="3">
        <f>VLOOKUP($A9,'ST Annual LA Forecasts'!$A$2:$AI$42,25,0)</f>
        <v>108444</v>
      </c>
      <c r="Q9" s="3">
        <f>VLOOKUP($A9,'ST Annual LA Forecasts'!$A$2:$AI$42,35,0)</f>
        <v>106356</v>
      </c>
      <c r="R9" s="3">
        <f>VLOOKUP($A9,'FS Annual LA Forecasts'!$A$2:$AI$42,8,0)</f>
        <v>1308</v>
      </c>
      <c r="S9" s="3">
        <f>VLOOKUP($A9,'FS Annual LA Forecasts'!$A$2:$AI$42,15,0)</f>
        <v>19267</v>
      </c>
      <c r="T9" s="3">
        <f>VLOOKUP($A9,'FS Annual LA Forecasts'!$A$2:$AI$42,25,0)</f>
        <v>90874</v>
      </c>
      <c r="U9" s="3">
        <f>VLOOKUP($A9,'FS Annual LA Forecasts'!$A$2:$AI$42,35,0)</f>
        <v>120045</v>
      </c>
      <c r="V9" s="37" t="s">
        <v>55</v>
      </c>
      <c r="W9" s="2" t="s">
        <v>55</v>
      </c>
      <c r="X9" s="2"/>
    </row>
    <row r="10" spans="1:25" x14ac:dyDescent="0.25">
      <c r="A10" s="2" t="s">
        <v>7</v>
      </c>
      <c r="B10" s="3">
        <f>VLOOKUP($A10,'PS Annual LA Forecasts'!$A$2:$AI$42,8,0)</f>
        <v>9136</v>
      </c>
      <c r="C10" s="3">
        <f>VLOOKUP($A10,'PS Annual LA Forecasts'!$A$2:$AI$42,15,0)</f>
        <v>74669</v>
      </c>
      <c r="D10" s="3">
        <f>VLOOKUP($A10,'PS Annual LA Forecasts'!$A$2:$AI$42,25,0)</f>
        <v>183618</v>
      </c>
      <c r="E10" s="3">
        <f>VLOOKUP($A10,'PS Annual LA Forecasts'!$A$2:$AI$42,35,0)</f>
        <v>200399</v>
      </c>
      <c r="F10" s="3">
        <f>VLOOKUP($A10,'CT Annual LA Forecasts'!$A$2:$AI$42,8,0)</f>
        <v>8346</v>
      </c>
      <c r="G10" s="3">
        <f>VLOOKUP($A10,'CT Annual LA Forecasts'!$A$2:$AI$42,15,0)</f>
        <v>71498</v>
      </c>
      <c r="H10" s="3">
        <f>VLOOKUP($A10,'CT Annual LA Forecasts'!$A$2:$AI$42,25,0)</f>
        <v>188056</v>
      </c>
      <c r="I10" s="3">
        <f>VLOOKUP($A10,'CT Annual LA Forecasts'!$A$2:$AI$42,35,0)</f>
        <v>171704</v>
      </c>
      <c r="J10" s="3">
        <f>VLOOKUP($A10,'LTW Annual LA Forecasts'!$A$2:$AI$42,8,0)</f>
        <v>8138</v>
      </c>
      <c r="K10" s="3">
        <f>VLOOKUP($A10,'LTW Annual LA Forecasts'!$A$2:$AI$42,15,0)</f>
        <v>76042</v>
      </c>
      <c r="L10" s="3">
        <f>VLOOKUP($A10,'LTW Annual LA Forecasts'!$A$2:$AI$42,25,0)</f>
        <v>184916</v>
      </c>
      <c r="M10" s="3">
        <f>VLOOKUP($A10,'LTW Annual LA Forecasts'!$A$2:$AI$42,35,0)</f>
        <v>133117</v>
      </c>
      <c r="N10" s="3">
        <f>VLOOKUP($A10,'ST Annual LA Forecasts'!$A$2:$AI$42,8,0)</f>
        <v>6291</v>
      </c>
      <c r="O10" s="3">
        <f>VLOOKUP($A10,'ST Annual LA Forecasts'!$A$2:$AI$42,15,0)</f>
        <v>41529</v>
      </c>
      <c r="P10" s="3">
        <f>VLOOKUP($A10,'ST Annual LA Forecasts'!$A$2:$AI$42,25,0)</f>
        <v>176035</v>
      </c>
      <c r="Q10" s="3">
        <f>VLOOKUP($A10,'ST Annual LA Forecasts'!$A$2:$AI$42,35,0)</f>
        <v>172495</v>
      </c>
      <c r="R10" s="3">
        <f>VLOOKUP($A10,'FS Annual LA Forecasts'!$A$2:$AI$42,8,0)</f>
        <v>6024</v>
      </c>
      <c r="S10" s="3">
        <f>VLOOKUP($A10,'FS Annual LA Forecasts'!$A$2:$AI$42,15,0)</f>
        <v>33117</v>
      </c>
      <c r="T10" s="3">
        <f>VLOOKUP($A10,'FS Annual LA Forecasts'!$A$2:$AI$42,25,0)</f>
        <v>147681</v>
      </c>
      <c r="U10" s="3">
        <f>VLOOKUP($A10,'FS Annual LA Forecasts'!$A$2:$AI$42,35,0)</f>
        <v>194366</v>
      </c>
      <c r="V10" s="37" t="s">
        <v>56</v>
      </c>
      <c r="W10" s="2" t="s">
        <v>56</v>
      </c>
      <c r="X10" s="2"/>
    </row>
    <row r="11" spans="1:25" x14ac:dyDescent="0.25">
      <c r="A11" s="2" t="s">
        <v>8</v>
      </c>
      <c r="B11" s="3">
        <f>VLOOKUP($A11,'PS Annual LA Forecasts'!$A$2:$AI$42,8,0)</f>
        <v>1098</v>
      </c>
      <c r="C11" s="3">
        <f>VLOOKUP($A11,'PS Annual LA Forecasts'!$A$2:$AI$42,15,0)</f>
        <v>10378</v>
      </c>
      <c r="D11" s="3">
        <f>VLOOKUP($A11,'PS Annual LA Forecasts'!$A$2:$AI$42,25,0)</f>
        <v>26074</v>
      </c>
      <c r="E11" s="3">
        <f>VLOOKUP($A11,'PS Annual LA Forecasts'!$A$2:$AI$42,35,0)</f>
        <v>28477</v>
      </c>
      <c r="F11" s="3">
        <f>VLOOKUP($A11,'CT Annual LA Forecasts'!$A$2:$AI$42,8,0)</f>
        <v>1006</v>
      </c>
      <c r="G11" s="3">
        <f>VLOOKUP($A11,'CT Annual LA Forecasts'!$A$2:$AI$42,15,0)</f>
        <v>9976</v>
      </c>
      <c r="H11" s="3">
        <f>VLOOKUP($A11,'CT Annual LA Forecasts'!$A$2:$AI$42,25,0)</f>
        <v>26762</v>
      </c>
      <c r="I11" s="3">
        <f>VLOOKUP($A11,'CT Annual LA Forecasts'!$A$2:$AI$42,35,0)</f>
        <v>24434</v>
      </c>
      <c r="J11" s="3">
        <f>VLOOKUP($A11,'LTW Annual LA Forecasts'!$A$2:$AI$42,8,0)</f>
        <v>980</v>
      </c>
      <c r="K11" s="3">
        <f>VLOOKUP($A11,'LTW Annual LA Forecasts'!$A$2:$AI$42,15,0)</f>
        <v>10634</v>
      </c>
      <c r="L11" s="3">
        <f>VLOOKUP($A11,'LTW Annual LA Forecasts'!$A$2:$AI$42,25,0)</f>
        <v>26315</v>
      </c>
      <c r="M11" s="3">
        <f>VLOOKUP($A11,'LTW Annual LA Forecasts'!$A$2:$AI$42,35,0)</f>
        <v>18944</v>
      </c>
      <c r="N11" s="3">
        <f>VLOOKUP($A11,'ST Annual LA Forecasts'!$A$2:$AI$42,8,0)</f>
        <v>759</v>
      </c>
      <c r="O11" s="3">
        <f>VLOOKUP($A11,'ST Annual LA Forecasts'!$A$2:$AI$42,15,0)</f>
        <v>5778</v>
      </c>
      <c r="P11" s="3">
        <f>VLOOKUP($A11,'ST Annual LA Forecasts'!$A$2:$AI$42,25,0)</f>
        <v>25151</v>
      </c>
      <c r="Q11" s="3">
        <f>VLOOKUP($A11,'ST Annual LA Forecasts'!$A$2:$AI$42,35,0)</f>
        <v>24655</v>
      </c>
      <c r="R11" s="3">
        <f>VLOOKUP($A11,'FS Annual LA Forecasts'!$A$2:$AI$42,8,0)</f>
        <v>726</v>
      </c>
      <c r="S11" s="3">
        <f>VLOOKUP($A11,'FS Annual LA Forecasts'!$A$2:$AI$42,15,0)</f>
        <v>4584</v>
      </c>
      <c r="T11" s="3">
        <f>VLOOKUP($A11,'FS Annual LA Forecasts'!$A$2:$AI$42,25,0)</f>
        <v>21083</v>
      </c>
      <c r="U11" s="3">
        <f>VLOOKUP($A11,'FS Annual LA Forecasts'!$A$2:$AI$42,35,0)</f>
        <v>27806</v>
      </c>
      <c r="V11" s="37" t="s">
        <v>57</v>
      </c>
      <c r="W11" s="2" t="s">
        <v>57</v>
      </c>
      <c r="X11" s="2"/>
    </row>
    <row r="12" spans="1:25" x14ac:dyDescent="0.25">
      <c r="A12" s="2" t="s">
        <v>9</v>
      </c>
      <c r="B12" s="3">
        <f>VLOOKUP($A12,'PS Annual LA Forecasts'!$A$2:$AI$42,8,0)</f>
        <v>8116</v>
      </c>
      <c r="C12" s="3">
        <f>VLOOKUP($A12,'PS Annual LA Forecasts'!$A$2:$AI$42,15,0)</f>
        <v>84705</v>
      </c>
      <c r="D12" s="3">
        <f>VLOOKUP($A12,'PS Annual LA Forecasts'!$A$2:$AI$42,25,0)</f>
        <v>215583</v>
      </c>
      <c r="E12" s="3">
        <f>VLOOKUP($A12,'PS Annual LA Forecasts'!$A$2:$AI$42,35,0)</f>
        <v>235544</v>
      </c>
      <c r="F12" s="3">
        <f>VLOOKUP($A12,'CT Annual LA Forecasts'!$A$2:$AI$42,8,0)</f>
        <v>7386</v>
      </c>
      <c r="G12" s="3">
        <f>VLOOKUP($A12,'CT Annual LA Forecasts'!$A$2:$AI$42,15,0)</f>
        <v>81598</v>
      </c>
      <c r="H12" s="3">
        <f>VLOOKUP($A12,'CT Annual LA Forecasts'!$A$2:$AI$42,25,0)</f>
        <v>221436</v>
      </c>
      <c r="I12" s="3">
        <f>VLOOKUP($A12,'CT Annual LA Forecasts'!$A$2:$AI$42,35,0)</f>
        <v>202181</v>
      </c>
      <c r="J12" s="3">
        <f>VLOOKUP($A12,'LTW Annual LA Forecasts'!$A$2:$AI$42,8,0)</f>
        <v>7203</v>
      </c>
      <c r="K12" s="3">
        <f>VLOOKUP($A12,'LTW Annual LA Forecasts'!$A$2:$AI$42,15,0)</f>
        <v>87085</v>
      </c>
      <c r="L12" s="3">
        <f>VLOOKUP($A12,'LTW Annual LA Forecasts'!$A$2:$AI$42,25,0)</f>
        <v>217735</v>
      </c>
      <c r="M12" s="3">
        <f>VLOOKUP($A12,'LTW Annual LA Forecasts'!$A$2:$AI$42,35,0)</f>
        <v>156755</v>
      </c>
      <c r="N12" s="3">
        <f>VLOOKUP($A12,'ST Annual LA Forecasts'!$A$2:$AI$42,8,0)</f>
        <v>5563</v>
      </c>
      <c r="O12" s="3">
        <f>VLOOKUP($A12,'ST Annual LA Forecasts'!$A$2:$AI$42,15,0)</f>
        <v>47162</v>
      </c>
      <c r="P12" s="3">
        <f>VLOOKUP($A12,'ST Annual LA Forecasts'!$A$2:$AI$42,25,0)</f>
        <v>208594</v>
      </c>
      <c r="Q12" s="3">
        <f>VLOOKUP($A12,'ST Annual LA Forecasts'!$A$2:$AI$42,35,0)</f>
        <v>204554</v>
      </c>
      <c r="R12" s="3">
        <f>VLOOKUP($A12,'FS Annual LA Forecasts'!$A$2:$AI$42,8,0)</f>
        <v>5326</v>
      </c>
      <c r="S12" s="3">
        <f>VLOOKUP($A12,'FS Annual LA Forecasts'!$A$2:$AI$42,15,0)</f>
        <v>37291</v>
      </c>
      <c r="T12" s="3">
        <f>VLOOKUP($A12,'FS Annual LA Forecasts'!$A$2:$AI$42,25,0)</f>
        <v>174775</v>
      </c>
      <c r="U12" s="3">
        <f>VLOOKUP($A12,'FS Annual LA Forecasts'!$A$2:$AI$42,35,0)</f>
        <v>230786</v>
      </c>
      <c r="V12" s="37" t="s">
        <v>74</v>
      </c>
      <c r="W12" s="2" t="s">
        <v>58</v>
      </c>
      <c r="X12" s="2" t="s">
        <v>59</v>
      </c>
    </row>
    <row r="13" spans="1:25" x14ac:dyDescent="0.25">
      <c r="A13" s="2" t="s">
        <v>10</v>
      </c>
      <c r="B13" s="3">
        <f>VLOOKUP($A13,'PS Annual LA Forecasts'!$A$2:$AI$42,8,0)</f>
        <v>4123</v>
      </c>
      <c r="C13" s="3">
        <f>VLOOKUP($A13,'PS Annual LA Forecasts'!$A$2:$AI$42,15,0)</f>
        <v>37333</v>
      </c>
      <c r="D13" s="3">
        <f>VLOOKUP($A13,'PS Annual LA Forecasts'!$A$2:$AI$42,25,0)</f>
        <v>93449</v>
      </c>
      <c r="E13" s="3">
        <f>VLOOKUP($A13,'PS Annual LA Forecasts'!$A$2:$AI$42,35,0)</f>
        <v>102224</v>
      </c>
      <c r="F13" s="3">
        <f>VLOOKUP($A13,'CT Annual LA Forecasts'!$A$2:$AI$42,8,0)</f>
        <v>2404</v>
      </c>
      <c r="G13" s="3">
        <f>VLOOKUP($A13,'CT Annual LA Forecasts'!$A$2:$AI$42,15,0)</f>
        <v>34494</v>
      </c>
      <c r="H13" s="3">
        <f>VLOOKUP($A13,'CT Annual LA Forecasts'!$A$2:$AI$42,25,0)</f>
        <v>91546</v>
      </c>
      <c r="I13" s="3">
        <f>VLOOKUP($A13,'CT Annual LA Forecasts'!$A$2:$AI$42,35,0)</f>
        <v>83585</v>
      </c>
      <c r="J13" s="3">
        <f>VLOOKUP($A13,'LTW Annual LA Forecasts'!$A$2:$AI$42,8,0)</f>
        <v>2417</v>
      </c>
      <c r="K13" s="3">
        <f>VLOOKUP($A13,'LTW Annual LA Forecasts'!$A$2:$AI$42,15,0)</f>
        <v>37213</v>
      </c>
      <c r="L13" s="3">
        <f>VLOOKUP($A13,'LTW Annual LA Forecasts'!$A$2:$AI$42,25,0)</f>
        <v>89240</v>
      </c>
      <c r="M13" s="3">
        <f>VLOOKUP($A13,'LTW Annual LA Forecasts'!$A$2:$AI$42,35,0)</f>
        <v>64804</v>
      </c>
      <c r="N13" s="3">
        <f>VLOOKUP($A13,'ST Annual LA Forecasts'!$A$2:$AI$42,8,0)</f>
        <v>1595</v>
      </c>
      <c r="O13" s="3">
        <f>VLOOKUP($A13,'ST Annual LA Forecasts'!$A$2:$AI$42,15,0)</f>
        <v>19986</v>
      </c>
      <c r="P13" s="3">
        <f>VLOOKUP($A13,'ST Annual LA Forecasts'!$A$2:$AI$42,25,0)</f>
        <v>85828</v>
      </c>
      <c r="Q13" s="3">
        <f>VLOOKUP($A13,'ST Annual LA Forecasts'!$A$2:$AI$42,35,0)</f>
        <v>84122</v>
      </c>
      <c r="R13" s="3">
        <f>VLOOKUP($A13,'FS Annual LA Forecasts'!$A$2:$AI$42,8,0)</f>
        <v>1529</v>
      </c>
      <c r="S13" s="3">
        <f>VLOOKUP($A13,'FS Annual LA Forecasts'!$A$2:$AI$42,15,0)</f>
        <v>15894</v>
      </c>
      <c r="T13" s="3">
        <f>VLOOKUP($A13,'FS Annual LA Forecasts'!$A$2:$AI$42,25,0)</f>
        <v>71976</v>
      </c>
      <c r="U13" s="3">
        <f>VLOOKUP($A13,'FS Annual LA Forecasts'!$A$2:$AI$42,35,0)</f>
        <v>94824</v>
      </c>
      <c r="V13" s="37" t="s">
        <v>54</v>
      </c>
      <c r="W13" s="2" t="s">
        <v>54</v>
      </c>
      <c r="X13" s="2"/>
    </row>
    <row r="14" spans="1:25" x14ac:dyDescent="0.25">
      <c r="A14" s="2" t="s">
        <v>11</v>
      </c>
      <c r="B14" s="3">
        <f>VLOOKUP($A14,'PS Annual LA Forecasts'!$A$2:$AI$42,8,0)</f>
        <v>3005</v>
      </c>
      <c r="C14" s="3">
        <f>VLOOKUP($A14,'PS Annual LA Forecasts'!$A$2:$AI$42,15,0)</f>
        <v>27400</v>
      </c>
      <c r="D14" s="3">
        <f>VLOOKUP($A14,'PS Annual LA Forecasts'!$A$2:$AI$42,25,0)</f>
        <v>68665</v>
      </c>
      <c r="E14" s="3">
        <f>VLOOKUP($A14,'PS Annual LA Forecasts'!$A$2:$AI$42,35,0)</f>
        <v>75114</v>
      </c>
      <c r="F14" s="3">
        <f>VLOOKUP($A14,'CT Annual LA Forecasts'!$A$2:$AI$42,8,0)</f>
        <v>1752</v>
      </c>
      <c r="G14" s="3">
        <f>VLOOKUP($A14,'CT Annual LA Forecasts'!$A$2:$AI$42,15,0)</f>
        <v>25322</v>
      </c>
      <c r="H14" s="3">
        <f>VLOOKUP($A14,'CT Annual LA Forecasts'!$A$2:$AI$42,25,0)</f>
        <v>67273</v>
      </c>
      <c r="I14" s="3">
        <f>VLOOKUP($A14,'CT Annual LA Forecasts'!$A$2:$AI$42,35,0)</f>
        <v>61422</v>
      </c>
      <c r="J14" s="3">
        <f>VLOOKUP($A14,'LTW Annual LA Forecasts'!$A$2:$AI$42,8,0)</f>
        <v>1761</v>
      </c>
      <c r="K14" s="3">
        <f>VLOOKUP($A14,'LTW Annual LA Forecasts'!$A$2:$AI$42,15,0)</f>
        <v>27323</v>
      </c>
      <c r="L14" s="3">
        <f>VLOOKUP($A14,'LTW Annual LA Forecasts'!$A$2:$AI$42,25,0)</f>
        <v>65578</v>
      </c>
      <c r="M14" s="3">
        <f>VLOOKUP($A14,'LTW Annual LA Forecasts'!$A$2:$AI$42,35,0)</f>
        <v>47620</v>
      </c>
      <c r="N14" s="3">
        <f>VLOOKUP($A14,'ST Annual LA Forecasts'!$A$2:$AI$42,8,0)</f>
        <v>1162</v>
      </c>
      <c r="O14" s="3">
        <f>VLOOKUP($A14,'ST Annual LA Forecasts'!$A$2:$AI$42,15,0)</f>
        <v>14676</v>
      </c>
      <c r="P14" s="3">
        <f>VLOOKUP($A14,'ST Annual LA Forecasts'!$A$2:$AI$42,25,0)</f>
        <v>63092</v>
      </c>
      <c r="Q14" s="3">
        <f>VLOOKUP($A14,'ST Annual LA Forecasts'!$A$2:$AI$42,35,0)</f>
        <v>61838</v>
      </c>
      <c r="R14" s="3">
        <f>VLOOKUP($A14,'FS Annual LA Forecasts'!$A$2:$AI$42,8,0)</f>
        <v>1114</v>
      </c>
      <c r="S14" s="3">
        <f>VLOOKUP($A14,'FS Annual LA Forecasts'!$A$2:$AI$42,15,0)</f>
        <v>11671</v>
      </c>
      <c r="T14" s="3">
        <f>VLOOKUP($A14,'FS Annual LA Forecasts'!$A$2:$AI$42,25,0)</f>
        <v>52905</v>
      </c>
      <c r="U14" s="3">
        <f>VLOOKUP($A14,'FS Annual LA Forecasts'!$A$2:$AI$42,35,0)</f>
        <v>69707</v>
      </c>
      <c r="V14" s="37" t="s">
        <v>59</v>
      </c>
      <c r="W14" s="2" t="s">
        <v>59</v>
      </c>
      <c r="X14" s="2"/>
    </row>
    <row r="15" spans="1:25" x14ac:dyDescent="0.25">
      <c r="A15" s="2" t="s">
        <v>12</v>
      </c>
      <c r="B15" s="3">
        <f>VLOOKUP($A15,'PS Annual LA Forecasts'!$A$2:$AI$42,8,0)</f>
        <v>6648</v>
      </c>
      <c r="C15" s="3">
        <f>VLOOKUP($A15,'PS Annual LA Forecasts'!$A$2:$AI$42,15,0)</f>
        <v>48321</v>
      </c>
      <c r="D15" s="3">
        <f>VLOOKUP($A15,'PS Annual LA Forecasts'!$A$2:$AI$42,25,0)</f>
        <v>116506</v>
      </c>
      <c r="E15" s="3">
        <f>VLOOKUP($A15,'PS Annual LA Forecasts'!$A$2:$AI$42,35,0)</f>
        <v>127271</v>
      </c>
      <c r="F15" s="3">
        <f>VLOOKUP($A15,'CT Annual LA Forecasts'!$A$2:$AI$42,8,0)</f>
        <v>3987</v>
      </c>
      <c r="G15" s="3">
        <f>VLOOKUP($A15,'CT Annual LA Forecasts'!$A$2:$AI$42,15,0)</f>
        <v>44490</v>
      </c>
      <c r="H15" s="3">
        <f>VLOOKUP($A15,'CT Annual LA Forecasts'!$A$2:$AI$42,25,0)</f>
        <v>114145</v>
      </c>
      <c r="I15" s="3">
        <f>VLOOKUP($A15,'CT Annual LA Forecasts'!$A$2:$AI$42,35,0)</f>
        <v>104218</v>
      </c>
      <c r="J15" s="3">
        <f>VLOOKUP($A15,'LTW Annual LA Forecasts'!$A$2:$AI$42,8,0)</f>
        <v>3997</v>
      </c>
      <c r="K15" s="3">
        <f>VLOOKUP($A15,'LTW Annual LA Forecasts'!$A$2:$AI$42,15,0)</f>
        <v>47779</v>
      </c>
      <c r="L15" s="3">
        <f>VLOOKUP($A15,'LTW Annual LA Forecasts'!$A$2:$AI$42,25,0)</f>
        <v>111336</v>
      </c>
      <c r="M15" s="3">
        <f>VLOOKUP($A15,'LTW Annual LA Forecasts'!$A$2:$AI$42,35,0)</f>
        <v>80795</v>
      </c>
      <c r="N15" s="3">
        <f>VLOOKUP($A15,'ST Annual LA Forecasts'!$A$2:$AI$42,8,0)</f>
        <v>2673</v>
      </c>
      <c r="O15" s="3">
        <f>VLOOKUP($A15,'ST Annual LA Forecasts'!$A$2:$AI$42,15,0)</f>
        <v>25448</v>
      </c>
      <c r="P15" s="3">
        <f>VLOOKUP($A15,'ST Annual LA Forecasts'!$A$2:$AI$42,25,0)</f>
        <v>105802</v>
      </c>
      <c r="Q15" s="3">
        <f>VLOOKUP($A15,'ST Annual LA Forecasts'!$A$2:$AI$42,35,0)</f>
        <v>103636</v>
      </c>
      <c r="R15" s="3">
        <f>VLOOKUP($A15,'FS Annual LA Forecasts'!$A$2:$AI$42,8,0)</f>
        <v>2560</v>
      </c>
      <c r="S15" s="3">
        <f>VLOOKUP($A15,'FS Annual LA Forecasts'!$A$2:$AI$42,15,0)</f>
        <v>20339</v>
      </c>
      <c r="T15" s="3">
        <f>VLOOKUP($A15,'FS Annual LA Forecasts'!$A$2:$AI$42,25,0)</f>
        <v>88783</v>
      </c>
      <c r="U15" s="3">
        <f>VLOOKUP($A15,'FS Annual LA Forecasts'!$A$2:$AI$42,35,0)</f>
        <v>116677</v>
      </c>
      <c r="V15" s="37" t="s">
        <v>73</v>
      </c>
      <c r="W15" s="2" t="s">
        <v>53</v>
      </c>
      <c r="X15" s="2" t="s">
        <v>59</v>
      </c>
    </row>
    <row r="16" spans="1:25" x14ac:dyDescent="0.25">
      <c r="A16" s="2" t="s">
        <v>13</v>
      </c>
      <c r="B16" s="3">
        <f>VLOOKUP($A16,'PS Annual LA Forecasts'!$A$2:$AI$42,8,0)</f>
        <v>1439</v>
      </c>
      <c r="C16" s="3">
        <f>VLOOKUP($A16,'PS Annual LA Forecasts'!$A$2:$AI$42,15,0)</f>
        <v>17410</v>
      </c>
      <c r="D16" s="3">
        <f>VLOOKUP($A16,'PS Annual LA Forecasts'!$A$2:$AI$42,25,0)</f>
        <v>45216</v>
      </c>
      <c r="E16" s="3">
        <f>VLOOKUP($A16,'PS Annual LA Forecasts'!$A$2:$AI$42,35,0)</f>
        <v>49518</v>
      </c>
      <c r="F16" s="3">
        <f>VLOOKUP($A16,'CT Annual LA Forecasts'!$A$2:$AI$42,8,0)</f>
        <v>840</v>
      </c>
      <c r="G16" s="3">
        <f>VLOOKUP($A16,'CT Annual LA Forecasts'!$A$2:$AI$42,15,0)</f>
        <v>16189</v>
      </c>
      <c r="H16" s="3">
        <f>VLOOKUP($A16,'CT Annual LA Forecasts'!$A$2:$AI$42,25,0)</f>
        <v>44434</v>
      </c>
      <c r="I16" s="3">
        <f>VLOOKUP($A16,'CT Annual LA Forecasts'!$A$2:$AI$42,35,0)</f>
        <v>40570</v>
      </c>
      <c r="J16" s="3">
        <f>VLOOKUP($A16,'LTW Annual LA Forecasts'!$A$2:$AI$42,8,0)</f>
        <v>844</v>
      </c>
      <c r="K16" s="3">
        <f>VLOOKUP($A16,'LTW Annual LA Forecasts'!$A$2:$AI$42,15,0)</f>
        <v>17531</v>
      </c>
      <c r="L16" s="3">
        <f>VLOOKUP($A16,'LTW Annual LA Forecasts'!$A$2:$AI$42,25,0)</f>
        <v>43318</v>
      </c>
      <c r="M16" s="3">
        <f>VLOOKUP($A16,'LTW Annual LA Forecasts'!$A$2:$AI$42,35,0)</f>
        <v>31455</v>
      </c>
      <c r="N16" s="3">
        <f>VLOOKUP($A16,'ST Annual LA Forecasts'!$A$2:$AI$42,8,0)</f>
        <v>558</v>
      </c>
      <c r="O16" s="3">
        <f>VLOOKUP($A16,'ST Annual LA Forecasts'!$A$2:$AI$42,15,0)</f>
        <v>9497</v>
      </c>
      <c r="P16" s="3">
        <f>VLOOKUP($A16,'ST Annual LA Forecasts'!$A$2:$AI$42,25,0)</f>
        <v>42106</v>
      </c>
      <c r="Q16" s="3">
        <f>VLOOKUP($A16,'ST Annual LA Forecasts'!$A$2:$AI$42,35,0)</f>
        <v>41292</v>
      </c>
      <c r="R16" s="3">
        <f>VLOOKUP($A16,'FS Annual LA Forecasts'!$A$2:$AI$42,8,0)</f>
        <v>533</v>
      </c>
      <c r="S16" s="3">
        <f>VLOOKUP($A16,'FS Annual LA Forecasts'!$A$2:$AI$42,15,0)</f>
        <v>7515</v>
      </c>
      <c r="T16" s="3">
        <f>VLOOKUP($A16,'FS Annual LA Forecasts'!$A$2:$AI$42,25,0)</f>
        <v>35287</v>
      </c>
      <c r="U16" s="3">
        <f>VLOOKUP($A16,'FS Annual LA Forecasts'!$A$2:$AI$42,35,0)</f>
        <v>46601</v>
      </c>
      <c r="V16" s="37" t="s">
        <v>55</v>
      </c>
      <c r="W16" s="2" t="s">
        <v>55</v>
      </c>
      <c r="X16" s="2"/>
    </row>
    <row r="17" spans="1:24" x14ac:dyDescent="0.25">
      <c r="A17" s="2" t="s">
        <v>14</v>
      </c>
      <c r="B17" s="3">
        <f>VLOOKUP($A17,'PS Annual LA Forecasts'!$A$2:$AI$42,8,0)</f>
        <v>217</v>
      </c>
      <c r="C17" s="3">
        <f>VLOOKUP($A17,'PS Annual LA Forecasts'!$A$2:$AI$42,15,0)</f>
        <v>1395</v>
      </c>
      <c r="D17" s="3">
        <f>VLOOKUP($A17,'PS Annual LA Forecasts'!$A$2:$AI$42,25,0)</f>
        <v>3280</v>
      </c>
      <c r="E17" s="3">
        <f>VLOOKUP($A17,'PS Annual LA Forecasts'!$A$2:$AI$42,35,0)</f>
        <v>3575</v>
      </c>
      <c r="F17" s="3">
        <f>VLOOKUP($A17,'CT Annual LA Forecasts'!$A$2:$AI$42,8,0)</f>
        <v>198</v>
      </c>
      <c r="G17" s="3">
        <f>VLOOKUP($A17,'CT Annual LA Forecasts'!$A$2:$AI$42,15,0)</f>
        <v>1325</v>
      </c>
      <c r="H17" s="3">
        <f>VLOOKUP($A17,'CT Annual LA Forecasts'!$A$2:$AI$42,25,0)</f>
        <v>3344</v>
      </c>
      <c r="I17" s="3">
        <f>VLOOKUP($A17,'CT Annual LA Forecasts'!$A$2:$AI$42,35,0)</f>
        <v>3053</v>
      </c>
      <c r="J17" s="3">
        <f>VLOOKUP($A17,'LTW Annual LA Forecasts'!$A$2:$AI$42,8,0)</f>
        <v>193</v>
      </c>
      <c r="K17" s="3">
        <f>VLOOKUP($A17,'LTW Annual LA Forecasts'!$A$2:$AI$42,15,0)</f>
        <v>1403</v>
      </c>
      <c r="L17" s="3">
        <f>VLOOKUP($A17,'LTW Annual LA Forecasts'!$A$2:$AI$42,25,0)</f>
        <v>3288</v>
      </c>
      <c r="M17" s="3">
        <f>VLOOKUP($A17,'LTW Annual LA Forecasts'!$A$2:$AI$42,35,0)</f>
        <v>2367</v>
      </c>
      <c r="N17" s="3">
        <f>VLOOKUP($A17,'ST Annual LA Forecasts'!$A$2:$AI$42,8,0)</f>
        <v>149</v>
      </c>
      <c r="O17" s="3">
        <f>VLOOKUP($A17,'ST Annual LA Forecasts'!$A$2:$AI$42,15,0)</f>
        <v>774</v>
      </c>
      <c r="P17" s="3">
        <f>VLOOKUP($A17,'ST Annual LA Forecasts'!$A$2:$AI$42,25,0)</f>
        <v>3103</v>
      </c>
      <c r="Q17" s="3">
        <f>VLOOKUP($A17,'ST Annual LA Forecasts'!$A$2:$AI$42,35,0)</f>
        <v>3038</v>
      </c>
      <c r="R17" s="3">
        <f>VLOOKUP($A17,'FS Annual LA Forecasts'!$A$2:$AI$42,8,0)</f>
        <v>143</v>
      </c>
      <c r="S17" s="3">
        <f>VLOOKUP($A17,'FS Annual LA Forecasts'!$A$2:$AI$42,15,0)</f>
        <v>624</v>
      </c>
      <c r="T17" s="3">
        <f>VLOOKUP($A17,'FS Annual LA Forecasts'!$A$2:$AI$42,25,0)</f>
        <v>2608</v>
      </c>
      <c r="U17" s="3">
        <f>VLOOKUP($A17,'FS Annual LA Forecasts'!$A$2:$AI$42,35,0)</f>
        <v>3417</v>
      </c>
      <c r="V17" s="37" t="s">
        <v>65</v>
      </c>
      <c r="W17" s="2" t="s">
        <v>65</v>
      </c>
      <c r="X17" s="2"/>
    </row>
    <row r="18" spans="1:24" x14ac:dyDescent="0.25">
      <c r="A18" s="2" t="s">
        <v>15</v>
      </c>
      <c r="B18" s="3">
        <f>VLOOKUP($A18,'PS Annual LA Forecasts'!$A$2:$AI$42,8,0)</f>
        <v>4084</v>
      </c>
      <c r="C18" s="3">
        <f>VLOOKUP($A18,'PS Annual LA Forecasts'!$A$2:$AI$42,15,0)</f>
        <v>45859</v>
      </c>
      <c r="D18" s="3">
        <f>VLOOKUP($A18,'PS Annual LA Forecasts'!$A$2:$AI$42,25,0)</f>
        <v>117727</v>
      </c>
      <c r="E18" s="3">
        <f>VLOOKUP($A18,'PS Annual LA Forecasts'!$A$2:$AI$42,35,0)</f>
        <v>128658</v>
      </c>
      <c r="F18" s="3">
        <f>VLOOKUP($A18,'CT Annual LA Forecasts'!$A$2:$AI$42,8,0)</f>
        <v>3729</v>
      </c>
      <c r="G18" s="3">
        <f>VLOOKUP($A18,'CT Annual LA Forecasts'!$A$2:$AI$42,15,0)</f>
        <v>44265</v>
      </c>
      <c r="H18" s="3">
        <f>VLOOKUP($A18,'CT Annual LA Forecasts'!$A$2:$AI$42,25,0)</f>
        <v>121078</v>
      </c>
      <c r="I18" s="3">
        <f>VLOOKUP($A18,'CT Annual LA Forecasts'!$A$2:$AI$42,35,0)</f>
        <v>110549</v>
      </c>
      <c r="J18" s="3">
        <f>VLOOKUP($A18,'LTW Annual LA Forecasts'!$A$2:$AI$42,8,0)</f>
        <v>3637</v>
      </c>
      <c r="K18" s="3">
        <f>VLOOKUP($A18,'LTW Annual LA Forecasts'!$A$2:$AI$42,15,0)</f>
        <v>47281</v>
      </c>
      <c r="L18" s="3">
        <f>VLOOKUP($A18,'LTW Annual LA Forecasts'!$A$2:$AI$42,25,0)</f>
        <v>119069</v>
      </c>
      <c r="M18" s="3">
        <f>VLOOKUP($A18,'LTW Annual LA Forecasts'!$A$2:$AI$42,35,0)</f>
        <v>85713</v>
      </c>
      <c r="N18" s="3">
        <f>VLOOKUP($A18,'ST Annual LA Forecasts'!$A$2:$AI$42,8,0)</f>
        <v>2810</v>
      </c>
      <c r="O18" s="3">
        <f>VLOOKUP($A18,'ST Annual LA Forecasts'!$A$2:$AI$42,15,0)</f>
        <v>25554</v>
      </c>
      <c r="P18" s="3">
        <f>VLOOKUP($A18,'ST Annual LA Forecasts'!$A$2:$AI$42,25,0)</f>
        <v>114232</v>
      </c>
      <c r="Q18" s="3">
        <f>VLOOKUP($A18,'ST Annual LA Forecasts'!$A$2:$AI$42,35,0)</f>
        <v>112043</v>
      </c>
      <c r="R18" s="3">
        <f>VLOOKUP($A18,'FS Annual LA Forecasts'!$A$2:$AI$42,8,0)</f>
        <v>2694</v>
      </c>
      <c r="S18" s="3">
        <f>VLOOKUP($A18,'FS Annual LA Forecasts'!$A$2:$AI$42,15,0)</f>
        <v>20161</v>
      </c>
      <c r="T18" s="3">
        <f>VLOOKUP($A18,'FS Annual LA Forecasts'!$A$2:$AI$42,25,0)</f>
        <v>95686</v>
      </c>
      <c r="U18" s="3">
        <f>VLOOKUP($A18,'FS Annual LA Forecasts'!$A$2:$AI$42,35,0)</f>
        <v>126451</v>
      </c>
      <c r="V18" s="37" t="s">
        <v>58</v>
      </c>
      <c r="W18" s="2" t="s">
        <v>58</v>
      </c>
      <c r="X18" s="2"/>
    </row>
    <row r="19" spans="1:24" x14ac:dyDescent="0.25">
      <c r="A19" s="2" t="s">
        <v>16</v>
      </c>
      <c r="B19" s="3">
        <f>VLOOKUP($A19,'PS Annual LA Forecasts'!$A$2:$AI$42,8,0)</f>
        <v>9746</v>
      </c>
      <c r="C19" s="3">
        <f>VLOOKUP($A19,'PS Annual LA Forecasts'!$A$2:$AI$42,15,0)</f>
        <v>92883</v>
      </c>
      <c r="D19" s="3">
        <f>VLOOKUP($A19,'PS Annual LA Forecasts'!$A$2:$AI$42,25,0)</f>
        <v>233660</v>
      </c>
      <c r="E19" s="3">
        <f>VLOOKUP($A19,'PS Annual LA Forecasts'!$A$2:$AI$42,35,0)</f>
        <v>255201</v>
      </c>
      <c r="F19" s="3">
        <f>VLOOKUP($A19,'CT Annual LA Forecasts'!$A$2:$AI$42,8,0)</f>
        <v>8904</v>
      </c>
      <c r="G19" s="3">
        <f>VLOOKUP($A19,'CT Annual LA Forecasts'!$A$2:$AI$42,15,0)</f>
        <v>89312</v>
      </c>
      <c r="H19" s="3">
        <f>VLOOKUP($A19,'CT Annual LA Forecasts'!$A$2:$AI$42,25,0)</f>
        <v>239845</v>
      </c>
      <c r="I19" s="3">
        <f>VLOOKUP($A19,'CT Annual LA Forecasts'!$A$2:$AI$42,35,0)</f>
        <v>218984</v>
      </c>
      <c r="J19" s="3">
        <f>VLOOKUP($A19,'LTW Annual LA Forecasts'!$A$2:$AI$42,8,0)</f>
        <v>8681</v>
      </c>
      <c r="K19" s="3">
        <f>VLOOKUP($A19,'LTW Annual LA Forecasts'!$A$2:$AI$42,15,0)</f>
        <v>95201</v>
      </c>
      <c r="L19" s="3">
        <f>VLOOKUP($A19,'LTW Annual LA Forecasts'!$A$2:$AI$42,25,0)</f>
        <v>235852</v>
      </c>
      <c r="M19" s="3">
        <f>VLOOKUP($A19,'LTW Annual LA Forecasts'!$A$2:$AI$42,35,0)</f>
        <v>169782</v>
      </c>
      <c r="N19" s="3">
        <f>VLOOKUP($A19,'ST Annual LA Forecasts'!$A$2:$AI$42,8,0)</f>
        <v>6712</v>
      </c>
      <c r="O19" s="3">
        <f>VLOOKUP($A19,'ST Annual LA Forecasts'!$A$2:$AI$42,15,0)</f>
        <v>51707</v>
      </c>
      <c r="P19" s="3">
        <f>VLOOKUP($A19,'ST Annual LA Forecasts'!$A$2:$AI$42,25,0)</f>
        <v>225461</v>
      </c>
      <c r="Q19" s="3">
        <f>VLOOKUP($A19,'ST Annual LA Forecasts'!$A$2:$AI$42,35,0)</f>
        <v>221042</v>
      </c>
      <c r="R19" s="3">
        <f>VLOOKUP($A19,'FS Annual LA Forecasts'!$A$2:$AI$42,8,0)</f>
        <v>6424</v>
      </c>
      <c r="S19" s="3">
        <f>VLOOKUP($A19,'FS Annual LA Forecasts'!$A$2:$AI$42,15,0)</f>
        <v>41003</v>
      </c>
      <c r="T19" s="3">
        <f>VLOOKUP($A19,'FS Annual LA Forecasts'!$A$2:$AI$42,25,0)</f>
        <v>188991</v>
      </c>
      <c r="U19" s="3">
        <f>VLOOKUP($A19,'FS Annual LA Forecasts'!$A$2:$AI$42,35,0)</f>
        <v>249284</v>
      </c>
      <c r="V19" s="37" t="s">
        <v>53</v>
      </c>
      <c r="W19" s="2" t="s">
        <v>53</v>
      </c>
      <c r="X19" s="2"/>
    </row>
    <row r="20" spans="1:24" x14ac:dyDescent="0.25">
      <c r="A20" s="2" t="s">
        <v>17</v>
      </c>
      <c r="B20" s="3">
        <f>VLOOKUP($A20,'PS Annual LA Forecasts'!$A$2:$AI$42,8,0)</f>
        <v>27036</v>
      </c>
      <c r="C20" s="3">
        <f>VLOOKUP($A20,'PS Annual LA Forecasts'!$A$2:$AI$42,15,0)</f>
        <v>201465</v>
      </c>
      <c r="D20" s="3">
        <f>VLOOKUP($A20,'PS Annual LA Forecasts'!$A$2:$AI$42,25,0)</f>
        <v>487699</v>
      </c>
      <c r="E20" s="3">
        <f>VLOOKUP($A20,'PS Annual LA Forecasts'!$A$2:$AI$42,35,0)</f>
        <v>531997</v>
      </c>
      <c r="F20" s="3">
        <f>VLOOKUP($A20,'CT Annual LA Forecasts'!$A$2:$AI$42,8,0)</f>
        <v>24698</v>
      </c>
      <c r="G20" s="3">
        <f>VLOOKUP($A20,'CT Annual LA Forecasts'!$A$2:$AI$42,15,0)</f>
        <v>192344</v>
      </c>
      <c r="H20" s="3">
        <f>VLOOKUP($A20,'CT Annual LA Forecasts'!$A$2:$AI$42,25,0)</f>
        <v>498700</v>
      </c>
      <c r="I20" s="3">
        <f>VLOOKUP($A20,'CT Annual LA Forecasts'!$A$2:$AI$42,35,0)</f>
        <v>455330</v>
      </c>
      <c r="J20" s="3">
        <f>VLOOKUP($A20,'LTW Annual LA Forecasts'!$A$2:$AI$42,8,0)</f>
        <v>24080</v>
      </c>
      <c r="K20" s="3">
        <f>VLOOKUP($A20,'LTW Annual LA Forecasts'!$A$2:$AI$42,15,0)</f>
        <v>204267</v>
      </c>
      <c r="L20" s="3">
        <f>VLOOKUP($A20,'LTW Annual LA Forecasts'!$A$2:$AI$42,25,0)</f>
        <v>490364</v>
      </c>
      <c r="M20" s="3">
        <f>VLOOKUP($A20,'LTW Annual LA Forecasts'!$A$2:$AI$42,35,0)</f>
        <v>353003</v>
      </c>
      <c r="N20" s="3">
        <f>VLOOKUP($A20,'ST Annual LA Forecasts'!$A$2:$AI$42,8,0)</f>
        <v>18619</v>
      </c>
      <c r="O20" s="3">
        <f>VLOOKUP($A20,'ST Annual LA Forecasts'!$A$2:$AI$42,15,0)</f>
        <v>111979</v>
      </c>
      <c r="P20" s="3">
        <f>VLOOKUP($A20,'ST Annual LA Forecasts'!$A$2:$AI$42,25,0)</f>
        <v>465435</v>
      </c>
      <c r="Q20" s="3">
        <f>VLOOKUP($A20,'ST Annual LA Forecasts'!$A$2:$AI$42,35,0)</f>
        <v>455899</v>
      </c>
      <c r="R20" s="3">
        <f>VLOOKUP($A20,'FS Annual LA Forecasts'!$A$2:$AI$42,8,0)</f>
        <v>17824</v>
      </c>
      <c r="S20" s="3">
        <f>VLOOKUP($A20,'FS Annual LA Forecasts'!$A$2:$AI$42,15,0)</f>
        <v>89622</v>
      </c>
      <c r="T20" s="3">
        <f>VLOOKUP($A20,'FS Annual LA Forecasts'!$A$2:$AI$42,25,0)</f>
        <v>390690</v>
      </c>
      <c r="U20" s="3">
        <f>VLOOKUP($A20,'FS Annual LA Forecasts'!$A$2:$AI$42,35,0)</f>
        <v>513393</v>
      </c>
      <c r="V20" s="37" t="s">
        <v>53</v>
      </c>
      <c r="W20" s="2" t="s">
        <v>53</v>
      </c>
      <c r="X20" s="2"/>
    </row>
    <row r="21" spans="1:24" x14ac:dyDescent="0.25">
      <c r="A21" s="2" t="s">
        <v>18</v>
      </c>
      <c r="B21" s="3">
        <f>VLOOKUP($A21,'PS Annual LA Forecasts'!$A$2:$AI$42,8,0)</f>
        <v>1968</v>
      </c>
      <c r="C21" s="3">
        <f>VLOOKUP($A21,'PS Annual LA Forecasts'!$A$2:$AI$42,15,0)</f>
        <v>24184</v>
      </c>
      <c r="D21" s="3">
        <f>VLOOKUP($A21,'PS Annual LA Forecasts'!$A$2:$AI$42,25,0)</f>
        <v>62917</v>
      </c>
      <c r="E21" s="3">
        <f>VLOOKUP($A21,'PS Annual LA Forecasts'!$A$2:$AI$42,35,0)</f>
        <v>68906</v>
      </c>
      <c r="F21" s="3">
        <f>VLOOKUP($A21,'CT Annual LA Forecasts'!$A$2:$AI$42,8,0)</f>
        <v>1148</v>
      </c>
      <c r="G21" s="3">
        <f>VLOOKUP($A21,'CT Annual LA Forecasts'!$A$2:$AI$42,15,0)</f>
        <v>22497</v>
      </c>
      <c r="H21" s="3">
        <f>VLOOKUP($A21,'CT Annual LA Forecasts'!$A$2:$AI$42,25,0)</f>
        <v>61838</v>
      </c>
      <c r="I21" s="3">
        <f>VLOOKUP($A21,'CT Annual LA Forecasts'!$A$2:$AI$42,35,0)</f>
        <v>56461</v>
      </c>
      <c r="J21" s="3">
        <f>VLOOKUP($A21,'LTW Annual LA Forecasts'!$A$2:$AI$42,8,0)</f>
        <v>1153</v>
      </c>
      <c r="K21" s="3">
        <f>VLOOKUP($A21,'LTW Annual LA Forecasts'!$A$2:$AI$42,15,0)</f>
        <v>24364</v>
      </c>
      <c r="L21" s="3">
        <f>VLOOKUP($A21,'LTW Annual LA Forecasts'!$A$2:$AI$42,25,0)</f>
        <v>60284</v>
      </c>
      <c r="M21" s="3">
        <f>VLOOKUP($A21,'LTW Annual LA Forecasts'!$A$2:$AI$42,35,0)</f>
        <v>43777</v>
      </c>
      <c r="N21" s="3">
        <f>VLOOKUP($A21,'ST Annual LA Forecasts'!$A$2:$AI$42,8,0)</f>
        <v>762</v>
      </c>
      <c r="O21" s="3">
        <f>VLOOKUP($A21,'ST Annual LA Forecasts'!$A$2:$AI$42,15,0)</f>
        <v>13204</v>
      </c>
      <c r="P21" s="3">
        <f>VLOOKUP($A21,'ST Annual LA Forecasts'!$A$2:$AI$42,25,0)</f>
        <v>58625</v>
      </c>
      <c r="Q21" s="3">
        <f>VLOOKUP($A21,'ST Annual LA Forecasts'!$A$2:$AI$42,35,0)</f>
        <v>57494</v>
      </c>
      <c r="R21" s="3">
        <f>VLOOKUP($A21,'FS Annual LA Forecasts'!$A$2:$AI$42,8,0)</f>
        <v>731</v>
      </c>
      <c r="S21" s="3">
        <f>VLOOKUP($A21,'FS Annual LA Forecasts'!$A$2:$AI$42,15,0)</f>
        <v>10445</v>
      </c>
      <c r="T21" s="3">
        <f>VLOOKUP($A21,'FS Annual LA Forecasts'!$A$2:$AI$42,25,0)</f>
        <v>49130</v>
      </c>
      <c r="U21" s="3">
        <f>VLOOKUP($A21,'FS Annual LA Forecasts'!$A$2:$AI$42,35,0)</f>
        <v>64888</v>
      </c>
      <c r="V21" s="37" t="s">
        <v>55</v>
      </c>
      <c r="W21" s="2" t="s">
        <v>55</v>
      </c>
      <c r="X21" s="2"/>
    </row>
    <row r="22" spans="1:24" x14ac:dyDescent="0.25">
      <c r="A22" s="2" t="s">
        <v>19</v>
      </c>
      <c r="B22" s="3">
        <f>VLOOKUP($A22,'PS Annual LA Forecasts'!$A$2:$AI$42,8,0)</f>
        <v>5954</v>
      </c>
      <c r="C22" s="3">
        <f>VLOOKUP($A22,'PS Annual LA Forecasts'!$A$2:$AI$42,15,0)</f>
        <v>46600</v>
      </c>
      <c r="D22" s="3">
        <f>VLOOKUP($A22,'PS Annual LA Forecasts'!$A$2:$AI$42,25,0)</f>
        <v>113926</v>
      </c>
      <c r="E22" s="3">
        <f>VLOOKUP($A22,'PS Annual LA Forecasts'!$A$2:$AI$42,35,0)</f>
        <v>124524</v>
      </c>
      <c r="F22" s="3">
        <f>VLOOKUP($A22,'CT Annual LA Forecasts'!$A$2:$AI$42,8,0)</f>
        <v>3473</v>
      </c>
      <c r="G22" s="3">
        <f>VLOOKUP($A22,'CT Annual LA Forecasts'!$A$2:$AI$42,15,0)</f>
        <v>42887</v>
      </c>
      <c r="H22" s="3">
        <f>VLOOKUP($A22,'CT Annual LA Forecasts'!$A$2:$AI$42,25,0)</f>
        <v>111373</v>
      </c>
      <c r="I22" s="3">
        <f>VLOOKUP($A22,'CT Annual LA Forecasts'!$A$2:$AI$42,35,0)</f>
        <v>101688</v>
      </c>
      <c r="J22" s="3">
        <f>VLOOKUP($A22,'LTW Annual LA Forecasts'!$A$2:$AI$42,8,0)</f>
        <v>3488</v>
      </c>
      <c r="K22" s="3">
        <f>VLOOKUP($A22,'LTW Annual LA Forecasts'!$A$2:$AI$42,15,0)</f>
        <v>46161</v>
      </c>
      <c r="L22" s="3">
        <f>VLOOKUP($A22,'LTW Annual LA Forecasts'!$A$2:$AI$42,25,0)</f>
        <v>108558</v>
      </c>
      <c r="M22" s="3">
        <f>VLOOKUP($A22,'LTW Annual LA Forecasts'!$A$2:$AI$42,35,0)</f>
        <v>78834</v>
      </c>
      <c r="N22" s="3">
        <f>VLOOKUP($A22,'ST Annual LA Forecasts'!$A$2:$AI$42,8,0)</f>
        <v>2307</v>
      </c>
      <c r="O22" s="3">
        <f>VLOOKUP($A22,'ST Annual LA Forecasts'!$A$2:$AI$42,15,0)</f>
        <v>24651</v>
      </c>
      <c r="P22" s="3">
        <f>VLOOKUP($A22,'ST Annual LA Forecasts'!$A$2:$AI$42,25,0)</f>
        <v>103668</v>
      </c>
      <c r="Q22" s="3">
        <f>VLOOKUP($A22,'ST Annual LA Forecasts'!$A$2:$AI$42,35,0)</f>
        <v>101568</v>
      </c>
      <c r="R22" s="3">
        <f>VLOOKUP($A22,'FS Annual LA Forecasts'!$A$2:$AI$42,8,0)</f>
        <v>2207</v>
      </c>
      <c r="S22" s="3">
        <f>VLOOKUP($A22,'FS Annual LA Forecasts'!$A$2:$AI$42,15,0)</f>
        <v>19670</v>
      </c>
      <c r="T22" s="3">
        <f>VLOOKUP($A22,'FS Annual LA Forecasts'!$A$2:$AI$42,25,0)</f>
        <v>86973</v>
      </c>
      <c r="U22" s="3">
        <f>VLOOKUP($A22,'FS Annual LA Forecasts'!$A$2:$AI$42,35,0)</f>
        <v>114400</v>
      </c>
      <c r="V22" s="37" t="s">
        <v>54</v>
      </c>
      <c r="W22" s="2" t="s">
        <v>54</v>
      </c>
      <c r="X22" s="2"/>
    </row>
    <row r="23" spans="1:24" x14ac:dyDescent="0.25">
      <c r="A23" s="2" t="s">
        <v>20</v>
      </c>
      <c r="B23" s="3">
        <f>VLOOKUP($A23,'PS Annual LA Forecasts'!$A$2:$AI$42,8,0)</f>
        <v>550</v>
      </c>
      <c r="C23" s="3">
        <f>VLOOKUP($A23,'PS Annual LA Forecasts'!$A$2:$AI$42,15,0)</f>
        <v>5333</v>
      </c>
      <c r="D23" s="3">
        <f>VLOOKUP($A23,'PS Annual LA Forecasts'!$A$2:$AI$42,25,0)</f>
        <v>13445</v>
      </c>
      <c r="E23" s="3">
        <f>VLOOKUP($A23,'PS Annual LA Forecasts'!$A$2:$AI$42,35,0)</f>
        <v>14685</v>
      </c>
      <c r="F23" s="3">
        <f>VLOOKUP($A23,'CT Annual LA Forecasts'!$A$2:$AI$42,8,0)</f>
        <v>502</v>
      </c>
      <c r="G23" s="3">
        <f>VLOOKUP($A23,'CT Annual LA Forecasts'!$A$2:$AI$42,15,0)</f>
        <v>5129</v>
      </c>
      <c r="H23" s="3">
        <f>VLOOKUP($A23,'CT Annual LA Forecasts'!$A$2:$AI$42,25,0)</f>
        <v>13804</v>
      </c>
      <c r="I23" s="3">
        <f>VLOOKUP($A23,'CT Annual LA Forecasts'!$A$2:$AI$42,35,0)</f>
        <v>12604</v>
      </c>
      <c r="J23" s="3">
        <f>VLOOKUP($A23,'LTW Annual LA Forecasts'!$A$2:$AI$42,8,0)</f>
        <v>490</v>
      </c>
      <c r="K23" s="3">
        <f>VLOOKUP($A23,'LTW Annual LA Forecasts'!$A$2:$AI$42,15,0)</f>
        <v>5469</v>
      </c>
      <c r="L23" s="3">
        <f>VLOOKUP($A23,'LTW Annual LA Forecasts'!$A$2:$AI$42,25,0)</f>
        <v>13574</v>
      </c>
      <c r="M23" s="3">
        <f>VLOOKUP($A23,'LTW Annual LA Forecasts'!$A$2:$AI$42,35,0)</f>
        <v>9772</v>
      </c>
      <c r="N23" s="3">
        <f>VLOOKUP($A23,'ST Annual LA Forecasts'!$A$2:$AI$42,8,0)</f>
        <v>379</v>
      </c>
      <c r="O23" s="3">
        <f>VLOOKUP($A23,'ST Annual LA Forecasts'!$A$2:$AI$42,15,0)</f>
        <v>2969</v>
      </c>
      <c r="P23" s="3">
        <f>VLOOKUP($A23,'ST Annual LA Forecasts'!$A$2:$AI$42,25,0)</f>
        <v>12982</v>
      </c>
      <c r="Q23" s="3">
        <f>VLOOKUP($A23,'ST Annual LA Forecasts'!$A$2:$AI$42,35,0)</f>
        <v>12728</v>
      </c>
      <c r="R23" s="3">
        <f>VLOOKUP($A23,'FS Annual LA Forecasts'!$A$2:$AI$42,8,0)</f>
        <v>363</v>
      </c>
      <c r="S23" s="3">
        <f>VLOOKUP($A23,'FS Annual LA Forecasts'!$A$2:$AI$42,15,0)</f>
        <v>2353</v>
      </c>
      <c r="T23" s="3">
        <f>VLOOKUP($A23,'FS Annual LA Forecasts'!$A$2:$AI$42,25,0)</f>
        <v>10881</v>
      </c>
      <c r="U23" s="3">
        <f>VLOOKUP($A23,'FS Annual LA Forecasts'!$A$2:$AI$42,35,0)</f>
        <v>14355</v>
      </c>
      <c r="V23" s="37" t="s">
        <v>75</v>
      </c>
      <c r="W23" s="2" t="s">
        <v>65</v>
      </c>
      <c r="X23" s="2" t="s">
        <v>56</v>
      </c>
    </row>
    <row r="24" spans="1:24" x14ac:dyDescent="0.25">
      <c r="A24" s="2" t="s">
        <v>21</v>
      </c>
      <c r="B24" s="3">
        <f>VLOOKUP($A24,'PS Annual LA Forecasts'!$A$2:$AI$42,8,0)</f>
        <v>3107</v>
      </c>
      <c r="C24" s="3">
        <f>VLOOKUP($A24,'PS Annual LA Forecasts'!$A$2:$AI$42,15,0)</f>
        <v>33634</v>
      </c>
      <c r="D24" s="3">
        <f>VLOOKUP($A24,'PS Annual LA Forecasts'!$A$2:$AI$42,25,0)</f>
        <v>85974</v>
      </c>
      <c r="E24" s="3">
        <f>VLOOKUP($A24,'PS Annual LA Forecasts'!$A$2:$AI$42,35,0)</f>
        <v>93946</v>
      </c>
      <c r="F24" s="3">
        <f>VLOOKUP($A24,'CT Annual LA Forecasts'!$A$2:$AI$42,8,0)</f>
        <v>2839</v>
      </c>
      <c r="G24" s="3">
        <f>VLOOKUP($A24,'CT Annual LA Forecasts'!$A$2:$AI$42,15,0)</f>
        <v>32439</v>
      </c>
      <c r="H24" s="3">
        <f>VLOOKUP($A24,'CT Annual LA Forecasts'!$A$2:$AI$42,25,0)</f>
        <v>88386</v>
      </c>
      <c r="I24" s="3">
        <f>VLOOKUP($A24,'CT Annual LA Forecasts'!$A$2:$AI$42,35,0)</f>
        <v>80699</v>
      </c>
      <c r="J24" s="3">
        <f>VLOOKUP($A24,'LTW Annual LA Forecasts'!$A$2:$AI$42,8,0)</f>
        <v>2769</v>
      </c>
      <c r="K24" s="3">
        <f>VLOOKUP($A24,'LTW Annual LA Forecasts'!$A$2:$AI$42,15,0)</f>
        <v>34635</v>
      </c>
      <c r="L24" s="3">
        <f>VLOOKUP($A24,'LTW Annual LA Forecasts'!$A$2:$AI$42,25,0)</f>
        <v>86919</v>
      </c>
      <c r="M24" s="3">
        <f>VLOOKUP($A24,'LTW Annual LA Forecasts'!$A$2:$AI$42,35,0)</f>
        <v>62570</v>
      </c>
      <c r="N24" s="3">
        <f>VLOOKUP($A24,'ST Annual LA Forecasts'!$A$2:$AI$42,8,0)</f>
        <v>2140</v>
      </c>
      <c r="O24" s="3">
        <f>VLOOKUP($A24,'ST Annual LA Forecasts'!$A$2:$AI$42,15,0)</f>
        <v>18737</v>
      </c>
      <c r="P24" s="3">
        <f>VLOOKUP($A24,'ST Annual LA Forecasts'!$A$2:$AI$42,25,0)</f>
        <v>83327</v>
      </c>
      <c r="Q24" s="3">
        <f>VLOOKUP($A24,'ST Annual LA Forecasts'!$A$2:$AI$42,35,0)</f>
        <v>81720</v>
      </c>
      <c r="R24" s="3">
        <f>VLOOKUP($A24,'FS Annual LA Forecasts'!$A$2:$AI$42,8,0)</f>
        <v>2050</v>
      </c>
      <c r="S24" s="3">
        <f>VLOOKUP($A24,'FS Annual LA Forecasts'!$A$2:$AI$42,15,0)</f>
        <v>14801</v>
      </c>
      <c r="T24" s="3">
        <f>VLOOKUP($A24,'FS Annual LA Forecasts'!$A$2:$AI$42,25,0)</f>
        <v>69808</v>
      </c>
      <c r="U24" s="3">
        <f>VLOOKUP($A24,'FS Annual LA Forecasts'!$A$2:$AI$42,35,0)</f>
        <v>92216</v>
      </c>
      <c r="V24" s="37" t="s">
        <v>76</v>
      </c>
      <c r="W24" s="2" t="s">
        <v>57</v>
      </c>
      <c r="X24" s="2" t="s">
        <v>58</v>
      </c>
    </row>
    <row r="25" spans="1:24" x14ac:dyDescent="0.25">
      <c r="A25" s="2" t="s">
        <v>22</v>
      </c>
      <c r="B25" s="3">
        <f>VLOOKUP($A25,'PS Annual LA Forecasts'!$A$2:$AI$42,8,0)</f>
        <v>3741</v>
      </c>
      <c r="C25" s="3">
        <f>VLOOKUP($A25,'PS Annual LA Forecasts'!$A$2:$AI$42,15,0)</f>
        <v>41236</v>
      </c>
      <c r="D25" s="3">
        <f>VLOOKUP($A25,'PS Annual LA Forecasts'!$A$2:$AI$42,25,0)</f>
        <v>105631</v>
      </c>
      <c r="E25" s="3">
        <f>VLOOKUP($A25,'PS Annual LA Forecasts'!$A$2:$AI$42,35,0)</f>
        <v>115433</v>
      </c>
      <c r="F25" s="3">
        <f>VLOOKUP($A25,'CT Annual LA Forecasts'!$A$2:$AI$42,8,0)</f>
        <v>3417</v>
      </c>
      <c r="G25" s="3">
        <f>VLOOKUP($A25,'CT Annual LA Forecasts'!$A$2:$AI$42,15,0)</f>
        <v>39786</v>
      </c>
      <c r="H25" s="3">
        <f>VLOOKUP($A25,'CT Annual LA Forecasts'!$A$2:$AI$42,25,0)</f>
        <v>108616</v>
      </c>
      <c r="I25" s="3">
        <f>VLOOKUP($A25,'CT Annual LA Forecasts'!$A$2:$AI$42,35,0)</f>
        <v>99169</v>
      </c>
      <c r="J25" s="3">
        <f>VLOOKUP($A25,'LTW Annual LA Forecasts'!$A$2:$AI$42,8,0)</f>
        <v>3332</v>
      </c>
      <c r="K25" s="3">
        <f>VLOOKUP($A25,'LTW Annual LA Forecasts'!$A$2:$AI$42,15,0)</f>
        <v>42486</v>
      </c>
      <c r="L25" s="3">
        <f>VLOOKUP($A25,'LTW Annual LA Forecasts'!$A$2:$AI$42,25,0)</f>
        <v>106811</v>
      </c>
      <c r="M25" s="3">
        <f>VLOOKUP($A25,'LTW Annual LA Forecasts'!$A$2:$AI$42,35,0)</f>
        <v>76892</v>
      </c>
      <c r="N25" s="3">
        <f>VLOOKUP($A25,'ST Annual LA Forecasts'!$A$2:$AI$42,8,0)</f>
        <v>2577</v>
      </c>
      <c r="O25" s="3">
        <f>VLOOKUP($A25,'ST Annual LA Forecasts'!$A$2:$AI$42,15,0)</f>
        <v>22977</v>
      </c>
      <c r="P25" s="3">
        <f>VLOOKUP($A25,'ST Annual LA Forecasts'!$A$2:$AI$42,25,0)</f>
        <v>102437</v>
      </c>
      <c r="Q25" s="3">
        <f>VLOOKUP($A25,'ST Annual LA Forecasts'!$A$2:$AI$42,35,0)</f>
        <v>100467</v>
      </c>
      <c r="R25" s="3">
        <f>VLOOKUP($A25,'FS Annual LA Forecasts'!$A$2:$AI$42,8,0)</f>
        <v>2469</v>
      </c>
      <c r="S25" s="3">
        <f>VLOOKUP($A25,'FS Annual LA Forecasts'!$A$2:$AI$42,15,0)</f>
        <v>18135</v>
      </c>
      <c r="T25" s="3">
        <f>VLOOKUP($A25,'FS Annual LA Forecasts'!$A$2:$AI$42,25,0)</f>
        <v>85811</v>
      </c>
      <c r="U25" s="3">
        <f>VLOOKUP($A25,'FS Annual LA Forecasts'!$A$2:$AI$42,35,0)</f>
        <v>113379</v>
      </c>
      <c r="V25" s="37" t="s">
        <v>76</v>
      </c>
      <c r="W25" s="2" t="s">
        <v>57</v>
      </c>
      <c r="X25" s="2" t="s">
        <v>58</v>
      </c>
    </row>
    <row r="26" spans="1:24" x14ac:dyDescent="0.25">
      <c r="A26" s="2" t="s">
        <v>23</v>
      </c>
      <c r="B26" s="3">
        <f>VLOOKUP($A26,'PS Annual LA Forecasts'!$A$2:$AI$42,8,0)</f>
        <v>4949</v>
      </c>
      <c r="C26" s="3">
        <f>VLOOKUP($A26,'PS Annual LA Forecasts'!$A$2:$AI$42,15,0)</f>
        <v>42672</v>
      </c>
      <c r="D26" s="3">
        <f>VLOOKUP($A26,'PS Annual LA Forecasts'!$A$2:$AI$42,25,0)</f>
        <v>106025</v>
      </c>
      <c r="E26" s="3">
        <f>VLOOKUP($A26,'PS Annual LA Forecasts'!$A$2:$AI$42,35,0)</f>
        <v>115950</v>
      </c>
      <c r="F26" s="3">
        <f>VLOOKUP($A26,'CT Annual LA Forecasts'!$A$2:$AI$42,8,0)</f>
        <v>2885</v>
      </c>
      <c r="G26" s="3">
        <f>VLOOKUP($A26,'CT Annual LA Forecasts'!$A$2:$AI$42,15,0)</f>
        <v>39378</v>
      </c>
      <c r="H26" s="3">
        <f>VLOOKUP($A26,'CT Annual LA Forecasts'!$A$2:$AI$42,25,0)</f>
        <v>103797</v>
      </c>
      <c r="I26" s="3">
        <f>VLOOKUP($A26,'CT Annual LA Forecasts'!$A$2:$AI$42,35,0)</f>
        <v>94771</v>
      </c>
      <c r="J26" s="3">
        <f>VLOOKUP($A26,'LTW Annual LA Forecasts'!$A$2:$AI$42,8,0)</f>
        <v>2898</v>
      </c>
      <c r="K26" s="3">
        <f>VLOOKUP($A26,'LTW Annual LA Forecasts'!$A$2:$AI$42,15,0)</f>
        <v>42452</v>
      </c>
      <c r="L26" s="3">
        <f>VLOOKUP($A26,'LTW Annual LA Forecasts'!$A$2:$AI$42,25,0)</f>
        <v>101179</v>
      </c>
      <c r="M26" s="3">
        <f>VLOOKUP($A26,'LTW Annual LA Forecasts'!$A$2:$AI$42,35,0)</f>
        <v>73475</v>
      </c>
      <c r="N26" s="3">
        <f>VLOOKUP($A26,'ST Annual LA Forecasts'!$A$2:$AI$42,8,0)</f>
        <v>1916</v>
      </c>
      <c r="O26" s="3">
        <f>VLOOKUP($A26,'ST Annual LA Forecasts'!$A$2:$AI$42,15,0)</f>
        <v>22758</v>
      </c>
      <c r="P26" s="3">
        <f>VLOOKUP($A26,'ST Annual LA Forecasts'!$A$2:$AI$42,25,0)</f>
        <v>97096</v>
      </c>
      <c r="Q26" s="3">
        <f>VLOOKUP($A26,'ST Annual LA Forecasts'!$A$2:$AI$42,35,0)</f>
        <v>95155</v>
      </c>
      <c r="R26" s="3">
        <f>VLOOKUP($A26,'FS Annual LA Forecasts'!$A$2:$AI$42,8,0)</f>
        <v>1835</v>
      </c>
      <c r="S26" s="3">
        <f>VLOOKUP($A26,'FS Annual LA Forecasts'!$A$2:$AI$42,15,0)</f>
        <v>18117</v>
      </c>
      <c r="T26" s="3">
        <f>VLOOKUP($A26,'FS Annual LA Forecasts'!$A$2:$AI$42,25,0)</f>
        <v>81435</v>
      </c>
      <c r="U26" s="3">
        <f>VLOOKUP($A26,'FS Annual LA Forecasts'!$A$2:$AI$42,35,0)</f>
        <v>107236</v>
      </c>
      <c r="V26" s="37" t="s">
        <v>54</v>
      </c>
      <c r="W26" s="2" t="s">
        <v>54</v>
      </c>
      <c r="X26" s="2"/>
    </row>
    <row r="27" spans="1:24" x14ac:dyDescent="0.25">
      <c r="A27" s="2" t="s">
        <v>24</v>
      </c>
      <c r="B27" s="3">
        <f>VLOOKUP($A27,'PS Annual LA Forecasts'!$A$2:$AI$42,8,0)</f>
        <v>9450</v>
      </c>
      <c r="C27" s="3">
        <f>VLOOKUP($A27,'PS Annual LA Forecasts'!$A$2:$AI$42,15,0)</f>
        <v>75734</v>
      </c>
      <c r="D27" s="3">
        <f>VLOOKUP($A27,'PS Annual LA Forecasts'!$A$2:$AI$42,25,0)</f>
        <v>185926</v>
      </c>
      <c r="E27" s="3">
        <f>VLOOKUP($A27,'PS Annual LA Forecasts'!$A$2:$AI$42,35,0)</f>
        <v>203249</v>
      </c>
      <c r="F27" s="3">
        <f>VLOOKUP($A27,'CT Annual LA Forecasts'!$A$2:$AI$42,8,0)</f>
        <v>5509</v>
      </c>
      <c r="G27" s="3">
        <f>VLOOKUP($A27,'CT Annual LA Forecasts'!$A$2:$AI$42,15,0)</f>
        <v>69748</v>
      </c>
      <c r="H27" s="3">
        <f>VLOOKUP($A27,'CT Annual LA Forecasts'!$A$2:$AI$42,25,0)</f>
        <v>181823</v>
      </c>
      <c r="I27" s="3">
        <f>VLOOKUP($A27,'CT Annual LA Forecasts'!$A$2:$AI$42,35,0)</f>
        <v>166011</v>
      </c>
      <c r="J27" s="3">
        <f>VLOOKUP($A27,'LTW Annual LA Forecasts'!$A$2:$AI$42,8,0)</f>
        <v>5535</v>
      </c>
      <c r="K27" s="3">
        <f>VLOOKUP($A27,'LTW Annual LA Forecasts'!$A$2:$AI$42,15,0)</f>
        <v>75100</v>
      </c>
      <c r="L27" s="3">
        <f>VLOOKUP($A27,'LTW Annual LA Forecasts'!$A$2:$AI$42,25,0)</f>
        <v>177233</v>
      </c>
      <c r="M27" s="3">
        <f>VLOOKUP($A27,'LTW Annual LA Forecasts'!$A$2:$AI$42,35,0)</f>
        <v>128702</v>
      </c>
      <c r="N27" s="3">
        <f>VLOOKUP($A27,'ST Annual LA Forecasts'!$A$2:$AI$42,8,0)</f>
        <v>3658</v>
      </c>
      <c r="O27" s="3">
        <f>VLOOKUP($A27,'ST Annual LA Forecasts'!$A$2:$AI$42,15,0)</f>
        <v>40145</v>
      </c>
      <c r="P27" s="3">
        <f>VLOOKUP($A27,'ST Annual LA Forecasts'!$A$2:$AI$42,25,0)</f>
        <v>169466</v>
      </c>
      <c r="Q27" s="3">
        <f>VLOOKUP($A27,'ST Annual LA Forecasts'!$A$2:$AI$42,35,0)</f>
        <v>166044</v>
      </c>
      <c r="R27" s="3">
        <f>VLOOKUP($A27,'FS Annual LA Forecasts'!$A$2:$AI$42,8,0)</f>
        <v>3501</v>
      </c>
      <c r="S27" s="3">
        <f>VLOOKUP($A27,'FS Annual LA Forecasts'!$A$2:$AI$42,15,0)</f>
        <v>32016</v>
      </c>
      <c r="T27" s="3">
        <f>VLOOKUP($A27,'FS Annual LA Forecasts'!$A$2:$AI$42,25,0)</f>
        <v>142160</v>
      </c>
      <c r="U27" s="3">
        <f>VLOOKUP($A27,'FS Annual LA Forecasts'!$A$2:$AI$42,35,0)</f>
        <v>187047</v>
      </c>
      <c r="V27" s="37" t="s">
        <v>54</v>
      </c>
      <c r="W27" s="2" t="s">
        <v>54</v>
      </c>
      <c r="X27" s="2"/>
    </row>
    <row r="28" spans="1:24" x14ac:dyDescent="0.25">
      <c r="A28" s="2" t="s">
        <v>25</v>
      </c>
      <c r="B28" s="3">
        <f>VLOOKUP($A28,'PS Annual LA Forecasts'!$A$2:$AI$42,8,0)</f>
        <v>393</v>
      </c>
      <c r="C28" s="3">
        <f>VLOOKUP($A28,'PS Annual LA Forecasts'!$A$2:$AI$42,15,0)</f>
        <v>4013</v>
      </c>
      <c r="D28" s="3">
        <f>VLOOKUP($A28,'PS Annual LA Forecasts'!$A$2:$AI$42,25,0)</f>
        <v>10184</v>
      </c>
      <c r="E28" s="3">
        <f>VLOOKUP($A28,'PS Annual LA Forecasts'!$A$2:$AI$42,35,0)</f>
        <v>11126</v>
      </c>
      <c r="F28" s="3">
        <f>VLOOKUP($A28,'CT Annual LA Forecasts'!$A$2:$AI$42,8,0)</f>
        <v>359</v>
      </c>
      <c r="G28" s="3">
        <f>VLOOKUP($A28,'CT Annual LA Forecasts'!$A$2:$AI$42,15,0)</f>
        <v>3865</v>
      </c>
      <c r="H28" s="3">
        <f>VLOOKUP($A28,'CT Annual LA Forecasts'!$A$2:$AI$42,25,0)</f>
        <v>10463</v>
      </c>
      <c r="I28" s="3">
        <f>VLOOKUP($A28,'CT Annual LA Forecasts'!$A$2:$AI$42,35,0)</f>
        <v>9553</v>
      </c>
      <c r="J28" s="3">
        <f>VLOOKUP($A28,'LTW Annual LA Forecasts'!$A$2:$AI$42,8,0)</f>
        <v>350</v>
      </c>
      <c r="K28" s="3">
        <f>VLOOKUP($A28,'LTW Annual LA Forecasts'!$A$2:$AI$42,15,0)</f>
        <v>4123</v>
      </c>
      <c r="L28" s="3">
        <f>VLOOKUP($A28,'LTW Annual LA Forecasts'!$A$2:$AI$42,25,0)</f>
        <v>10289</v>
      </c>
      <c r="M28" s="3">
        <f>VLOOKUP($A28,'LTW Annual LA Forecasts'!$A$2:$AI$42,35,0)</f>
        <v>7407</v>
      </c>
      <c r="N28" s="3">
        <f>VLOOKUP($A28,'ST Annual LA Forecasts'!$A$2:$AI$42,8,0)</f>
        <v>271</v>
      </c>
      <c r="O28" s="3">
        <f>VLOOKUP($A28,'ST Annual LA Forecasts'!$A$2:$AI$42,15,0)</f>
        <v>2234</v>
      </c>
      <c r="P28" s="3">
        <f>VLOOKUP($A28,'ST Annual LA Forecasts'!$A$2:$AI$42,25,0)</f>
        <v>9852</v>
      </c>
      <c r="Q28" s="3">
        <f>VLOOKUP($A28,'ST Annual LA Forecasts'!$A$2:$AI$42,35,0)</f>
        <v>9661</v>
      </c>
      <c r="R28" s="3">
        <f>VLOOKUP($A28,'FS Annual LA Forecasts'!$A$2:$AI$42,8,0)</f>
        <v>260</v>
      </c>
      <c r="S28" s="3">
        <f>VLOOKUP($A28,'FS Annual LA Forecasts'!$A$2:$AI$42,15,0)</f>
        <v>1768</v>
      </c>
      <c r="T28" s="3">
        <f>VLOOKUP($A28,'FS Annual LA Forecasts'!$A$2:$AI$42,25,0)</f>
        <v>8255</v>
      </c>
      <c r="U28" s="3">
        <f>VLOOKUP($A28,'FS Annual LA Forecasts'!$A$2:$AI$42,35,0)</f>
        <v>10899</v>
      </c>
      <c r="V28" s="37" t="s">
        <v>61</v>
      </c>
      <c r="W28" s="2" t="s">
        <v>61</v>
      </c>
      <c r="X28" s="2"/>
    </row>
    <row r="29" spans="1:24" x14ac:dyDescent="0.25">
      <c r="A29" s="2" t="s">
        <v>26</v>
      </c>
      <c r="B29" s="3">
        <f>VLOOKUP($A29,'PS Annual LA Forecasts'!$A$2:$AI$42,8,0)</f>
        <v>2510</v>
      </c>
      <c r="C29" s="3">
        <f>VLOOKUP($A29,'PS Annual LA Forecasts'!$A$2:$AI$42,15,0)</f>
        <v>29393</v>
      </c>
      <c r="D29" s="3">
        <f>VLOOKUP($A29,'PS Annual LA Forecasts'!$A$2:$AI$42,25,0)</f>
        <v>76067</v>
      </c>
      <c r="E29" s="3">
        <f>VLOOKUP($A29,'PS Annual LA Forecasts'!$A$2:$AI$42,35,0)</f>
        <v>83297</v>
      </c>
      <c r="F29" s="3">
        <f>VLOOKUP($A29,'CT Annual LA Forecasts'!$A$2:$AI$42,8,0)</f>
        <v>1463</v>
      </c>
      <c r="G29" s="3">
        <f>VLOOKUP($A29,'CT Annual LA Forecasts'!$A$2:$AI$42,15,0)</f>
        <v>27317</v>
      </c>
      <c r="H29" s="3">
        <f>VLOOKUP($A29,'CT Annual LA Forecasts'!$A$2:$AI$42,25,0)</f>
        <v>74729</v>
      </c>
      <c r="I29" s="3">
        <f>VLOOKUP($A29,'CT Annual LA Forecasts'!$A$2:$AI$42,35,0)</f>
        <v>68231</v>
      </c>
      <c r="J29" s="3">
        <f>VLOOKUP($A29,'LTW Annual LA Forecasts'!$A$2:$AI$42,8,0)</f>
        <v>1470</v>
      </c>
      <c r="K29" s="3">
        <f>VLOOKUP($A29,'LTW Annual LA Forecasts'!$A$2:$AI$42,15,0)</f>
        <v>29568</v>
      </c>
      <c r="L29" s="3">
        <f>VLOOKUP($A29,'LTW Annual LA Forecasts'!$A$2:$AI$42,25,0)</f>
        <v>72851</v>
      </c>
      <c r="M29" s="3">
        <f>VLOOKUP($A29,'LTW Annual LA Forecasts'!$A$2:$AI$42,35,0)</f>
        <v>52903</v>
      </c>
      <c r="N29" s="3">
        <f>VLOOKUP($A29,'ST Annual LA Forecasts'!$A$2:$AI$42,8,0)</f>
        <v>972</v>
      </c>
      <c r="O29" s="3">
        <f>VLOOKUP($A29,'ST Annual LA Forecasts'!$A$2:$AI$42,15,0)</f>
        <v>16004</v>
      </c>
      <c r="P29" s="3">
        <f>VLOOKUP($A29,'ST Annual LA Forecasts'!$A$2:$AI$42,25,0)</f>
        <v>70744</v>
      </c>
      <c r="Q29" s="3">
        <f>VLOOKUP($A29,'ST Annual LA Forecasts'!$A$2:$AI$42,35,0)</f>
        <v>69372</v>
      </c>
      <c r="R29" s="3">
        <f>VLOOKUP($A29,'FS Annual LA Forecasts'!$A$2:$AI$42,8,0)</f>
        <v>930</v>
      </c>
      <c r="S29" s="3">
        <f>VLOOKUP($A29,'FS Annual LA Forecasts'!$A$2:$AI$42,15,0)</f>
        <v>12671</v>
      </c>
      <c r="T29" s="3">
        <f>VLOOKUP($A29,'FS Annual LA Forecasts'!$A$2:$AI$42,25,0)</f>
        <v>59291</v>
      </c>
      <c r="U29" s="3">
        <f>VLOOKUP($A29,'FS Annual LA Forecasts'!$A$2:$AI$42,35,0)</f>
        <v>78282</v>
      </c>
      <c r="V29" s="37" t="s">
        <v>55</v>
      </c>
      <c r="W29" s="2" t="s">
        <v>55</v>
      </c>
      <c r="X29" s="2"/>
    </row>
    <row r="30" spans="1:24" x14ac:dyDescent="0.25">
      <c r="A30" s="2" t="s">
        <v>27</v>
      </c>
      <c r="B30" s="3">
        <f>VLOOKUP($A30,'PS Annual LA Forecasts'!$A$2:$AI$42,8,0)</f>
        <v>1302</v>
      </c>
      <c r="C30" s="3">
        <f>VLOOKUP($A30,'PS Annual LA Forecasts'!$A$2:$AI$42,15,0)</f>
        <v>12337</v>
      </c>
      <c r="D30" s="3">
        <f>VLOOKUP($A30,'PS Annual LA Forecasts'!$A$2:$AI$42,25,0)</f>
        <v>31088</v>
      </c>
      <c r="E30" s="3">
        <f>VLOOKUP($A30,'PS Annual LA Forecasts'!$A$2:$AI$42,35,0)</f>
        <v>34014</v>
      </c>
      <c r="F30" s="3">
        <f>VLOOKUP($A30,'CT Annual LA Forecasts'!$A$2:$AI$42,8,0)</f>
        <v>759</v>
      </c>
      <c r="G30" s="3">
        <f>VLOOKUP($A30,'CT Annual LA Forecasts'!$A$2:$AI$42,15,0)</f>
        <v>11413</v>
      </c>
      <c r="H30" s="3">
        <f>VLOOKUP($A30,'CT Annual LA Forecasts'!$A$2:$AI$42,25,0)</f>
        <v>30473</v>
      </c>
      <c r="I30" s="3">
        <f>VLOOKUP($A30,'CT Annual LA Forecasts'!$A$2:$AI$42,35,0)</f>
        <v>27821</v>
      </c>
      <c r="J30" s="3">
        <f>VLOOKUP($A30,'LTW Annual LA Forecasts'!$A$2:$AI$42,8,0)</f>
        <v>763</v>
      </c>
      <c r="K30" s="3">
        <f>VLOOKUP($A30,'LTW Annual LA Forecasts'!$A$2:$AI$42,15,0)</f>
        <v>12321</v>
      </c>
      <c r="L30" s="3">
        <f>VLOOKUP($A30,'LTW Annual LA Forecasts'!$A$2:$AI$42,25,0)</f>
        <v>29703</v>
      </c>
      <c r="M30" s="3">
        <f>VLOOKUP($A30,'LTW Annual LA Forecasts'!$A$2:$AI$42,35,0)</f>
        <v>21572</v>
      </c>
      <c r="N30" s="3">
        <f>VLOOKUP($A30,'ST Annual LA Forecasts'!$A$2:$AI$42,8,0)</f>
        <v>504</v>
      </c>
      <c r="O30" s="3">
        <f>VLOOKUP($A30,'ST Annual LA Forecasts'!$A$2:$AI$42,15,0)</f>
        <v>6626</v>
      </c>
      <c r="P30" s="3">
        <f>VLOOKUP($A30,'ST Annual LA Forecasts'!$A$2:$AI$42,25,0)</f>
        <v>28623</v>
      </c>
      <c r="Q30" s="3">
        <f>VLOOKUP($A30,'ST Annual LA Forecasts'!$A$2:$AI$42,35,0)</f>
        <v>28058</v>
      </c>
      <c r="R30" s="3">
        <f>VLOOKUP($A30,'FS Annual LA Forecasts'!$A$2:$AI$42,8,0)</f>
        <v>482</v>
      </c>
      <c r="S30" s="3">
        <f>VLOOKUP($A30,'FS Annual LA Forecasts'!$A$2:$AI$42,15,0)</f>
        <v>5266</v>
      </c>
      <c r="T30" s="3">
        <f>VLOOKUP($A30,'FS Annual LA Forecasts'!$A$2:$AI$42,25,0)</f>
        <v>24001</v>
      </c>
      <c r="U30" s="3">
        <f>VLOOKUP($A30,'FS Annual LA Forecasts'!$A$2:$AI$42,35,0)</f>
        <v>31635</v>
      </c>
      <c r="V30" s="37" t="s">
        <v>59</v>
      </c>
      <c r="W30" s="2" t="s">
        <v>59</v>
      </c>
      <c r="X30" s="2"/>
    </row>
    <row r="31" spans="1:24" x14ac:dyDescent="0.25">
      <c r="A31" s="2" t="s">
        <v>28</v>
      </c>
      <c r="B31" s="3">
        <f>VLOOKUP($A31,'PS Annual LA Forecasts'!$A$2:$AI$42,8,0)</f>
        <v>5148</v>
      </c>
      <c r="C31" s="3">
        <f>VLOOKUP($A31,'PS Annual LA Forecasts'!$A$2:$AI$42,15,0)</f>
        <v>57708</v>
      </c>
      <c r="D31" s="3">
        <f>VLOOKUP($A31,'PS Annual LA Forecasts'!$A$2:$AI$42,25,0)</f>
        <v>148121</v>
      </c>
      <c r="E31" s="3">
        <f>VLOOKUP($A31,'PS Annual LA Forecasts'!$A$2:$AI$42,35,0)</f>
        <v>161874</v>
      </c>
      <c r="F31" s="3">
        <f>VLOOKUP($A31,'CT Annual LA Forecasts'!$A$2:$AI$42,8,0)</f>
        <v>4702</v>
      </c>
      <c r="G31" s="3">
        <f>VLOOKUP($A31,'CT Annual LA Forecasts'!$A$2:$AI$42,15,0)</f>
        <v>55704</v>
      </c>
      <c r="H31" s="3">
        <f>VLOOKUP($A31,'CT Annual LA Forecasts'!$A$2:$AI$42,25,0)</f>
        <v>152333</v>
      </c>
      <c r="I31" s="3">
        <f>VLOOKUP($A31,'CT Annual LA Forecasts'!$A$2:$AI$42,35,0)</f>
        <v>139088</v>
      </c>
      <c r="J31" s="3">
        <f>VLOOKUP($A31,'LTW Annual LA Forecasts'!$A$2:$AI$42,8,0)</f>
        <v>4582</v>
      </c>
      <c r="K31" s="3">
        <f>VLOOKUP($A31,'LTW Annual LA Forecasts'!$A$2:$AI$42,15,0)</f>
        <v>59497</v>
      </c>
      <c r="L31" s="3">
        <f>VLOOKUP($A31,'LTW Annual LA Forecasts'!$A$2:$AI$42,25,0)</f>
        <v>149805</v>
      </c>
      <c r="M31" s="3">
        <f>VLOOKUP($A31,'LTW Annual LA Forecasts'!$A$2:$AI$42,35,0)</f>
        <v>107841</v>
      </c>
      <c r="N31" s="3">
        <f>VLOOKUP($A31,'ST Annual LA Forecasts'!$A$2:$AI$42,8,0)</f>
        <v>3544</v>
      </c>
      <c r="O31" s="3">
        <f>VLOOKUP($A31,'ST Annual LA Forecasts'!$A$2:$AI$42,15,0)</f>
        <v>32156</v>
      </c>
      <c r="P31" s="3">
        <f>VLOOKUP($A31,'ST Annual LA Forecasts'!$A$2:$AI$42,25,0)</f>
        <v>143716</v>
      </c>
      <c r="Q31" s="3">
        <f>VLOOKUP($A31,'ST Annual LA Forecasts'!$A$2:$AI$42,35,0)</f>
        <v>140959</v>
      </c>
      <c r="R31" s="3">
        <f>VLOOKUP($A31,'FS Annual LA Forecasts'!$A$2:$AI$42,8,0)</f>
        <v>3394</v>
      </c>
      <c r="S31" s="3">
        <f>VLOOKUP($A31,'FS Annual LA Forecasts'!$A$2:$AI$42,15,0)</f>
        <v>25372</v>
      </c>
      <c r="T31" s="3">
        <f>VLOOKUP($A31,'FS Annual LA Forecasts'!$A$2:$AI$42,25,0)</f>
        <v>120383</v>
      </c>
      <c r="U31" s="3">
        <f>VLOOKUP($A31,'FS Annual LA Forecasts'!$A$2:$AI$42,35,0)</f>
        <v>159088</v>
      </c>
      <c r="V31" s="37" t="s">
        <v>56</v>
      </c>
      <c r="W31" s="2" t="s">
        <v>56</v>
      </c>
      <c r="X31" s="2"/>
    </row>
    <row r="32" spans="1:24" x14ac:dyDescent="0.25">
      <c r="A32" s="2" t="s">
        <v>29</v>
      </c>
      <c r="B32" s="3">
        <f>VLOOKUP($A32,'PS Annual LA Forecasts'!$A$2:$AI$42,8,0)</f>
        <v>2085</v>
      </c>
      <c r="C32" s="3">
        <f>VLOOKUP($A32,'PS Annual LA Forecasts'!$A$2:$AI$42,15,0)</f>
        <v>17343</v>
      </c>
      <c r="D32" s="3">
        <f>VLOOKUP($A32,'PS Annual LA Forecasts'!$A$2:$AI$42,25,0)</f>
        <v>42833</v>
      </c>
      <c r="E32" s="3">
        <f>VLOOKUP($A32,'PS Annual LA Forecasts'!$A$2:$AI$42,35,0)</f>
        <v>46828</v>
      </c>
      <c r="F32" s="3">
        <f>VLOOKUP($A32,'CT Annual LA Forecasts'!$A$2:$AI$42,8,0)</f>
        <v>1227</v>
      </c>
      <c r="G32" s="3">
        <f>VLOOKUP($A32,'CT Annual LA Forecasts'!$A$2:$AI$42,15,0)</f>
        <v>16016</v>
      </c>
      <c r="H32" s="3">
        <f>VLOOKUP($A32,'CT Annual LA Forecasts'!$A$2:$AI$42,25,0)</f>
        <v>42007</v>
      </c>
      <c r="I32" s="3">
        <f>VLOOKUP($A32,'CT Annual LA Forecasts'!$A$2:$AI$42,35,0)</f>
        <v>38352</v>
      </c>
      <c r="J32" s="3">
        <f>VLOOKUP($A32,'LTW Annual LA Forecasts'!$A$2:$AI$42,8,0)</f>
        <v>1232</v>
      </c>
      <c r="K32" s="3">
        <f>VLOOKUP($A32,'LTW Annual LA Forecasts'!$A$2:$AI$42,15,0)</f>
        <v>17247</v>
      </c>
      <c r="L32" s="3">
        <f>VLOOKUP($A32,'LTW Annual LA Forecasts'!$A$2:$AI$42,25,0)</f>
        <v>40964</v>
      </c>
      <c r="M32" s="3">
        <f>VLOOKUP($A32,'LTW Annual LA Forecasts'!$A$2:$AI$42,35,0)</f>
        <v>29734</v>
      </c>
      <c r="N32" s="3">
        <f>VLOOKUP($A32,'ST Annual LA Forecasts'!$A$2:$AI$42,8,0)</f>
        <v>818</v>
      </c>
      <c r="O32" s="3">
        <f>VLOOKUP($A32,'ST Annual LA Forecasts'!$A$2:$AI$42,15,0)</f>
        <v>9223</v>
      </c>
      <c r="P32" s="3">
        <f>VLOOKUP($A32,'ST Annual LA Forecasts'!$A$2:$AI$42,25,0)</f>
        <v>39211</v>
      </c>
      <c r="Q32" s="3">
        <f>VLOOKUP($A32,'ST Annual LA Forecasts'!$A$2:$AI$42,35,0)</f>
        <v>38425</v>
      </c>
      <c r="R32" s="3">
        <f>VLOOKUP($A32,'FS Annual LA Forecasts'!$A$2:$AI$42,8,0)</f>
        <v>783</v>
      </c>
      <c r="S32" s="3">
        <f>VLOOKUP($A32,'FS Annual LA Forecasts'!$A$2:$AI$42,15,0)</f>
        <v>7345</v>
      </c>
      <c r="T32" s="3">
        <f>VLOOKUP($A32,'FS Annual LA Forecasts'!$A$2:$AI$42,25,0)</f>
        <v>32887</v>
      </c>
      <c r="U32" s="3">
        <f>VLOOKUP($A32,'FS Annual LA Forecasts'!$A$2:$AI$42,35,0)</f>
        <v>43295</v>
      </c>
      <c r="V32" s="37" t="s">
        <v>59</v>
      </c>
      <c r="W32" s="2" t="s">
        <v>59</v>
      </c>
      <c r="X32" s="2"/>
    </row>
    <row r="33" spans="1:24" x14ac:dyDescent="0.25">
      <c r="A33" s="2" t="s">
        <v>30</v>
      </c>
      <c r="B33" s="3">
        <f>VLOOKUP($A33,'PS Annual LA Forecasts'!$A$2:$AI$42,8,0)</f>
        <v>2239</v>
      </c>
      <c r="C33" s="3">
        <f>VLOOKUP($A33,'PS Annual LA Forecasts'!$A$2:$AI$42,15,0)</f>
        <v>24961</v>
      </c>
      <c r="D33" s="3">
        <f>VLOOKUP($A33,'PS Annual LA Forecasts'!$A$2:$AI$42,25,0)</f>
        <v>64204</v>
      </c>
      <c r="E33" s="3">
        <f>VLOOKUP($A33,'PS Annual LA Forecasts'!$A$2:$AI$42,35,0)</f>
        <v>70285</v>
      </c>
      <c r="F33" s="3">
        <f>VLOOKUP($A33,'CT Annual LA Forecasts'!$A$2:$AI$42,8,0)</f>
        <v>1322</v>
      </c>
      <c r="G33" s="3">
        <f>VLOOKUP($A33,'CT Annual LA Forecasts'!$A$2:$AI$42,15,0)</f>
        <v>23224</v>
      </c>
      <c r="H33" s="3">
        <f>VLOOKUP($A33,'CT Annual LA Forecasts'!$A$2:$AI$42,25,0)</f>
        <v>63217</v>
      </c>
      <c r="I33" s="3">
        <f>VLOOKUP($A33,'CT Annual LA Forecasts'!$A$2:$AI$42,35,0)</f>
        <v>57719</v>
      </c>
      <c r="J33" s="3">
        <f>VLOOKUP($A33,'LTW Annual LA Forecasts'!$A$2:$AI$42,8,0)</f>
        <v>1326</v>
      </c>
      <c r="K33" s="3">
        <f>VLOOKUP($A33,'LTW Annual LA Forecasts'!$A$2:$AI$42,15,0)</f>
        <v>25104</v>
      </c>
      <c r="L33" s="3">
        <f>VLOOKUP($A33,'LTW Annual LA Forecasts'!$A$2:$AI$42,25,0)</f>
        <v>61661</v>
      </c>
      <c r="M33" s="3">
        <f>VLOOKUP($A33,'LTW Annual LA Forecasts'!$A$2:$AI$42,35,0)</f>
        <v>44753</v>
      </c>
      <c r="N33" s="3">
        <f>VLOOKUP($A33,'ST Annual LA Forecasts'!$A$2:$AI$42,8,0)</f>
        <v>880</v>
      </c>
      <c r="O33" s="3">
        <f>VLOOKUP($A33,'ST Annual LA Forecasts'!$A$2:$AI$42,15,0)</f>
        <v>13544</v>
      </c>
      <c r="P33" s="3">
        <f>VLOOKUP($A33,'ST Annual LA Forecasts'!$A$2:$AI$42,25,0)</f>
        <v>59717</v>
      </c>
      <c r="Q33" s="3">
        <f>VLOOKUP($A33,'ST Annual LA Forecasts'!$A$2:$AI$42,35,0)</f>
        <v>58555</v>
      </c>
      <c r="R33" s="3">
        <f>VLOOKUP($A33,'FS Annual LA Forecasts'!$A$2:$AI$42,8,0)</f>
        <v>844</v>
      </c>
      <c r="S33" s="3">
        <f>VLOOKUP($A33,'FS Annual LA Forecasts'!$A$2:$AI$42,15,0)</f>
        <v>10725</v>
      </c>
      <c r="T33" s="3">
        <f>VLOOKUP($A33,'FS Annual LA Forecasts'!$A$2:$AI$42,25,0)</f>
        <v>50047</v>
      </c>
      <c r="U33" s="3">
        <f>VLOOKUP($A33,'FS Annual LA Forecasts'!$A$2:$AI$42,35,0)</f>
        <v>66067</v>
      </c>
      <c r="V33" s="37" t="s">
        <v>59</v>
      </c>
      <c r="W33" s="2" t="s">
        <v>59</v>
      </c>
      <c r="X33" s="2"/>
    </row>
    <row r="34" spans="1:24" x14ac:dyDescent="0.25">
      <c r="A34" s="2" t="s">
        <v>31</v>
      </c>
      <c r="B34" s="3">
        <f>VLOOKUP($A34,'PS Annual LA Forecasts'!$A$2:$AI$42,8,0)</f>
        <v>2127</v>
      </c>
      <c r="C34" s="3">
        <f>VLOOKUP($A34,'PS Annual LA Forecasts'!$A$2:$AI$42,15,0)</f>
        <v>22528</v>
      </c>
      <c r="D34" s="3">
        <f>VLOOKUP($A34,'PS Annual LA Forecasts'!$A$2:$AI$42,25,0)</f>
        <v>57439</v>
      </c>
      <c r="E34" s="3">
        <f>VLOOKUP($A34,'PS Annual LA Forecasts'!$A$2:$AI$42,35,0)</f>
        <v>62761</v>
      </c>
      <c r="F34" s="3">
        <f>VLOOKUP($A34,'CT Annual LA Forecasts'!$A$2:$AI$42,8,0)</f>
        <v>1929</v>
      </c>
      <c r="G34" s="3">
        <f>VLOOKUP($A34,'CT Annual LA Forecasts'!$A$2:$AI$42,15,0)</f>
        <v>21704</v>
      </c>
      <c r="H34" s="3">
        <f>VLOOKUP($A34,'CT Annual LA Forecasts'!$A$2:$AI$42,25,0)</f>
        <v>58998</v>
      </c>
      <c r="I34" s="3">
        <f>VLOOKUP($A34,'CT Annual LA Forecasts'!$A$2:$AI$42,35,0)</f>
        <v>53867</v>
      </c>
      <c r="J34" s="3">
        <f>VLOOKUP($A34,'LTW Annual LA Forecasts'!$A$2:$AI$42,8,0)</f>
        <v>1881</v>
      </c>
      <c r="K34" s="3">
        <f>VLOOKUP($A34,'LTW Annual LA Forecasts'!$A$2:$AI$42,15,0)</f>
        <v>23170</v>
      </c>
      <c r="L34" s="3">
        <f>VLOOKUP($A34,'LTW Annual LA Forecasts'!$A$2:$AI$42,25,0)</f>
        <v>58009</v>
      </c>
      <c r="M34" s="3">
        <f>VLOOKUP($A34,'LTW Annual LA Forecasts'!$A$2:$AI$42,35,0)</f>
        <v>41766</v>
      </c>
      <c r="N34" s="3">
        <f>VLOOKUP($A34,'ST Annual LA Forecasts'!$A$2:$AI$42,8,0)</f>
        <v>1452</v>
      </c>
      <c r="O34" s="3">
        <f>VLOOKUP($A34,'ST Annual LA Forecasts'!$A$2:$AI$42,15,0)</f>
        <v>12539</v>
      </c>
      <c r="P34" s="3">
        <f>VLOOKUP($A34,'ST Annual LA Forecasts'!$A$2:$AI$42,25,0)</f>
        <v>55592</v>
      </c>
      <c r="Q34" s="3">
        <f>VLOOKUP($A34,'ST Annual LA Forecasts'!$A$2:$AI$42,35,0)</f>
        <v>54517</v>
      </c>
      <c r="R34" s="3">
        <f>VLOOKUP($A34,'FS Annual LA Forecasts'!$A$2:$AI$42,8,0)</f>
        <v>1390</v>
      </c>
      <c r="S34" s="3">
        <f>VLOOKUP($A34,'FS Annual LA Forecasts'!$A$2:$AI$42,15,0)</f>
        <v>9910</v>
      </c>
      <c r="T34" s="3">
        <f>VLOOKUP($A34,'FS Annual LA Forecasts'!$A$2:$AI$42,25,0)</f>
        <v>46578</v>
      </c>
      <c r="U34" s="3">
        <f>VLOOKUP($A34,'FS Annual LA Forecasts'!$A$2:$AI$42,35,0)</f>
        <v>61513</v>
      </c>
      <c r="V34" s="37" t="s">
        <v>73</v>
      </c>
      <c r="W34" s="2" t="s">
        <v>53</v>
      </c>
      <c r="X34" s="2" t="s">
        <v>59</v>
      </c>
    </row>
    <row r="35" spans="1:24" x14ac:dyDescent="0.25">
      <c r="A35" s="2" t="s">
        <v>32</v>
      </c>
      <c r="B35" s="3">
        <f>VLOOKUP($A35,'PS Annual LA Forecasts'!$A$2:$AI$42,8,0)</f>
        <v>14962</v>
      </c>
      <c r="C35" s="3">
        <f>VLOOKUP($A35,'PS Annual LA Forecasts'!$A$2:$AI$42,15,0)</f>
        <v>110827</v>
      </c>
      <c r="D35" s="3">
        <f>VLOOKUP($A35,'PS Annual LA Forecasts'!$A$2:$AI$42,25,0)</f>
        <v>268000</v>
      </c>
      <c r="E35" s="3">
        <f>VLOOKUP($A35,'PS Annual LA Forecasts'!$A$2:$AI$42,35,0)</f>
        <v>292332</v>
      </c>
      <c r="F35" s="3">
        <f>VLOOKUP($A35,'CT Annual LA Forecasts'!$A$2:$AI$42,8,0)</f>
        <v>13667</v>
      </c>
      <c r="G35" s="3">
        <f>VLOOKUP($A35,'CT Annual LA Forecasts'!$A$2:$AI$42,15,0)</f>
        <v>105789</v>
      </c>
      <c r="H35" s="3">
        <f>VLOOKUP($A35,'CT Annual LA Forecasts'!$A$2:$AI$42,25,0)</f>
        <v>274014</v>
      </c>
      <c r="I35" s="3">
        <f>VLOOKUP($A35,'CT Annual LA Forecasts'!$A$2:$AI$42,35,0)</f>
        <v>250183</v>
      </c>
      <c r="J35" s="3">
        <f>VLOOKUP($A35,'LTW Annual LA Forecasts'!$A$2:$AI$42,8,0)</f>
        <v>13328</v>
      </c>
      <c r="K35" s="3">
        <f>VLOOKUP($A35,'LTW Annual LA Forecasts'!$A$2:$AI$42,15,0)</f>
        <v>112338</v>
      </c>
      <c r="L35" s="3">
        <f>VLOOKUP($A35,'LTW Annual LA Forecasts'!$A$2:$AI$42,25,0)</f>
        <v>269435</v>
      </c>
      <c r="M35" s="3">
        <f>VLOOKUP($A35,'LTW Annual LA Forecasts'!$A$2:$AI$42,35,0)</f>
        <v>193957</v>
      </c>
      <c r="N35" s="3">
        <f>VLOOKUP($A35,'ST Annual LA Forecasts'!$A$2:$AI$42,8,0)</f>
        <v>10304</v>
      </c>
      <c r="O35" s="3">
        <f>VLOOKUP($A35,'ST Annual LA Forecasts'!$A$2:$AI$42,15,0)</f>
        <v>61596</v>
      </c>
      <c r="P35" s="3">
        <f>VLOOKUP($A35,'ST Annual LA Forecasts'!$A$2:$AI$42,25,0)</f>
        <v>255685</v>
      </c>
      <c r="Q35" s="3">
        <f>VLOOKUP($A35,'ST Annual LA Forecasts'!$A$2:$AI$42,35,0)</f>
        <v>250440</v>
      </c>
      <c r="R35" s="3">
        <f>VLOOKUP($A35,'FS Annual LA Forecasts'!$A$2:$AI$42,8,0)</f>
        <v>9864</v>
      </c>
      <c r="S35" s="3">
        <f>VLOOKUP($A35,'FS Annual LA Forecasts'!$A$2:$AI$42,15,0)</f>
        <v>49314</v>
      </c>
      <c r="T35" s="3">
        <f>VLOOKUP($A35,'FS Annual LA Forecasts'!$A$2:$AI$42,25,0)</f>
        <v>214630</v>
      </c>
      <c r="U35" s="3">
        <f>VLOOKUP($A35,'FS Annual LA Forecasts'!$A$2:$AI$42,35,0)</f>
        <v>282014</v>
      </c>
      <c r="V35" s="37" t="s">
        <v>56</v>
      </c>
      <c r="W35" s="2" t="s">
        <v>56</v>
      </c>
      <c r="X35" s="2"/>
    </row>
    <row r="36" spans="1:24" x14ac:dyDescent="0.25">
      <c r="A36" s="2" t="s">
        <v>33</v>
      </c>
      <c r="B36" s="3">
        <f>VLOOKUP($A36,'PS Annual LA Forecasts'!$A$2:$AI$42,8,0)</f>
        <v>2903</v>
      </c>
      <c r="C36" s="3">
        <f>VLOOKUP($A36,'PS Annual LA Forecasts'!$A$2:$AI$42,15,0)</f>
        <v>27424</v>
      </c>
      <c r="D36" s="3">
        <f>VLOOKUP($A36,'PS Annual LA Forecasts'!$A$2:$AI$42,25,0)</f>
        <v>69071</v>
      </c>
      <c r="E36" s="3">
        <f>VLOOKUP($A36,'PS Annual LA Forecasts'!$A$2:$AI$42,35,0)</f>
        <v>75573</v>
      </c>
      <c r="F36" s="3">
        <f>VLOOKUP($A36,'CT Annual LA Forecasts'!$A$2:$AI$42,8,0)</f>
        <v>1693</v>
      </c>
      <c r="G36" s="3">
        <f>VLOOKUP($A36,'CT Annual LA Forecasts'!$A$2:$AI$42,15,0)</f>
        <v>25368</v>
      </c>
      <c r="H36" s="3">
        <f>VLOOKUP($A36,'CT Annual LA Forecasts'!$A$2:$AI$42,25,0)</f>
        <v>67701</v>
      </c>
      <c r="I36" s="3">
        <f>VLOOKUP($A36,'CT Annual LA Forecasts'!$A$2:$AI$42,35,0)</f>
        <v>61813</v>
      </c>
      <c r="J36" s="3">
        <f>VLOOKUP($A36,'LTW Annual LA Forecasts'!$A$2:$AI$42,8,0)</f>
        <v>1703</v>
      </c>
      <c r="K36" s="3">
        <f>VLOOKUP($A36,'LTW Annual LA Forecasts'!$A$2:$AI$42,15,0)</f>
        <v>27385</v>
      </c>
      <c r="L36" s="3">
        <f>VLOOKUP($A36,'LTW Annual LA Forecasts'!$A$2:$AI$42,25,0)</f>
        <v>65995</v>
      </c>
      <c r="M36" s="3">
        <f>VLOOKUP($A36,'LTW Annual LA Forecasts'!$A$2:$AI$42,35,0)</f>
        <v>47925</v>
      </c>
      <c r="N36" s="3">
        <f>VLOOKUP($A36,'ST Annual LA Forecasts'!$A$2:$AI$42,8,0)</f>
        <v>1125</v>
      </c>
      <c r="O36" s="3">
        <f>VLOOKUP($A36,'ST Annual LA Forecasts'!$A$2:$AI$42,15,0)</f>
        <v>14725</v>
      </c>
      <c r="P36" s="3">
        <f>VLOOKUP($A36,'ST Annual LA Forecasts'!$A$2:$AI$42,25,0)</f>
        <v>63588</v>
      </c>
      <c r="Q36" s="3">
        <f>VLOOKUP($A36,'ST Annual LA Forecasts'!$A$2:$AI$42,35,0)</f>
        <v>62330</v>
      </c>
      <c r="R36" s="3">
        <f>VLOOKUP($A36,'FS Annual LA Forecasts'!$A$2:$AI$42,8,0)</f>
        <v>1078</v>
      </c>
      <c r="S36" s="3">
        <f>VLOOKUP($A36,'FS Annual LA Forecasts'!$A$2:$AI$42,15,0)</f>
        <v>11703</v>
      </c>
      <c r="T36" s="3">
        <f>VLOOKUP($A36,'FS Annual LA Forecasts'!$A$2:$AI$42,25,0)</f>
        <v>53318</v>
      </c>
      <c r="U36" s="3">
        <f>VLOOKUP($A36,'FS Annual LA Forecasts'!$A$2:$AI$42,35,0)</f>
        <v>70275</v>
      </c>
      <c r="V36" s="37" t="s">
        <v>54</v>
      </c>
      <c r="W36" s="2" t="s">
        <v>54</v>
      </c>
      <c r="X36" s="2"/>
    </row>
    <row r="37" spans="1:24" x14ac:dyDescent="0.25">
      <c r="A37" s="2" t="s">
        <v>34</v>
      </c>
      <c r="B37" s="3">
        <f>VLOOKUP($A37,'PS Annual LA Forecasts'!$A$2:$AI$42,8,0)</f>
        <v>4360</v>
      </c>
      <c r="C37" s="3">
        <f>VLOOKUP($A37,'PS Annual LA Forecasts'!$A$2:$AI$42,15,0)</f>
        <v>43067</v>
      </c>
      <c r="D37" s="3">
        <f>VLOOKUP($A37,'PS Annual LA Forecasts'!$A$2:$AI$42,25,0)</f>
        <v>109144</v>
      </c>
      <c r="E37" s="3">
        <f>VLOOKUP($A37,'PS Annual LA Forecasts'!$A$2:$AI$42,35,0)</f>
        <v>119438</v>
      </c>
      <c r="F37" s="3">
        <f>VLOOKUP($A37,'CT Annual LA Forecasts'!$A$2:$AI$42,8,0)</f>
        <v>2545</v>
      </c>
      <c r="G37" s="3">
        <f>VLOOKUP($A37,'CT Annual LA Forecasts'!$A$2:$AI$42,15,0)</f>
        <v>39878</v>
      </c>
      <c r="H37" s="3">
        <f>VLOOKUP($A37,'CT Annual LA Forecasts'!$A$2:$AI$42,25,0)</f>
        <v>107034</v>
      </c>
      <c r="I37" s="3">
        <f>VLOOKUP($A37,'CT Annual LA Forecasts'!$A$2:$AI$42,35,0)</f>
        <v>97727</v>
      </c>
      <c r="J37" s="3">
        <f>VLOOKUP($A37,'LTW Annual LA Forecasts'!$A$2:$AI$42,8,0)</f>
        <v>2555</v>
      </c>
      <c r="K37" s="3">
        <f>VLOOKUP($A37,'LTW Annual LA Forecasts'!$A$2:$AI$42,15,0)</f>
        <v>43074</v>
      </c>
      <c r="L37" s="3">
        <f>VLOOKUP($A37,'LTW Annual LA Forecasts'!$A$2:$AI$42,25,0)</f>
        <v>104340</v>
      </c>
      <c r="M37" s="3">
        <f>VLOOKUP($A37,'LTW Annual LA Forecasts'!$A$2:$AI$42,35,0)</f>
        <v>75770</v>
      </c>
      <c r="N37" s="3">
        <f>VLOOKUP($A37,'ST Annual LA Forecasts'!$A$2:$AI$42,8,0)</f>
        <v>1689</v>
      </c>
      <c r="O37" s="3">
        <f>VLOOKUP($A37,'ST Annual LA Forecasts'!$A$2:$AI$42,15,0)</f>
        <v>23200</v>
      </c>
      <c r="P37" s="3">
        <f>VLOOKUP($A37,'ST Annual LA Forecasts'!$A$2:$AI$42,25,0)</f>
        <v>100715</v>
      </c>
      <c r="Q37" s="3">
        <f>VLOOKUP($A37,'ST Annual LA Forecasts'!$A$2:$AI$42,35,0)</f>
        <v>98732</v>
      </c>
      <c r="R37" s="3">
        <f>VLOOKUP($A37,'FS Annual LA Forecasts'!$A$2:$AI$42,8,0)</f>
        <v>1617</v>
      </c>
      <c r="S37" s="3">
        <f>VLOOKUP($A37,'FS Annual LA Forecasts'!$A$2:$AI$42,15,0)</f>
        <v>18419</v>
      </c>
      <c r="T37" s="3">
        <f>VLOOKUP($A37,'FS Annual LA Forecasts'!$A$2:$AI$42,25,0)</f>
        <v>84441</v>
      </c>
      <c r="U37" s="3">
        <f>VLOOKUP($A37,'FS Annual LA Forecasts'!$A$2:$AI$42,35,0)</f>
        <v>111341</v>
      </c>
      <c r="V37" s="37" t="s">
        <v>55</v>
      </c>
      <c r="W37" s="2" t="s">
        <v>55</v>
      </c>
      <c r="X37" s="2"/>
    </row>
    <row r="38" spans="1:24" x14ac:dyDescent="0.25">
      <c r="A38" s="2" t="s">
        <v>35</v>
      </c>
      <c r="B38" s="3">
        <f>VLOOKUP($A38,'PS Annual LA Forecasts'!$A$2:$AI$42,8,0)</f>
        <v>5242</v>
      </c>
      <c r="C38" s="3">
        <f>VLOOKUP($A38,'PS Annual LA Forecasts'!$A$2:$AI$42,15,0)</f>
        <v>52767</v>
      </c>
      <c r="D38" s="3">
        <f>VLOOKUP($A38,'PS Annual LA Forecasts'!$A$2:$AI$42,25,0)</f>
        <v>134072</v>
      </c>
      <c r="E38" s="3">
        <f>VLOOKUP($A38,'PS Annual LA Forecasts'!$A$2:$AI$42,35,0)</f>
        <v>146730</v>
      </c>
      <c r="F38" s="3">
        <f>VLOOKUP($A38,'CT Annual LA Forecasts'!$A$2:$AI$42,8,0)</f>
        <v>3058</v>
      </c>
      <c r="G38" s="3">
        <f>VLOOKUP($A38,'CT Annual LA Forecasts'!$A$2:$AI$42,15,0)</f>
        <v>48884</v>
      </c>
      <c r="H38" s="3">
        <f>VLOOKUP($A38,'CT Annual LA Forecasts'!$A$2:$AI$42,25,0)</f>
        <v>131511</v>
      </c>
      <c r="I38" s="3">
        <f>VLOOKUP($A38,'CT Annual LA Forecasts'!$A$2:$AI$42,35,0)</f>
        <v>120075</v>
      </c>
      <c r="J38" s="3">
        <f>VLOOKUP($A38,'LTW Annual LA Forecasts'!$A$2:$AI$42,8,0)</f>
        <v>3070</v>
      </c>
      <c r="K38" s="3">
        <f>VLOOKUP($A38,'LTW Annual LA Forecasts'!$A$2:$AI$42,15,0)</f>
        <v>52815</v>
      </c>
      <c r="L38" s="3">
        <f>VLOOKUP($A38,'LTW Annual LA Forecasts'!$A$2:$AI$42,25,0)</f>
        <v>128199</v>
      </c>
      <c r="M38" s="3">
        <f>VLOOKUP($A38,'LTW Annual LA Forecasts'!$A$2:$AI$42,35,0)</f>
        <v>93096</v>
      </c>
      <c r="N38" s="3">
        <f>VLOOKUP($A38,'ST Annual LA Forecasts'!$A$2:$AI$42,8,0)</f>
        <v>2029</v>
      </c>
      <c r="O38" s="3">
        <f>VLOOKUP($A38,'ST Annual LA Forecasts'!$A$2:$AI$42,15,0)</f>
        <v>28462</v>
      </c>
      <c r="P38" s="3">
        <f>VLOOKUP($A38,'ST Annual LA Forecasts'!$A$2:$AI$42,25,0)</f>
        <v>123841</v>
      </c>
      <c r="Q38" s="3">
        <f>VLOOKUP($A38,'ST Annual LA Forecasts'!$A$2:$AI$42,35,0)</f>
        <v>121405</v>
      </c>
      <c r="R38" s="3">
        <f>VLOOKUP($A38,'FS Annual LA Forecasts'!$A$2:$AI$42,8,0)</f>
        <v>1943</v>
      </c>
      <c r="S38" s="3">
        <f>VLOOKUP($A38,'FS Annual LA Forecasts'!$A$2:$AI$42,15,0)</f>
        <v>22591</v>
      </c>
      <c r="T38" s="3">
        <f>VLOOKUP($A38,'FS Annual LA Forecasts'!$A$2:$AI$42,25,0)</f>
        <v>103822</v>
      </c>
      <c r="U38" s="3">
        <f>VLOOKUP($A38,'FS Annual LA Forecasts'!$A$2:$AI$42,35,0)</f>
        <v>136920</v>
      </c>
      <c r="V38" s="37" t="s">
        <v>54</v>
      </c>
      <c r="W38" s="2" t="s">
        <v>54</v>
      </c>
      <c r="X38" s="2"/>
    </row>
    <row r="39" spans="1:24" x14ac:dyDescent="0.25">
      <c r="A39" s="2" t="s">
        <v>36</v>
      </c>
      <c r="B39" s="3">
        <f>VLOOKUP($A39,'PS Annual LA Forecasts'!$A$2:$AI$42,8,0)</f>
        <v>7911</v>
      </c>
      <c r="C39" s="3">
        <f>VLOOKUP($A39,'PS Annual LA Forecasts'!$A$2:$AI$42,15,0)</f>
        <v>79457</v>
      </c>
      <c r="D39" s="3">
        <f>VLOOKUP($A39,'PS Annual LA Forecasts'!$A$2:$AI$42,25,0)</f>
        <v>201258</v>
      </c>
      <c r="E39" s="3">
        <f>VLOOKUP($A39,'PS Annual LA Forecasts'!$A$2:$AI$42,35,0)</f>
        <v>219857</v>
      </c>
      <c r="F39" s="3">
        <f>VLOOKUP($A39,'CT Annual LA Forecasts'!$A$2:$AI$42,8,0)</f>
        <v>7229</v>
      </c>
      <c r="G39" s="3">
        <f>VLOOKUP($A39,'CT Annual LA Forecasts'!$A$2:$AI$42,15,0)</f>
        <v>76504</v>
      </c>
      <c r="H39" s="3">
        <f>VLOOKUP($A39,'CT Annual LA Forecasts'!$A$2:$AI$42,25,0)</f>
        <v>206721</v>
      </c>
      <c r="I39" s="3">
        <f>VLOOKUP($A39,'CT Annual LA Forecasts'!$A$2:$AI$42,35,0)</f>
        <v>188744</v>
      </c>
      <c r="J39" s="3">
        <f>VLOOKUP($A39,'LTW Annual LA Forecasts'!$A$2:$AI$42,8,0)</f>
        <v>7048</v>
      </c>
      <c r="K39" s="3">
        <f>VLOOKUP($A39,'LTW Annual LA Forecasts'!$A$2:$AI$42,15,0)</f>
        <v>81606</v>
      </c>
      <c r="L39" s="3">
        <f>VLOOKUP($A39,'LTW Annual LA Forecasts'!$A$2:$AI$42,25,0)</f>
        <v>203283</v>
      </c>
      <c r="M39" s="3">
        <f>VLOOKUP($A39,'LTW Annual LA Forecasts'!$A$2:$AI$42,35,0)</f>
        <v>146338</v>
      </c>
      <c r="N39" s="3">
        <f>VLOOKUP($A39,'ST Annual LA Forecasts'!$A$2:$AI$42,8,0)</f>
        <v>5451</v>
      </c>
      <c r="O39" s="3">
        <f>VLOOKUP($A39,'ST Annual LA Forecasts'!$A$2:$AI$42,15,0)</f>
        <v>44249</v>
      </c>
      <c r="P39" s="3">
        <f>VLOOKUP($A39,'ST Annual LA Forecasts'!$A$2:$AI$42,25,0)</f>
        <v>194565</v>
      </c>
      <c r="Q39" s="3">
        <f>VLOOKUP($A39,'ST Annual LA Forecasts'!$A$2:$AI$42,35,0)</f>
        <v>190780</v>
      </c>
      <c r="R39" s="3">
        <f>VLOOKUP($A39,'FS Annual LA Forecasts'!$A$2:$AI$42,8,0)</f>
        <v>5219</v>
      </c>
      <c r="S39" s="3">
        <f>VLOOKUP($A39,'FS Annual LA Forecasts'!$A$2:$AI$42,15,0)</f>
        <v>35030</v>
      </c>
      <c r="T39" s="3">
        <f>VLOOKUP($A39,'FS Annual LA Forecasts'!$A$2:$AI$42,25,0)</f>
        <v>163051</v>
      </c>
      <c r="U39" s="3">
        <f>VLOOKUP($A39,'FS Annual LA Forecasts'!$A$2:$AI$42,35,0)</f>
        <v>215208</v>
      </c>
      <c r="V39" s="37" t="s">
        <v>53</v>
      </c>
      <c r="W39" s="2" t="s">
        <v>53</v>
      </c>
      <c r="X39" s="2"/>
    </row>
    <row r="40" spans="1:24" x14ac:dyDescent="0.25">
      <c r="A40" s="2" t="s">
        <v>37</v>
      </c>
      <c r="B40" s="3">
        <f>VLOOKUP($A40,'PS Annual LA Forecasts'!$A$2:$AI$42,8,0)</f>
        <v>2166</v>
      </c>
      <c r="C40" s="3">
        <f>VLOOKUP($A40,'PS Annual LA Forecasts'!$A$2:$AI$42,15,0)</f>
        <v>18529</v>
      </c>
      <c r="D40" s="3">
        <f>VLOOKUP($A40,'PS Annual LA Forecasts'!$A$2:$AI$42,25,0)</f>
        <v>45897</v>
      </c>
      <c r="E40" s="3">
        <f>VLOOKUP($A40,'PS Annual LA Forecasts'!$A$2:$AI$42,35,0)</f>
        <v>50105</v>
      </c>
      <c r="F40" s="3">
        <f>VLOOKUP($A40,'CT Annual LA Forecasts'!$A$2:$AI$42,8,0)</f>
        <v>1980</v>
      </c>
      <c r="G40" s="3">
        <f>VLOOKUP($A40,'CT Annual LA Forecasts'!$A$2:$AI$42,15,0)</f>
        <v>17766</v>
      </c>
      <c r="H40" s="3">
        <f>VLOOKUP($A40,'CT Annual LA Forecasts'!$A$2:$AI$42,25,0)</f>
        <v>47039</v>
      </c>
      <c r="I40" s="3">
        <f>VLOOKUP($A40,'CT Annual LA Forecasts'!$A$2:$AI$42,35,0)</f>
        <v>42949</v>
      </c>
      <c r="J40" s="3">
        <f>VLOOKUP($A40,'LTW Annual LA Forecasts'!$A$2:$AI$42,8,0)</f>
        <v>1931</v>
      </c>
      <c r="K40" s="3">
        <f>VLOOKUP($A40,'LTW Annual LA Forecasts'!$A$2:$AI$42,15,0)</f>
        <v>18910</v>
      </c>
      <c r="L40" s="3">
        <f>VLOOKUP($A40,'LTW Annual LA Forecasts'!$A$2:$AI$42,25,0)</f>
        <v>46255</v>
      </c>
      <c r="M40" s="3">
        <f>VLOOKUP($A40,'LTW Annual LA Forecasts'!$A$2:$AI$42,35,0)</f>
        <v>33298</v>
      </c>
      <c r="N40" s="3">
        <f>VLOOKUP($A40,'ST Annual LA Forecasts'!$A$2:$AI$42,8,0)</f>
        <v>1494</v>
      </c>
      <c r="O40" s="3">
        <f>VLOOKUP($A40,'ST Annual LA Forecasts'!$A$2:$AI$42,15,0)</f>
        <v>10310</v>
      </c>
      <c r="P40" s="3">
        <f>VLOOKUP($A40,'ST Annual LA Forecasts'!$A$2:$AI$42,25,0)</f>
        <v>44094</v>
      </c>
      <c r="Q40" s="3">
        <f>VLOOKUP($A40,'ST Annual LA Forecasts'!$A$2:$AI$42,35,0)</f>
        <v>43213</v>
      </c>
      <c r="R40" s="3">
        <f>VLOOKUP($A40,'FS Annual LA Forecasts'!$A$2:$AI$42,8,0)</f>
        <v>1430</v>
      </c>
      <c r="S40" s="3">
        <f>VLOOKUP($A40,'FS Annual LA Forecasts'!$A$2:$AI$42,15,0)</f>
        <v>8209</v>
      </c>
      <c r="T40" s="3">
        <f>VLOOKUP($A40,'FS Annual LA Forecasts'!$A$2:$AI$42,25,0)</f>
        <v>36980</v>
      </c>
      <c r="U40" s="3">
        <f>VLOOKUP($A40,'FS Annual LA Forecasts'!$A$2:$AI$42,35,0)</f>
        <v>48705</v>
      </c>
      <c r="V40" s="37" t="s">
        <v>57</v>
      </c>
      <c r="W40" s="2" t="s">
        <v>57</v>
      </c>
      <c r="X40" s="2"/>
    </row>
    <row r="41" spans="1:24" x14ac:dyDescent="0.25">
      <c r="A41" s="2" t="s">
        <v>38</v>
      </c>
      <c r="B41" s="3">
        <f>VLOOKUP($A41,'PS Annual LA Forecasts'!$A$2:$AI$42,8,0)</f>
        <v>5631</v>
      </c>
      <c r="C41" s="3">
        <f>VLOOKUP($A41,'PS Annual LA Forecasts'!$A$2:$AI$42,15,0)</f>
        <v>44598</v>
      </c>
      <c r="D41" s="3">
        <f>VLOOKUP($A41,'PS Annual LA Forecasts'!$A$2:$AI$42,25,0)</f>
        <v>109262</v>
      </c>
      <c r="E41" s="3">
        <f>VLOOKUP($A41,'PS Annual LA Forecasts'!$A$2:$AI$42,35,0)</f>
        <v>119435</v>
      </c>
      <c r="F41" s="3">
        <f>VLOOKUP($A41,'CT Annual LA Forecasts'!$A$2:$AI$42,8,0)</f>
        <v>3285</v>
      </c>
      <c r="G41" s="3">
        <f>VLOOKUP($A41,'CT Annual LA Forecasts'!$A$2:$AI$42,15,0)</f>
        <v>41057</v>
      </c>
      <c r="H41" s="3">
        <f>VLOOKUP($A41,'CT Annual LA Forecasts'!$A$2:$AI$42,25,0)</f>
        <v>106833</v>
      </c>
      <c r="I41" s="3">
        <f>VLOOKUP($A41,'CT Annual LA Forecasts'!$A$2:$AI$42,35,0)</f>
        <v>97542</v>
      </c>
      <c r="J41" s="3">
        <f>VLOOKUP($A41,'LTW Annual LA Forecasts'!$A$2:$AI$42,8,0)</f>
        <v>3298</v>
      </c>
      <c r="K41" s="3">
        <f>VLOOKUP($A41,'LTW Annual LA Forecasts'!$A$2:$AI$42,15,0)</f>
        <v>44203</v>
      </c>
      <c r="L41" s="3">
        <f>VLOOKUP($A41,'LTW Annual LA Forecasts'!$A$2:$AI$42,25,0)</f>
        <v>104136</v>
      </c>
      <c r="M41" s="3">
        <f>VLOOKUP($A41,'LTW Annual LA Forecasts'!$A$2:$AI$42,35,0)</f>
        <v>75621</v>
      </c>
      <c r="N41" s="3">
        <f>VLOOKUP($A41,'ST Annual LA Forecasts'!$A$2:$AI$42,8,0)</f>
        <v>2179</v>
      </c>
      <c r="O41" s="3">
        <f>VLOOKUP($A41,'ST Annual LA Forecasts'!$A$2:$AI$42,15,0)</f>
        <v>23617</v>
      </c>
      <c r="P41" s="3">
        <f>VLOOKUP($A41,'ST Annual LA Forecasts'!$A$2:$AI$42,25,0)</f>
        <v>99507</v>
      </c>
      <c r="Q41" s="3">
        <f>VLOOKUP($A41,'ST Annual LA Forecasts'!$A$2:$AI$42,35,0)</f>
        <v>97494</v>
      </c>
      <c r="R41" s="3">
        <f>VLOOKUP($A41,'FS Annual LA Forecasts'!$A$2:$AI$42,8,0)</f>
        <v>2087</v>
      </c>
      <c r="S41" s="3">
        <f>VLOOKUP($A41,'FS Annual LA Forecasts'!$A$2:$AI$42,15,0)</f>
        <v>18839</v>
      </c>
      <c r="T41" s="3">
        <f>VLOOKUP($A41,'FS Annual LA Forecasts'!$A$2:$AI$42,25,0)</f>
        <v>83480</v>
      </c>
      <c r="U41" s="3">
        <f>VLOOKUP($A41,'FS Annual LA Forecasts'!$A$2:$AI$42,35,0)</f>
        <v>109821</v>
      </c>
      <c r="V41" s="37" t="s">
        <v>73</v>
      </c>
      <c r="W41" s="2" t="s">
        <v>53</v>
      </c>
      <c r="X41" s="2" t="s">
        <v>59</v>
      </c>
    </row>
  </sheetData>
  <autoFilter ref="A2:X41" xr:uid="{00000000-0009-0000-0000-000003000000}"/>
  <mergeCells count="5">
    <mergeCell ref="B1:E1"/>
    <mergeCell ref="F1:I1"/>
    <mergeCell ref="J1:M1"/>
    <mergeCell ref="R1:U1"/>
    <mergeCell ref="N1:Q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41"/>
  <sheetViews>
    <sheetView workbookViewId="0">
      <selection activeCell="B3" sqref="B3"/>
    </sheetView>
  </sheetViews>
  <sheetFormatPr defaultRowHeight="15" x14ac:dyDescent="0.25"/>
  <cols>
    <col min="1" max="1" width="23.5703125" customWidth="1"/>
    <col min="2" max="21" width="8.85546875" customWidth="1"/>
    <col min="22" max="22" width="77.5703125" customWidth="1"/>
    <col min="23" max="24" width="24.5703125" customWidth="1"/>
  </cols>
  <sheetData>
    <row r="1" spans="1:24" x14ac:dyDescent="0.25">
      <c r="A1" s="25"/>
      <c r="B1" s="62">
        <v>2023</v>
      </c>
      <c r="C1" s="63"/>
      <c r="D1" s="63"/>
      <c r="E1" s="63"/>
      <c r="F1" s="64"/>
      <c r="G1" s="62">
        <v>2030</v>
      </c>
      <c r="H1" s="63"/>
      <c r="I1" s="63"/>
      <c r="J1" s="63"/>
      <c r="K1" s="64"/>
      <c r="L1" s="62">
        <v>2040</v>
      </c>
      <c r="M1" s="63"/>
      <c r="N1" s="63"/>
      <c r="O1" s="63"/>
      <c r="P1" s="64"/>
      <c r="Q1" s="62">
        <v>2050</v>
      </c>
      <c r="R1" s="63"/>
      <c r="S1" s="63"/>
      <c r="T1" s="63"/>
      <c r="U1" s="64"/>
      <c r="V1" s="24"/>
    </row>
    <row r="2" spans="1:24" x14ac:dyDescent="0.25">
      <c r="A2" s="26" t="s">
        <v>39</v>
      </c>
      <c r="B2" s="51" t="s">
        <v>85</v>
      </c>
      <c r="C2" s="39" t="s">
        <v>80</v>
      </c>
      <c r="D2" s="38" t="s">
        <v>81</v>
      </c>
      <c r="E2" s="40" t="s">
        <v>82</v>
      </c>
      <c r="F2" s="41" t="s">
        <v>89</v>
      </c>
      <c r="G2" s="51" t="s">
        <v>85</v>
      </c>
      <c r="H2" s="39" t="s">
        <v>80</v>
      </c>
      <c r="I2" s="38" t="s">
        <v>81</v>
      </c>
      <c r="J2" s="40" t="s">
        <v>82</v>
      </c>
      <c r="K2" s="41" t="s">
        <v>89</v>
      </c>
      <c r="L2" s="51" t="s">
        <v>85</v>
      </c>
      <c r="M2" s="39" t="s">
        <v>80</v>
      </c>
      <c r="N2" s="38" t="s">
        <v>81</v>
      </c>
      <c r="O2" s="40" t="s">
        <v>82</v>
      </c>
      <c r="P2" s="41" t="s">
        <v>89</v>
      </c>
      <c r="Q2" s="51" t="s">
        <v>85</v>
      </c>
      <c r="R2" s="39" t="s">
        <v>80</v>
      </c>
      <c r="S2" s="38" t="s">
        <v>81</v>
      </c>
      <c r="T2" s="40" t="s">
        <v>82</v>
      </c>
      <c r="U2" s="41" t="s">
        <v>89</v>
      </c>
      <c r="V2" s="36" t="s">
        <v>70</v>
      </c>
      <c r="W2" s="21" t="s">
        <v>67</v>
      </c>
      <c r="X2" s="21" t="s">
        <v>68</v>
      </c>
    </row>
    <row r="3" spans="1:24" x14ac:dyDescent="0.25">
      <c r="A3" s="7" t="s">
        <v>0</v>
      </c>
      <c r="B3" s="3">
        <f>VLOOKUP($A3,'PS Annual LA Forecasts'!$A$2:$AI$42,8,0)</f>
        <v>5402</v>
      </c>
      <c r="C3" s="3">
        <f>VLOOKUP($A3,'CT Annual LA Forecasts'!$A$2:$AI$42,8,0)</f>
        <v>4939</v>
      </c>
      <c r="D3" s="3">
        <f>VLOOKUP($A3,'LTW Annual LA Forecasts'!$A$2:$AI$42,8,0)</f>
        <v>4812</v>
      </c>
      <c r="E3" s="3">
        <f>VLOOKUP($A3,'ST Annual LA Forecasts'!$A$2:$AI$42,8,0)</f>
        <v>3723</v>
      </c>
      <c r="F3" s="3">
        <f>VLOOKUP($A3,'FS Annual LA Forecasts'!$A$2:$AI$42,8,0)</f>
        <v>3564</v>
      </c>
      <c r="G3" s="3">
        <f>VLOOKUP($A3,'PS Annual LA Forecasts'!$A$2:$AI$42,15,0)</f>
        <v>53512</v>
      </c>
      <c r="H3" s="3">
        <f>VLOOKUP($A3,'CT Annual LA Forecasts'!$A$2:$AI$42,15,0)</f>
        <v>51506</v>
      </c>
      <c r="I3" s="3">
        <f>VLOOKUP($A3,'LTW Annual LA Forecasts'!$A$2:$AI$42,15,0)</f>
        <v>54929</v>
      </c>
      <c r="J3" s="3">
        <f>VLOOKUP($A3,'ST Annual LA Forecasts'!$A$2:$AI$42,15,0)</f>
        <v>29797</v>
      </c>
      <c r="K3" s="3">
        <f>VLOOKUP($A3,'FS Annual LA Forecasts'!$A$2:$AI$42,15,0)</f>
        <v>23601</v>
      </c>
      <c r="L3" s="3">
        <f>VLOOKUP($A3,'PS Annual LA Forecasts'!$A$2:$AI$42,25,0)</f>
        <v>135298</v>
      </c>
      <c r="M3" s="3">
        <f>VLOOKUP($A3,'CT Annual LA Forecasts'!$A$2:$AI$42,25,0)</f>
        <v>138946</v>
      </c>
      <c r="N3" s="3">
        <f>VLOOKUP($A3,'LTW Annual LA Forecasts'!$A$2:$AI$42,25,0)</f>
        <v>136636</v>
      </c>
      <c r="O3" s="3">
        <f>VLOOKUP($A3,'ST Annual LA Forecasts'!$A$2:$AI$42,25,0)</f>
        <v>130735</v>
      </c>
      <c r="P3" s="3">
        <f>VLOOKUP($A3,'FS Annual LA Forecasts'!$A$2:$AI$42,25,0)</f>
        <v>109567</v>
      </c>
      <c r="Q3" s="3">
        <f>VLOOKUP($A3,'PS Annual LA Forecasts'!$A$2:$AI$42,35,0)</f>
        <v>147794</v>
      </c>
      <c r="R3" s="3">
        <f>VLOOKUP($A3,'CT Annual LA Forecasts'!$A$2:$AI$42,35,0)</f>
        <v>126865</v>
      </c>
      <c r="S3" s="3">
        <f>VLOOKUP($A3,'LTW Annual LA Forecasts'!$A$2:$AI$42,35,0)</f>
        <v>98361</v>
      </c>
      <c r="T3" s="3">
        <f>VLOOKUP($A3,'ST Annual LA Forecasts'!$A$2:$AI$42,35,0)</f>
        <v>128184</v>
      </c>
      <c r="U3" s="3">
        <f>VLOOKUP($A3,'FS Annual LA Forecasts'!$A$2:$AI$42,35,0)</f>
        <v>144590</v>
      </c>
      <c r="V3" s="37" t="s">
        <v>71</v>
      </c>
      <c r="W3" s="2" t="s">
        <v>53</v>
      </c>
      <c r="X3" s="2" t="s">
        <v>56</v>
      </c>
    </row>
    <row r="4" spans="1:24" x14ac:dyDescent="0.25">
      <c r="A4" s="8" t="s">
        <v>1</v>
      </c>
      <c r="B4" s="3">
        <f>VLOOKUP($A4,'PS Annual LA Forecasts'!$A$2:$AI$42,8,0)</f>
        <v>582</v>
      </c>
      <c r="C4" s="3">
        <f>VLOOKUP($A4,'CT Annual LA Forecasts'!$A$2:$AI$42,8,0)</f>
        <v>532</v>
      </c>
      <c r="D4" s="3">
        <f>VLOOKUP($A4,'LTW Annual LA Forecasts'!$A$2:$AI$42,8,0)</f>
        <v>519</v>
      </c>
      <c r="E4" s="3">
        <f>VLOOKUP($A4,'ST Annual LA Forecasts'!$A$2:$AI$42,8,0)</f>
        <v>401</v>
      </c>
      <c r="F4" s="3">
        <f>VLOOKUP($A4,'FS Annual LA Forecasts'!$A$2:$AI$42,8,0)</f>
        <v>384</v>
      </c>
      <c r="G4" s="3">
        <f>VLOOKUP($A4,'PS Annual LA Forecasts'!$A$2:$AI$42,15,0)</f>
        <v>5469</v>
      </c>
      <c r="H4" s="3">
        <f>VLOOKUP($A4,'CT Annual LA Forecasts'!$A$2:$AI$42,15,0)</f>
        <v>5257</v>
      </c>
      <c r="I4" s="3">
        <f>VLOOKUP($A4,'LTW Annual LA Forecasts'!$A$2:$AI$42,15,0)</f>
        <v>5603</v>
      </c>
      <c r="J4" s="3">
        <f>VLOOKUP($A4,'ST Annual LA Forecasts'!$A$2:$AI$42,15,0)</f>
        <v>3044</v>
      </c>
      <c r="K4" s="3">
        <f>VLOOKUP($A4,'FS Annual LA Forecasts'!$A$2:$AI$42,15,0)</f>
        <v>2416</v>
      </c>
      <c r="L4" s="3">
        <f>VLOOKUP($A4,'PS Annual LA Forecasts'!$A$2:$AI$42,25,0)</f>
        <v>13733</v>
      </c>
      <c r="M4" s="3">
        <f>VLOOKUP($A4,'CT Annual LA Forecasts'!$A$2:$AI$42,25,0)</f>
        <v>14093</v>
      </c>
      <c r="N4" s="3">
        <f>VLOOKUP($A4,'LTW Annual LA Forecasts'!$A$2:$AI$42,25,0)</f>
        <v>13859</v>
      </c>
      <c r="O4" s="3">
        <f>VLOOKUP($A4,'ST Annual LA Forecasts'!$A$2:$AI$42,25,0)</f>
        <v>13243</v>
      </c>
      <c r="P4" s="3">
        <f>VLOOKUP($A4,'FS Annual LA Forecasts'!$A$2:$AI$42,25,0)</f>
        <v>11102</v>
      </c>
      <c r="Q4" s="3">
        <f>VLOOKUP($A4,'PS Annual LA Forecasts'!$A$2:$AI$42,35,0)</f>
        <v>14998</v>
      </c>
      <c r="R4" s="3">
        <f>VLOOKUP($A4,'CT Annual LA Forecasts'!$A$2:$AI$42,35,0)</f>
        <v>12869</v>
      </c>
      <c r="S4" s="3">
        <f>VLOOKUP($A4,'LTW Annual LA Forecasts'!$A$2:$AI$42,35,0)</f>
        <v>9976</v>
      </c>
      <c r="T4" s="3">
        <f>VLOOKUP($A4,'ST Annual LA Forecasts'!$A$2:$AI$42,35,0)</f>
        <v>12983</v>
      </c>
      <c r="U4" s="3">
        <f>VLOOKUP($A4,'FS Annual LA Forecasts'!$A$2:$AI$42,35,0)</f>
        <v>14641</v>
      </c>
      <c r="V4" s="37" t="s">
        <v>72</v>
      </c>
      <c r="W4" s="2" t="s">
        <v>65</v>
      </c>
      <c r="X4" s="2" t="s">
        <v>56</v>
      </c>
    </row>
    <row r="5" spans="1:24" x14ac:dyDescent="0.25">
      <c r="A5" s="8" t="s">
        <v>2</v>
      </c>
      <c r="B5" s="3">
        <f>VLOOKUP($A5,'PS Annual LA Forecasts'!$A$2:$AI$42,8,0)</f>
        <v>13132</v>
      </c>
      <c r="C5" s="3">
        <f>VLOOKUP($A5,'CT Annual LA Forecasts'!$A$2:$AI$42,8,0)</f>
        <v>11997</v>
      </c>
      <c r="D5" s="3">
        <f>VLOOKUP($A5,'LTW Annual LA Forecasts'!$A$2:$AI$42,8,0)</f>
        <v>11698</v>
      </c>
      <c r="E5" s="3">
        <f>VLOOKUP($A5,'ST Annual LA Forecasts'!$A$2:$AI$42,8,0)</f>
        <v>9048</v>
      </c>
      <c r="F5" s="3">
        <f>VLOOKUP($A5,'FS Annual LA Forecasts'!$A$2:$AI$42,8,0)</f>
        <v>8660</v>
      </c>
      <c r="G5" s="3">
        <f>VLOOKUP($A5,'PS Annual LA Forecasts'!$A$2:$AI$42,15,0)</f>
        <v>101430</v>
      </c>
      <c r="H5" s="3">
        <f>VLOOKUP($A5,'CT Annual LA Forecasts'!$A$2:$AI$42,15,0)</f>
        <v>96944</v>
      </c>
      <c r="I5" s="3">
        <f>VLOOKUP($A5,'LTW Annual LA Forecasts'!$A$2:$AI$42,15,0)</f>
        <v>103016</v>
      </c>
      <c r="J5" s="3">
        <f>VLOOKUP($A5,'ST Annual LA Forecasts'!$A$2:$AI$42,15,0)</f>
        <v>56389</v>
      </c>
      <c r="K5" s="3">
        <f>VLOOKUP($A5,'FS Annual LA Forecasts'!$A$2:$AI$42,15,0)</f>
        <v>45069</v>
      </c>
      <c r="L5" s="3">
        <f>VLOOKUP($A5,'PS Annual LA Forecasts'!$A$2:$AI$42,25,0)</f>
        <v>247076</v>
      </c>
      <c r="M5" s="3">
        <f>VLOOKUP($A5,'CT Annual LA Forecasts'!$A$2:$AI$42,25,0)</f>
        <v>252809</v>
      </c>
      <c r="N5" s="3">
        <f>VLOOKUP($A5,'LTW Annual LA Forecasts'!$A$2:$AI$42,25,0)</f>
        <v>248591</v>
      </c>
      <c r="O5" s="3">
        <f>VLOOKUP($A5,'ST Annual LA Forecasts'!$A$2:$AI$42,25,0)</f>
        <v>236233</v>
      </c>
      <c r="P5" s="3">
        <f>VLOOKUP($A5,'FS Annual LA Forecasts'!$A$2:$AI$42,25,0)</f>
        <v>198244</v>
      </c>
      <c r="Q5" s="3">
        <f>VLOOKUP($A5,'PS Annual LA Forecasts'!$A$2:$AI$42,35,0)</f>
        <v>269576</v>
      </c>
      <c r="R5" s="3">
        <f>VLOOKUP($A5,'CT Annual LA Forecasts'!$A$2:$AI$42,35,0)</f>
        <v>230825</v>
      </c>
      <c r="S5" s="3">
        <f>VLOOKUP($A5,'LTW Annual LA Forecasts'!$A$2:$AI$42,35,0)</f>
        <v>178952</v>
      </c>
      <c r="T5" s="3">
        <f>VLOOKUP($A5,'ST Annual LA Forecasts'!$A$2:$AI$42,35,0)</f>
        <v>231424</v>
      </c>
      <c r="U5" s="3">
        <f>VLOOKUP($A5,'FS Annual LA Forecasts'!$A$2:$AI$42,35,0)</f>
        <v>260676</v>
      </c>
      <c r="V5" s="37" t="s">
        <v>53</v>
      </c>
      <c r="W5" s="2" t="s">
        <v>53</v>
      </c>
      <c r="X5" s="2"/>
    </row>
    <row r="6" spans="1:24" x14ac:dyDescent="0.25">
      <c r="A6" s="8" t="s">
        <v>3</v>
      </c>
      <c r="B6" s="3">
        <f>VLOOKUP($A6,'PS Annual LA Forecasts'!$A$2:$AI$42,8,0)</f>
        <v>4814</v>
      </c>
      <c r="C6" s="3">
        <f>VLOOKUP($A6,'CT Annual LA Forecasts'!$A$2:$AI$42,8,0)</f>
        <v>4397</v>
      </c>
      <c r="D6" s="3">
        <f>VLOOKUP($A6,'LTW Annual LA Forecasts'!$A$2:$AI$42,8,0)</f>
        <v>4288</v>
      </c>
      <c r="E6" s="3">
        <f>VLOOKUP($A6,'ST Annual LA Forecasts'!$A$2:$AI$42,8,0)</f>
        <v>3316</v>
      </c>
      <c r="F6" s="3">
        <f>VLOOKUP($A6,'FS Annual LA Forecasts'!$A$2:$AI$42,8,0)</f>
        <v>3175</v>
      </c>
      <c r="G6" s="3">
        <f>VLOOKUP($A6,'PS Annual LA Forecasts'!$A$2:$AI$42,15,0)</f>
        <v>44942</v>
      </c>
      <c r="H6" s="3">
        <f>VLOOKUP($A6,'CT Annual LA Forecasts'!$A$2:$AI$42,15,0)</f>
        <v>43188</v>
      </c>
      <c r="I6" s="3">
        <f>VLOOKUP($A6,'LTW Annual LA Forecasts'!$A$2:$AI$42,15,0)</f>
        <v>46024</v>
      </c>
      <c r="J6" s="3">
        <f>VLOOKUP($A6,'ST Annual LA Forecasts'!$A$2:$AI$42,15,0)</f>
        <v>25015</v>
      </c>
      <c r="K6" s="3">
        <f>VLOOKUP($A6,'FS Annual LA Forecasts'!$A$2:$AI$42,15,0)</f>
        <v>19852</v>
      </c>
      <c r="L6" s="3">
        <f>VLOOKUP($A6,'PS Annual LA Forecasts'!$A$2:$AI$42,25,0)</f>
        <v>112735</v>
      </c>
      <c r="M6" s="3">
        <f>VLOOKUP($A6,'CT Annual LA Forecasts'!$A$2:$AI$42,25,0)</f>
        <v>115686</v>
      </c>
      <c r="N6" s="3">
        <f>VLOOKUP($A6,'LTW Annual LA Forecasts'!$A$2:$AI$42,25,0)</f>
        <v>113759</v>
      </c>
      <c r="O6" s="3">
        <f>VLOOKUP($A6,'ST Annual LA Forecasts'!$A$2:$AI$42,25,0)</f>
        <v>108694</v>
      </c>
      <c r="P6" s="3">
        <f>VLOOKUP($A6,'FS Annual LA Forecasts'!$A$2:$AI$42,25,0)</f>
        <v>91118</v>
      </c>
      <c r="Q6" s="3">
        <f>VLOOKUP($A6,'PS Annual LA Forecasts'!$A$2:$AI$42,35,0)</f>
        <v>123114</v>
      </c>
      <c r="R6" s="3">
        <f>VLOOKUP($A6,'CT Annual LA Forecasts'!$A$2:$AI$42,35,0)</f>
        <v>105623</v>
      </c>
      <c r="S6" s="3">
        <f>VLOOKUP($A6,'LTW Annual LA Forecasts'!$A$2:$AI$42,35,0)</f>
        <v>81893</v>
      </c>
      <c r="T6" s="3">
        <f>VLOOKUP($A6,'ST Annual LA Forecasts'!$A$2:$AI$42,35,0)</f>
        <v>106555</v>
      </c>
      <c r="U6" s="3">
        <f>VLOOKUP($A6,'FS Annual LA Forecasts'!$A$2:$AI$42,35,0)</f>
        <v>120156</v>
      </c>
      <c r="V6" s="37" t="s">
        <v>53</v>
      </c>
      <c r="W6" s="2" t="s">
        <v>53</v>
      </c>
      <c r="X6" s="2"/>
    </row>
    <row r="7" spans="1:24" x14ac:dyDescent="0.25">
      <c r="A7" s="8" t="s">
        <v>4</v>
      </c>
      <c r="B7" s="3">
        <f>VLOOKUP($A7,'PS Annual LA Forecasts'!$A$2:$AI$42,8,0)</f>
        <v>11824</v>
      </c>
      <c r="C7" s="3">
        <f>VLOOKUP($A7,'CT Annual LA Forecasts'!$A$2:$AI$42,8,0)</f>
        <v>6892</v>
      </c>
      <c r="D7" s="3">
        <f>VLOOKUP($A7,'LTW Annual LA Forecasts'!$A$2:$AI$42,8,0)</f>
        <v>6927</v>
      </c>
      <c r="E7" s="3">
        <f>VLOOKUP($A7,'ST Annual LA Forecasts'!$A$2:$AI$42,8,0)</f>
        <v>4576</v>
      </c>
      <c r="F7" s="3">
        <f>VLOOKUP($A7,'FS Annual LA Forecasts'!$A$2:$AI$42,8,0)</f>
        <v>4380</v>
      </c>
      <c r="G7" s="3">
        <f>VLOOKUP($A7,'PS Annual LA Forecasts'!$A$2:$AI$42,15,0)</f>
        <v>114339</v>
      </c>
      <c r="H7" s="3">
        <f>VLOOKUP($A7,'CT Annual LA Forecasts'!$A$2:$AI$42,15,0)</f>
        <v>105823</v>
      </c>
      <c r="I7" s="3">
        <f>VLOOKUP($A7,'LTW Annual LA Forecasts'!$A$2:$AI$42,15,0)</f>
        <v>114275</v>
      </c>
      <c r="J7" s="3">
        <f>VLOOKUP($A7,'ST Annual LA Forecasts'!$A$2:$AI$42,15,0)</f>
        <v>61505</v>
      </c>
      <c r="K7" s="3">
        <f>VLOOKUP($A7,'FS Annual LA Forecasts'!$A$2:$AI$42,15,0)</f>
        <v>48853</v>
      </c>
      <c r="L7" s="3">
        <f>VLOOKUP($A7,'PS Annual LA Forecasts'!$A$2:$AI$42,25,0)</f>
        <v>288951</v>
      </c>
      <c r="M7" s="3">
        <f>VLOOKUP($A7,'CT Annual LA Forecasts'!$A$2:$AI$42,25,0)</f>
        <v>283300</v>
      </c>
      <c r="N7" s="3">
        <f>VLOOKUP($A7,'LTW Annual LA Forecasts'!$A$2:$AI$42,25,0)</f>
        <v>276164</v>
      </c>
      <c r="O7" s="3">
        <f>VLOOKUP($A7,'ST Annual LA Forecasts'!$A$2:$AI$42,25,0)</f>
        <v>266349</v>
      </c>
      <c r="P7" s="3">
        <f>VLOOKUP($A7,'FS Annual LA Forecasts'!$A$2:$AI$42,25,0)</f>
        <v>223319</v>
      </c>
      <c r="Q7" s="3">
        <f>VLOOKUP($A7,'PS Annual LA Forecasts'!$A$2:$AI$42,35,0)</f>
        <v>316177</v>
      </c>
      <c r="R7" s="3">
        <f>VLOOKUP($A7,'CT Annual LA Forecasts'!$A$2:$AI$42,35,0)</f>
        <v>258660</v>
      </c>
      <c r="S7" s="3">
        <f>VLOOKUP($A7,'LTW Annual LA Forecasts'!$A$2:$AI$42,35,0)</f>
        <v>200543</v>
      </c>
      <c r="T7" s="3">
        <f>VLOOKUP($A7,'ST Annual LA Forecasts'!$A$2:$AI$42,35,0)</f>
        <v>261095</v>
      </c>
      <c r="U7" s="3">
        <f>VLOOKUP($A7,'FS Annual LA Forecasts'!$A$2:$AI$42,35,0)</f>
        <v>294403</v>
      </c>
      <c r="V7" s="37" t="s">
        <v>54</v>
      </c>
      <c r="W7" s="2" t="s">
        <v>54</v>
      </c>
      <c r="X7" s="2"/>
    </row>
    <row r="8" spans="1:24" x14ac:dyDescent="0.25">
      <c r="A8" s="8" t="s">
        <v>5</v>
      </c>
      <c r="B8" s="3">
        <f>VLOOKUP($A8,'PS Annual LA Forecasts'!$A$2:$AI$42,8,0)</f>
        <v>1379</v>
      </c>
      <c r="C8" s="3">
        <f>VLOOKUP($A8,'CT Annual LA Forecasts'!$A$2:$AI$42,8,0)</f>
        <v>1260</v>
      </c>
      <c r="D8" s="3">
        <f>VLOOKUP($A8,'LTW Annual LA Forecasts'!$A$2:$AI$42,8,0)</f>
        <v>1229</v>
      </c>
      <c r="E8" s="3">
        <f>VLOOKUP($A8,'ST Annual LA Forecasts'!$A$2:$AI$42,8,0)</f>
        <v>950</v>
      </c>
      <c r="F8" s="3">
        <f>VLOOKUP($A8,'FS Annual LA Forecasts'!$A$2:$AI$42,8,0)</f>
        <v>909</v>
      </c>
      <c r="G8" s="3">
        <f>VLOOKUP($A8,'PS Annual LA Forecasts'!$A$2:$AI$42,15,0)</f>
        <v>13210</v>
      </c>
      <c r="H8" s="3">
        <f>VLOOKUP($A8,'CT Annual LA Forecasts'!$A$2:$AI$42,15,0)</f>
        <v>12704</v>
      </c>
      <c r="I8" s="3">
        <f>VLOOKUP($A8,'LTW Annual LA Forecasts'!$A$2:$AI$42,15,0)</f>
        <v>13543</v>
      </c>
      <c r="J8" s="3">
        <f>VLOOKUP($A8,'ST Annual LA Forecasts'!$A$2:$AI$42,15,0)</f>
        <v>7354</v>
      </c>
      <c r="K8" s="3">
        <f>VLOOKUP($A8,'FS Annual LA Forecasts'!$A$2:$AI$42,15,0)</f>
        <v>5831</v>
      </c>
      <c r="L8" s="3">
        <f>VLOOKUP($A8,'PS Annual LA Forecasts'!$A$2:$AI$42,25,0)</f>
        <v>33253</v>
      </c>
      <c r="M8" s="3">
        <f>VLOOKUP($A8,'CT Annual LA Forecasts'!$A$2:$AI$42,25,0)</f>
        <v>34136</v>
      </c>
      <c r="N8" s="3">
        <f>VLOOKUP($A8,'LTW Annual LA Forecasts'!$A$2:$AI$42,25,0)</f>
        <v>33568</v>
      </c>
      <c r="O8" s="3">
        <f>VLOOKUP($A8,'ST Annual LA Forecasts'!$A$2:$AI$42,25,0)</f>
        <v>32093</v>
      </c>
      <c r="P8" s="3">
        <f>VLOOKUP($A8,'FS Annual LA Forecasts'!$A$2:$AI$42,25,0)</f>
        <v>26903</v>
      </c>
      <c r="Q8" s="3">
        <f>VLOOKUP($A8,'PS Annual LA Forecasts'!$A$2:$AI$42,35,0)</f>
        <v>36320</v>
      </c>
      <c r="R8" s="3">
        <f>VLOOKUP($A8,'CT Annual LA Forecasts'!$A$2:$AI$42,35,0)</f>
        <v>31168</v>
      </c>
      <c r="S8" s="3">
        <f>VLOOKUP($A8,'LTW Annual LA Forecasts'!$A$2:$AI$42,35,0)</f>
        <v>24164</v>
      </c>
      <c r="T8" s="3">
        <f>VLOOKUP($A8,'ST Annual LA Forecasts'!$A$2:$AI$42,35,0)</f>
        <v>31465</v>
      </c>
      <c r="U8" s="3">
        <f>VLOOKUP($A8,'FS Annual LA Forecasts'!$A$2:$AI$42,35,0)</f>
        <v>35485</v>
      </c>
      <c r="V8" s="37" t="s">
        <v>73</v>
      </c>
      <c r="W8" s="2" t="s">
        <v>53</v>
      </c>
      <c r="X8" s="2" t="s">
        <v>59</v>
      </c>
    </row>
    <row r="9" spans="1:24" x14ac:dyDescent="0.25">
      <c r="A9" s="8" t="s">
        <v>6</v>
      </c>
      <c r="B9" s="3">
        <f>VLOOKUP($A9,'PS Annual LA Forecasts'!$A$2:$AI$42,8,0)</f>
        <v>3527</v>
      </c>
      <c r="C9" s="3">
        <f>VLOOKUP($A9,'CT Annual LA Forecasts'!$A$2:$AI$42,8,0)</f>
        <v>2056</v>
      </c>
      <c r="D9" s="3">
        <f>VLOOKUP($A9,'LTW Annual LA Forecasts'!$A$2:$AI$42,8,0)</f>
        <v>2065</v>
      </c>
      <c r="E9" s="3">
        <f>VLOOKUP($A9,'ST Annual LA Forecasts'!$A$2:$AI$42,8,0)</f>
        <v>1365</v>
      </c>
      <c r="F9" s="3">
        <f>VLOOKUP($A9,'FS Annual LA Forecasts'!$A$2:$AI$42,8,0)</f>
        <v>1308</v>
      </c>
      <c r="G9" s="3">
        <f>VLOOKUP($A9,'PS Annual LA Forecasts'!$A$2:$AI$42,15,0)</f>
        <v>44558</v>
      </c>
      <c r="H9" s="3">
        <f>VLOOKUP($A9,'CT Annual LA Forecasts'!$A$2:$AI$42,15,0)</f>
        <v>41472</v>
      </c>
      <c r="I9" s="3">
        <f>VLOOKUP($A9,'LTW Annual LA Forecasts'!$A$2:$AI$42,15,0)</f>
        <v>44925</v>
      </c>
      <c r="J9" s="3">
        <f>VLOOKUP($A9,'ST Annual LA Forecasts'!$A$2:$AI$42,15,0)</f>
        <v>24364</v>
      </c>
      <c r="K9" s="3">
        <f>VLOOKUP($A9,'FS Annual LA Forecasts'!$A$2:$AI$42,15,0)</f>
        <v>19267</v>
      </c>
      <c r="L9" s="3">
        <f>VLOOKUP($A9,'PS Annual LA Forecasts'!$A$2:$AI$42,25,0)</f>
        <v>116257</v>
      </c>
      <c r="M9" s="3">
        <f>VLOOKUP($A9,'CT Annual LA Forecasts'!$A$2:$AI$42,25,0)</f>
        <v>114291</v>
      </c>
      <c r="N9" s="3">
        <f>VLOOKUP($A9,'LTW Annual LA Forecasts'!$A$2:$AI$42,25,0)</f>
        <v>111422</v>
      </c>
      <c r="O9" s="3">
        <f>VLOOKUP($A9,'ST Annual LA Forecasts'!$A$2:$AI$42,25,0)</f>
        <v>108444</v>
      </c>
      <c r="P9" s="3">
        <f>VLOOKUP($A9,'FS Annual LA Forecasts'!$A$2:$AI$42,25,0)</f>
        <v>90874</v>
      </c>
      <c r="Q9" s="3">
        <f>VLOOKUP($A9,'PS Annual LA Forecasts'!$A$2:$AI$42,35,0)</f>
        <v>127339</v>
      </c>
      <c r="R9" s="3">
        <f>VLOOKUP($A9,'CT Annual LA Forecasts'!$A$2:$AI$42,35,0)</f>
        <v>104353</v>
      </c>
      <c r="S9" s="3">
        <f>VLOOKUP($A9,'LTW Annual LA Forecasts'!$A$2:$AI$42,35,0)</f>
        <v>80911</v>
      </c>
      <c r="T9" s="3">
        <f>VLOOKUP($A9,'ST Annual LA Forecasts'!$A$2:$AI$42,35,0)</f>
        <v>106356</v>
      </c>
      <c r="U9" s="3">
        <f>VLOOKUP($A9,'FS Annual LA Forecasts'!$A$2:$AI$42,35,0)</f>
        <v>120045</v>
      </c>
      <c r="V9" s="37" t="s">
        <v>55</v>
      </c>
      <c r="W9" s="2" t="s">
        <v>55</v>
      </c>
      <c r="X9" s="2"/>
    </row>
    <row r="10" spans="1:24" x14ac:dyDescent="0.25">
      <c r="A10" s="8" t="s">
        <v>7</v>
      </c>
      <c r="B10" s="3">
        <f>VLOOKUP($A10,'PS Annual LA Forecasts'!$A$2:$AI$42,8,0)</f>
        <v>9136</v>
      </c>
      <c r="C10" s="3">
        <f>VLOOKUP($A10,'CT Annual LA Forecasts'!$A$2:$AI$42,8,0)</f>
        <v>8346</v>
      </c>
      <c r="D10" s="3">
        <f>VLOOKUP($A10,'LTW Annual LA Forecasts'!$A$2:$AI$42,8,0)</f>
        <v>8138</v>
      </c>
      <c r="E10" s="3">
        <f>VLOOKUP($A10,'ST Annual LA Forecasts'!$A$2:$AI$42,8,0)</f>
        <v>6291</v>
      </c>
      <c r="F10" s="3">
        <f>VLOOKUP($A10,'FS Annual LA Forecasts'!$A$2:$AI$42,8,0)</f>
        <v>6024</v>
      </c>
      <c r="G10" s="3">
        <f>VLOOKUP($A10,'PS Annual LA Forecasts'!$A$2:$AI$42,15,0)</f>
        <v>74669</v>
      </c>
      <c r="H10" s="3">
        <f>VLOOKUP($A10,'CT Annual LA Forecasts'!$A$2:$AI$42,15,0)</f>
        <v>71498</v>
      </c>
      <c r="I10" s="3">
        <f>VLOOKUP($A10,'LTW Annual LA Forecasts'!$A$2:$AI$42,15,0)</f>
        <v>76042</v>
      </c>
      <c r="J10" s="3">
        <f>VLOOKUP($A10,'ST Annual LA Forecasts'!$A$2:$AI$42,15,0)</f>
        <v>41529</v>
      </c>
      <c r="K10" s="3">
        <f>VLOOKUP($A10,'FS Annual LA Forecasts'!$A$2:$AI$42,15,0)</f>
        <v>33117</v>
      </c>
      <c r="L10" s="3">
        <f>VLOOKUP($A10,'PS Annual LA Forecasts'!$A$2:$AI$42,25,0)</f>
        <v>183618</v>
      </c>
      <c r="M10" s="3">
        <f>VLOOKUP($A10,'CT Annual LA Forecasts'!$A$2:$AI$42,25,0)</f>
        <v>188056</v>
      </c>
      <c r="N10" s="3">
        <f>VLOOKUP($A10,'LTW Annual LA Forecasts'!$A$2:$AI$42,25,0)</f>
        <v>184916</v>
      </c>
      <c r="O10" s="3">
        <f>VLOOKUP($A10,'ST Annual LA Forecasts'!$A$2:$AI$42,25,0)</f>
        <v>176035</v>
      </c>
      <c r="P10" s="3">
        <f>VLOOKUP($A10,'FS Annual LA Forecasts'!$A$2:$AI$42,25,0)</f>
        <v>147681</v>
      </c>
      <c r="Q10" s="3">
        <f>VLOOKUP($A10,'PS Annual LA Forecasts'!$A$2:$AI$42,35,0)</f>
        <v>200399</v>
      </c>
      <c r="R10" s="3">
        <f>VLOOKUP($A10,'CT Annual LA Forecasts'!$A$2:$AI$42,35,0)</f>
        <v>171704</v>
      </c>
      <c r="S10" s="3">
        <f>VLOOKUP($A10,'LTW Annual LA Forecasts'!$A$2:$AI$42,35,0)</f>
        <v>133117</v>
      </c>
      <c r="T10" s="3">
        <f>VLOOKUP($A10,'ST Annual LA Forecasts'!$A$2:$AI$42,35,0)</f>
        <v>172495</v>
      </c>
      <c r="U10" s="3">
        <f>VLOOKUP($A10,'FS Annual LA Forecasts'!$A$2:$AI$42,35,0)</f>
        <v>194366</v>
      </c>
      <c r="V10" s="37" t="s">
        <v>56</v>
      </c>
      <c r="W10" s="2" t="s">
        <v>56</v>
      </c>
      <c r="X10" s="2"/>
    </row>
    <row r="11" spans="1:24" x14ac:dyDescent="0.25">
      <c r="A11" s="8" t="s">
        <v>8</v>
      </c>
      <c r="B11" s="3">
        <f>VLOOKUP($A11,'PS Annual LA Forecasts'!$A$2:$AI$42,8,0)</f>
        <v>1098</v>
      </c>
      <c r="C11" s="3">
        <f>VLOOKUP($A11,'CT Annual LA Forecasts'!$A$2:$AI$42,8,0)</f>
        <v>1006</v>
      </c>
      <c r="D11" s="3">
        <f>VLOOKUP($A11,'LTW Annual LA Forecasts'!$A$2:$AI$42,8,0)</f>
        <v>980</v>
      </c>
      <c r="E11" s="3">
        <f>VLOOKUP($A11,'ST Annual LA Forecasts'!$A$2:$AI$42,8,0)</f>
        <v>759</v>
      </c>
      <c r="F11" s="3">
        <f>VLOOKUP($A11,'FS Annual LA Forecasts'!$A$2:$AI$42,8,0)</f>
        <v>726</v>
      </c>
      <c r="G11" s="3">
        <f>VLOOKUP($A11,'PS Annual LA Forecasts'!$A$2:$AI$42,15,0)</f>
        <v>10378</v>
      </c>
      <c r="H11" s="3">
        <f>VLOOKUP($A11,'CT Annual LA Forecasts'!$A$2:$AI$42,15,0)</f>
        <v>9976</v>
      </c>
      <c r="I11" s="3">
        <f>VLOOKUP($A11,'LTW Annual LA Forecasts'!$A$2:$AI$42,15,0)</f>
        <v>10634</v>
      </c>
      <c r="J11" s="3">
        <f>VLOOKUP($A11,'ST Annual LA Forecasts'!$A$2:$AI$42,15,0)</f>
        <v>5778</v>
      </c>
      <c r="K11" s="3">
        <f>VLOOKUP($A11,'FS Annual LA Forecasts'!$A$2:$AI$42,15,0)</f>
        <v>4584</v>
      </c>
      <c r="L11" s="3">
        <f>VLOOKUP($A11,'PS Annual LA Forecasts'!$A$2:$AI$42,25,0)</f>
        <v>26074</v>
      </c>
      <c r="M11" s="3">
        <f>VLOOKUP($A11,'CT Annual LA Forecasts'!$A$2:$AI$42,25,0)</f>
        <v>26762</v>
      </c>
      <c r="N11" s="3">
        <f>VLOOKUP($A11,'LTW Annual LA Forecasts'!$A$2:$AI$42,25,0)</f>
        <v>26315</v>
      </c>
      <c r="O11" s="3">
        <f>VLOOKUP($A11,'ST Annual LA Forecasts'!$A$2:$AI$42,25,0)</f>
        <v>25151</v>
      </c>
      <c r="P11" s="3">
        <f>VLOOKUP($A11,'FS Annual LA Forecasts'!$A$2:$AI$42,25,0)</f>
        <v>21083</v>
      </c>
      <c r="Q11" s="3">
        <f>VLOOKUP($A11,'PS Annual LA Forecasts'!$A$2:$AI$42,35,0)</f>
        <v>28477</v>
      </c>
      <c r="R11" s="3">
        <f>VLOOKUP($A11,'CT Annual LA Forecasts'!$A$2:$AI$42,35,0)</f>
        <v>24434</v>
      </c>
      <c r="S11" s="3">
        <f>VLOOKUP($A11,'LTW Annual LA Forecasts'!$A$2:$AI$42,35,0)</f>
        <v>18944</v>
      </c>
      <c r="T11" s="3">
        <f>VLOOKUP($A11,'ST Annual LA Forecasts'!$A$2:$AI$42,35,0)</f>
        <v>24655</v>
      </c>
      <c r="U11" s="3">
        <f>VLOOKUP($A11,'FS Annual LA Forecasts'!$A$2:$AI$42,35,0)</f>
        <v>27806</v>
      </c>
      <c r="V11" s="37" t="s">
        <v>57</v>
      </c>
      <c r="W11" s="2" t="s">
        <v>57</v>
      </c>
      <c r="X11" s="2"/>
    </row>
    <row r="12" spans="1:24" x14ac:dyDescent="0.25">
      <c r="A12" s="8" t="s">
        <v>9</v>
      </c>
      <c r="B12" s="3">
        <f>VLOOKUP($A12,'PS Annual LA Forecasts'!$A$2:$AI$42,8,0)</f>
        <v>8116</v>
      </c>
      <c r="C12" s="3">
        <f>VLOOKUP($A12,'CT Annual LA Forecasts'!$A$2:$AI$42,8,0)</f>
        <v>7386</v>
      </c>
      <c r="D12" s="3">
        <f>VLOOKUP($A12,'LTW Annual LA Forecasts'!$A$2:$AI$42,8,0)</f>
        <v>7203</v>
      </c>
      <c r="E12" s="3">
        <f>VLOOKUP($A12,'ST Annual LA Forecasts'!$A$2:$AI$42,8,0)</f>
        <v>5563</v>
      </c>
      <c r="F12" s="3">
        <f>VLOOKUP($A12,'FS Annual LA Forecasts'!$A$2:$AI$42,8,0)</f>
        <v>5326</v>
      </c>
      <c r="G12" s="3">
        <f>VLOOKUP($A12,'PS Annual LA Forecasts'!$A$2:$AI$42,15,0)</f>
        <v>84705</v>
      </c>
      <c r="H12" s="3">
        <f>VLOOKUP($A12,'CT Annual LA Forecasts'!$A$2:$AI$42,15,0)</f>
        <v>81598</v>
      </c>
      <c r="I12" s="3">
        <f>VLOOKUP($A12,'LTW Annual LA Forecasts'!$A$2:$AI$42,15,0)</f>
        <v>87085</v>
      </c>
      <c r="J12" s="3">
        <f>VLOOKUP($A12,'ST Annual LA Forecasts'!$A$2:$AI$42,15,0)</f>
        <v>47162</v>
      </c>
      <c r="K12" s="3">
        <f>VLOOKUP($A12,'FS Annual LA Forecasts'!$A$2:$AI$42,15,0)</f>
        <v>37291</v>
      </c>
      <c r="L12" s="3">
        <f>VLOOKUP($A12,'PS Annual LA Forecasts'!$A$2:$AI$42,25,0)</f>
        <v>215583</v>
      </c>
      <c r="M12" s="3">
        <f>VLOOKUP($A12,'CT Annual LA Forecasts'!$A$2:$AI$42,25,0)</f>
        <v>221436</v>
      </c>
      <c r="N12" s="3">
        <f>VLOOKUP($A12,'LTW Annual LA Forecasts'!$A$2:$AI$42,25,0)</f>
        <v>217735</v>
      </c>
      <c r="O12" s="3">
        <f>VLOOKUP($A12,'ST Annual LA Forecasts'!$A$2:$AI$42,25,0)</f>
        <v>208594</v>
      </c>
      <c r="P12" s="3">
        <f>VLOOKUP($A12,'FS Annual LA Forecasts'!$A$2:$AI$42,25,0)</f>
        <v>174775</v>
      </c>
      <c r="Q12" s="3">
        <f>VLOOKUP($A12,'PS Annual LA Forecasts'!$A$2:$AI$42,35,0)</f>
        <v>235544</v>
      </c>
      <c r="R12" s="3">
        <f>VLOOKUP($A12,'CT Annual LA Forecasts'!$A$2:$AI$42,35,0)</f>
        <v>202181</v>
      </c>
      <c r="S12" s="3">
        <f>VLOOKUP($A12,'LTW Annual LA Forecasts'!$A$2:$AI$42,35,0)</f>
        <v>156755</v>
      </c>
      <c r="T12" s="3">
        <f>VLOOKUP($A12,'ST Annual LA Forecasts'!$A$2:$AI$42,35,0)</f>
        <v>204554</v>
      </c>
      <c r="U12" s="3">
        <f>VLOOKUP($A12,'FS Annual LA Forecasts'!$A$2:$AI$42,35,0)</f>
        <v>230786</v>
      </c>
      <c r="V12" s="37" t="s">
        <v>74</v>
      </c>
      <c r="W12" s="2" t="s">
        <v>58</v>
      </c>
      <c r="X12" s="2" t="s">
        <v>59</v>
      </c>
    </row>
    <row r="13" spans="1:24" x14ac:dyDescent="0.25">
      <c r="A13" s="8" t="s">
        <v>10</v>
      </c>
      <c r="B13" s="3">
        <f>VLOOKUP($A13,'PS Annual LA Forecasts'!$A$2:$AI$42,8,0)</f>
        <v>4123</v>
      </c>
      <c r="C13" s="3">
        <f>VLOOKUP($A13,'CT Annual LA Forecasts'!$A$2:$AI$42,8,0)</f>
        <v>2404</v>
      </c>
      <c r="D13" s="3">
        <f>VLOOKUP($A13,'LTW Annual LA Forecasts'!$A$2:$AI$42,8,0)</f>
        <v>2417</v>
      </c>
      <c r="E13" s="3">
        <f>VLOOKUP($A13,'ST Annual LA Forecasts'!$A$2:$AI$42,8,0)</f>
        <v>1595</v>
      </c>
      <c r="F13" s="3">
        <f>VLOOKUP($A13,'FS Annual LA Forecasts'!$A$2:$AI$42,8,0)</f>
        <v>1529</v>
      </c>
      <c r="G13" s="3">
        <f>VLOOKUP($A13,'PS Annual LA Forecasts'!$A$2:$AI$42,15,0)</f>
        <v>37333</v>
      </c>
      <c r="H13" s="3">
        <f>VLOOKUP($A13,'CT Annual LA Forecasts'!$A$2:$AI$42,15,0)</f>
        <v>34494</v>
      </c>
      <c r="I13" s="3">
        <f>VLOOKUP($A13,'LTW Annual LA Forecasts'!$A$2:$AI$42,15,0)</f>
        <v>37213</v>
      </c>
      <c r="J13" s="3">
        <f>VLOOKUP($A13,'ST Annual LA Forecasts'!$A$2:$AI$42,15,0)</f>
        <v>19986</v>
      </c>
      <c r="K13" s="3">
        <f>VLOOKUP($A13,'FS Annual LA Forecasts'!$A$2:$AI$42,15,0)</f>
        <v>15894</v>
      </c>
      <c r="L13" s="3">
        <f>VLOOKUP($A13,'PS Annual LA Forecasts'!$A$2:$AI$42,25,0)</f>
        <v>93449</v>
      </c>
      <c r="M13" s="3">
        <f>VLOOKUP($A13,'CT Annual LA Forecasts'!$A$2:$AI$42,25,0)</f>
        <v>91546</v>
      </c>
      <c r="N13" s="3">
        <f>VLOOKUP($A13,'LTW Annual LA Forecasts'!$A$2:$AI$42,25,0)</f>
        <v>89240</v>
      </c>
      <c r="O13" s="3">
        <f>VLOOKUP($A13,'ST Annual LA Forecasts'!$A$2:$AI$42,25,0)</f>
        <v>85828</v>
      </c>
      <c r="P13" s="3">
        <f>VLOOKUP($A13,'FS Annual LA Forecasts'!$A$2:$AI$42,25,0)</f>
        <v>71976</v>
      </c>
      <c r="Q13" s="3">
        <f>VLOOKUP($A13,'PS Annual LA Forecasts'!$A$2:$AI$42,35,0)</f>
        <v>102224</v>
      </c>
      <c r="R13" s="3">
        <f>VLOOKUP($A13,'CT Annual LA Forecasts'!$A$2:$AI$42,35,0)</f>
        <v>83585</v>
      </c>
      <c r="S13" s="3">
        <f>VLOOKUP($A13,'LTW Annual LA Forecasts'!$A$2:$AI$42,35,0)</f>
        <v>64804</v>
      </c>
      <c r="T13" s="3">
        <f>VLOOKUP($A13,'ST Annual LA Forecasts'!$A$2:$AI$42,35,0)</f>
        <v>84122</v>
      </c>
      <c r="U13" s="3">
        <f>VLOOKUP($A13,'FS Annual LA Forecasts'!$A$2:$AI$42,35,0)</f>
        <v>94824</v>
      </c>
      <c r="V13" s="37" t="s">
        <v>54</v>
      </c>
      <c r="W13" s="2" t="s">
        <v>54</v>
      </c>
      <c r="X13" s="2"/>
    </row>
    <row r="14" spans="1:24" x14ac:dyDescent="0.25">
      <c r="A14" s="8" t="s">
        <v>11</v>
      </c>
      <c r="B14" s="3">
        <f>VLOOKUP($A14,'PS Annual LA Forecasts'!$A$2:$AI$42,8,0)</f>
        <v>3005</v>
      </c>
      <c r="C14" s="3">
        <f>VLOOKUP($A14,'CT Annual LA Forecasts'!$A$2:$AI$42,8,0)</f>
        <v>1752</v>
      </c>
      <c r="D14" s="3">
        <f>VLOOKUP($A14,'LTW Annual LA Forecasts'!$A$2:$AI$42,8,0)</f>
        <v>1761</v>
      </c>
      <c r="E14" s="3">
        <f>VLOOKUP($A14,'ST Annual LA Forecasts'!$A$2:$AI$42,8,0)</f>
        <v>1162</v>
      </c>
      <c r="F14" s="3">
        <f>VLOOKUP($A14,'FS Annual LA Forecasts'!$A$2:$AI$42,8,0)</f>
        <v>1114</v>
      </c>
      <c r="G14" s="3">
        <f>VLOOKUP($A14,'PS Annual LA Forecasts'!$A$2:$AI$42,15,0)</f>
        <v>27400</v>
      </c>
      <c r="H14" s="3">
        <f>VLOOKUP($A14,'CT Annual LA Forecasts'!$A$2:$AI$42,15,0)</f>
        <v>25322</v>
      </c>
      <c r="I14" s="3">
        <f>VLOOKUP($A14,'LTW Annual LA Forecasts'!$A$2:$AI$42,15,0)</f>
        <v>27323</v>
      </c>
      <c r="J14" s="3">
        <f>VLOOKUP($A14,'ST Annual LA Forecasts'!$A$2:$AI$42,15,0)</f>
        <v>14676</v>
      </c>
      <c r="K14" s="3">
        <f>VLOOKUP($A14,'FS Annual LA Forecasts'!$A$2:$AI$42,15,0)</f>
        <v>11671</v>
      </c>
      <c r="L14" s="3">
        <f>VLOOKUP($A14,'PS Annual LA Forecasts'!$A$2:$AI$42,25,0)</f>
        <v>68665</v>
      </c>
      <c r="M14" s="3">
        <f>VLOOKUP($A14,'CT Annual LA Forecasts'!$A$2:$AI$42,25,0)</f>
        <v>67273</v>
      </c>
      <c r="N14" s="3">
        <f>VLOOKUP($A14,'LTW Annual LA Forecasts'!$A$2:$AI$42,25,0)</f>
        <v>65578</v>
      </c>
      <c r="O14" s="3">
        <f>VLOOKUP($A14,'ST Annual LA Forecasts'!$A$2:$AI$42,25,0)</f>
        <v>63092</v>
      </c>
      <c r="P14" s="3">
        <f>VLOOKUP($A14,'FS Annual LA Forecasts'!$A$2:$AI$42,25,0)</f>
        <v>52905</v>
      </c>
      <c r="Q14" s="3">
        <f>VLOOKUP($A14,'PS Annual LA Forecasts'!$A$2:$AI$42,35,0)</f>
        <v>75114</v>
      </c>
      <c r="R14" s="3">
        <f>VLOOKUP($A14,'CT Annual LA Forecasts'!$A$2:$AI$42,35,0)</f>
        <v>61422</v>
      </c>
      <c r="S14" s="3">
        <f>VLOOKUP($A14,'LTW Annual LA Forecasts'!$A$2:$AI$42,35,0)</f>
        <v>47620</v>
      </c>
      <c r="T14" s="3">
        <f>VLOOKUP($A14,'ST Annual LA Forecasts'!$A$2:$AI$42,35,0)</f>
        <v>61838</v>
      </c>
      <c r="U14" s="3">
        <f>VLOOKUP($A14,'FS Annual LA Forecasts'!$A$2:$AI$42,35,0)</f>
        <v>69707</v>
      </c>
      <c r="V14" s="37" t="s">
        <v>59</v>
      </c>
      <c r="W14" s="2" t="s">
        <v>59</v>
      </c>
      <c r="X14" s="2"/>
    </row>
    <row r="15" spans="1:24" x14ac:dyDescent="0.25">
      <c r="A15" s="8" t="s">
        <v>12</v>
      </c>
      <c r="B15" s="3">
        <f>VLOOKUP($A15,'PS Annual LA Forecasts'!$A$2:$AI$42,8,0)</f>
        <v>6648</v>
      </c>
      <c r="C15" s="3">
        <f>VLOOKUP($A15,'CT Annual LA Forecasts'!$A$2:$AI$42,8,0)</f>
        <v>3987</v>
      </c>
      <c r="D15" s="3">
        <f>VLOOKUP($A15,'LTW Annual LA Forecasts'!$A$2:$AI$42,8,0)</f>
        <v>3997</v>
      </c>
      <c r="E15" s="3">
        <f>VLOOKUP($A15,'ST Annual LA Forecasts'!$A$2:$AI$42,8,0)</f>
        <v>2673</v>
      </c>
      <c r="F15" s="3">
        <f>VLOOKUP($A15,'FS Annual LA Forecasts'!$A$2:$AI$42,8,0)</f>
        <v>2560</v>
      </c>
      <c r="G15" s="3">
        <f>VLOOKUP($A15,'PS Annual LA Forecasts'!$A$2:$AI$42,15,0)</f>
        <v>48321</v>
      </c>
      <c r="H15" s="3">
        <f>VLOOKUP($A15,'CT Annual LA Forecasts'!$A$2:$AI$42,15,0)</f>
        <v>44490</v>
      </c>
      <c r="I15" s="3">
        <f>VLOOKUP($A15,'LTW Annual LA Forecasts'!$A$2:$AI$42,15,0)</f>
        <v>47779</v>
      </c>
      <c r="J15" s="3">
        <f>VLOOKUP($A15,'ST Annual LA Forecasts'!$A$2:$AI$42,15,0)</f>
        <v>25448</v>
      </c>
      <c r="K15" s="3">
        <f>VLOOKUP($A15,'FS Annual LA Forecasts'!$A$2:$AI$42,15,0)</f>
        <v>20339</v>
      </c>
      <c r="L15" s="3">
        <f>VLOOKUP($A15,'PS Annual LA Forecasts'!$A$2:$AI$42,25,0)</f>
        <v>116506</v>
      </c>
      <c r="M15" s="3">
        <f>VLOOKUP($A15,'CT Annual LA Forecasts'!$A$2:$AI$42,25,0)</f>
        <v>114145</v>
      </c>
      <c r="N15" s="3">
        <f>VLOOKUP($A15,'LTW Annual LA Forecasts'!$A$2:$AI$42,25,0)</f>
        <v>111336</v>
      </c>
      <c r="O15" s="3">
        <f>VLOOKUP($A15,'ST Annual LA Forecasts'!$A$2:$AI$42,25,0)</f>
        <v>105802</v>
      </c>
      <c r="P15" s="3">
        <f>VLOOKUP($A15,'FS Annual LA Forecasts'!$A$2:$AI$42,25,0)</f>
        <v>88783</v>
      </c>
      <c r="Q15" s="3">
        <f>VLOOKUP($A15,'PS Annual LA Forecasts'!$A$2:$AI$42,35,0)</f>
        <v>127271</v>
      </c>
      <c r="R15" s="3">
        <f>VLOOKUP($A15,'CT Annual LA Forecasts'!$A$2:$AI$42,35,0)</f>
        <v>104218</v>
      </c>
      <c r="S15" s="3">
        <f>VLOOKUP($A15,'LTW Annual LA Forecasts'!$A$2:$AI$42,35,0)</f>
        <v>80795</v>
      </c>
      <c r="T15" s="3">
        <f>VLOOKUP($A15,'ST Annual LA Forecasts'!$A$2:$AI$42,35,0)</f>
        <v>103636</v>
      </c>
      <c r="U15" s="3">
        <f>VLOOKUP($A15,'FS Annual LA Forecasts'!$A$2:$AI$42,35,0)</f>
        <v>116677</v>
      </c>
      <c r="V15" s="37" t="s">
        <v>73</v>
      </c>
      <c r="W15" s="2" t="s">
        <v>53</v>
      </c>
      <c r="X15" s="2" t="s">
        <v>59</v>
      </c>
    </row>
    <row r="16" spans="1:24" x14ac:dyDescent="0.25">
      <c r="A16" s="8" t="s">
        <v>13</v>
      </c>
      <c r="B16" s="3">
        <f>VLOOKUP($A16,'PS Annual LA Forecasts'!$A$2:$AI$42,8,0)</f>
        <v>1439</v>
      </c>
      <c r="C16" s="3">
        <f>VLOOKUP($A16,'CT Annual LA Forecasts'!$A$2:$AI$42,8,0)</f>
        <v>840</v>
      </c>
      <c r="D16" s="3">
        <f>VLOOKUP($A16,'LTW Annual LA Forecasts'!$A$2:$AI$42,8,0)</f>
        <v>844</v>
      </c>
      <c r="E16" s="3">
        <f>VLOOKUP($A16,'ST Annual LA Forecasts'!$A$2:$AI$42,8,0)</f>
        <v>558</v>
      </c>
      <c r="F16" s="3">
        <f>VLOOKUP($A16,'FS Annual LA Forecasts'!$A$2:$AI$42,8,0)</f>
        <v>533</v>
      </c>
      <c r="G16" s="3">
        <f>VLOOKUP($A16,'PS Annual LA Forecasts'!$A$2:$AI$42,15,0)</f>
        <v>17410</v>
      </c>
      <c r="H16" s="3">
        <f>VLOOKUP($A16,'CT Annual LA Forecasts'!$A$2:$AI$42,15,0)</f>
        <v>16189</v>
      </c>
      <c r="I16" s="3">
        <f>VLOOKUP($A16,'LTW Annual LA Forecasts'!$A$2:$AI$42,15,0)</f>
        <v>17531</v>
      </c>
      <c r="J16" s="3">
        <f>VLOOKUP($A16,'ST Annual LA Forecasts'!$A$2:$AI$42,15,0)</f>
        <v>9497</v>
      </c>
      <c r="K16" s="3">
        <f>VLOOKUP($A16,'FS Annual LA Forecasts'!$A$2:$AI$42,15,0)</f>
        <v>7515</v>
      </c>
      <c r="L16" s="3">
        <f>VLOOKUP($A16,'PS Annual LA Forecasts'!$A$2:$AI$42,25,0)</f>
        <v>45216</v>
      </c>
      <c r="M16" s="3">
        <f>VLOOKUP($A16,'CT Annual LA Forecasts'!$A$2:$AI$42,25,0)</f>
        <v>44434</v>
      </c>
      <c r="N16" s="3">
        <f>VLOOKUP($A16,'LTW Annual LA Forecasts'!$A$2:$AI$42,25,0)</f>
        <v>43318</v>
      </c>
      <c r="O16" s="3">
        <f>VLOOKUP($A16,'ST Annual LA Forecasts'!$A$2:$AI$42,25,0)</f>
        <v>42106</v>
      </c>
      <c r="P16" s="3">
        <f>VLOOKUP($A16,'FS Annual LA Forecasts'!$A$2:$AI$42,25,0)</f>
        <v>35287</v>
      </c>
      <c r="Q16" s="3">
        <f>VLOOKUP($A16,'PS Annual LA Forecasts'!$A$2:$AI$42,35,0)</f>
        <v>49518</v>
      </c>
      <c r="R16" s="3">
        <f>VLOOKUP($A16,'CT Annual LA Forecasts'!$A$2:$AI$42,35,0)</f>
        <v>40570</v>
      </c>
      <c r="S16" s="3">
        <f>VLOOKUP($A16,'LTW Annual LA Forecasts'!$A$2:$AI$42,35,0)</f>
        <v>31455</v>
      </c>
      <c r="T16" s="3">
        <f>VLOOKUP($A16,'ST Annual LA Forecasts'!$A$2:$AI$42,35,0)</f>
        <v>41292</v>
      </c>
      <c r="U16" s="3">
        <f>VLOOKUP($A16,'FS Annual LA Forecasts'!$A$2:$AI$42,35,0)</f>
        <v>46601</v>
      </c>
      <c r="V16" s="37" t="s">
        <v>55</v>
      </c>
      <c r="W16" s="2" t="s">
        <v>55</v>
      </c>
      <c r="X16" s="2"/>
    </row>
    <row r="17" spans="1:24" x14ac:dyDescent="0.25">
      <c r="A17" s="8" t="s">
        <v>14</v>
      </c>
      <c r="B17" s="3">
        <f>VLOOKUP($A17,'PS Annual LA Forecasts'!$A$2:$AI$42,8,0)</f>
        <v>217</v>
      </c>
      <c r="C17" s="3">
        <f>VLOOKUP($A17,'CT Annual LA Forecasts'!$A$2:$AI$42,8,0)</f>
        <v>198</v>
      </c>
      <c r="D17" s="3">
        <f>VLOOKUP($A17,'LTW Annual LA Forecasts'!$A$2:$AI$42,8,0)</f>
        <v>193</v>
      </c>
      <c r="E17" s="3">
        <f>VLOOKUP($A17,'ST Annual LA Forecasts'!$A$2:$AI$42,8,0)</f>
        <v>149</v>
      </c>
      <c r="F17" s="3">
        <f>VLOOKUP($A17,'FS Annual LA Forecasts'!$A$2:$AI$42,8,0)</f>
        <v>143</v>
      </c>
      <c r="G17" s="3">
        <f>VLOOKUP($A17,'PS Annual LA Forecasts'!$A$2:$AI$42,15,0)</f>
        <v>1395</v>
      </c>
      <c r="H17" s="3">
        <f>VLOOKUP($A17,'CT Annual LA Forecasts'!$A$2:$AI$42,15,0)</f>
        <v>1325</v>
      </c>
      <c r="I17" s="3">
        <f>VLOOKUP($A17,'LTW Annual LA Forecasts'!$A$2:$AI$42,15,0)</f>
        <v>1403</v>
      </c>
      <c r="J17" s="3">
        <f>VLOOKUP($A17,'ST Annual LA Forecasts'!$A$2:$AI$42,15,0)</f>
        <v>774</v>
      </c>
      <c r="K17" s="3">
        <f>VLOOKUP($A17,'FS Annual LA Forecasts'!$A$2:$AI$42,15,0)</f>
        <v>624</v>
      </c>
      <c r="L17" s="3">
        <f>VLOOKUP($A17,'PS Annual LA Forecasts'!$A$2:$AI$42,25,0)</f>
        <v>3280</v>
      </c>
      <c r="M17" s="3">
        <f>VLOOKUP($A17,'CT Annual LA Forecasts'!$A$2:$AI$42,25,0)</f>
        <v>3344</v>
      </c>
      <c r="N17" s="3">
        <f>VLOOKUP($A17,'LTW Annual LA Forecasts'!$A$2:$AI$42,25,0)</f>
        <v>3288</v>
      </c>
      <c r="O17" s="3">
        <f>VLOOKUP($A17,'ST Annual LA Forecasts'!$A$2:$AI$42,25,0)</f>
        <v>3103</v>
      </c>
      <c r="P17" s="3">
        <f>VLOOKUP($A17,'FS Annual LA Forecasts'!$A$2:$AI$42,25,0)</f>
        <v>2608</v>
      </c>
      <c r="Q17" s="3">
        <f>VLOOKUP($A17,'PS Annual LA Forecasts'!$A$2:$AI$42,35,0)</f>
        <v>3575</v>
      </c>
      <c r="R17" s="3">
        <f>VLOOKUP($A17,'CT Annual LA Forecasts'!$A$2:$AI$42,35,0)</f>
        <v>3053</v>
      </c>
      <c r="S17" s="3">
        <f>VLOOKUP($A17,'LTW Annual LA Forecasts'!$A$2:$AI$42,35,0)</f>
        <v>2367</v>
      </c>
      <c r="T17" s="3">
        <f>VLOOKUP($A17,'ST Annual LA Forecasts'!$A$2:$AI$42,35,0)</f>
        <v>3038</v>
      </c>
      <c r="U17" s="3">
        <f>VLOOKUP($A17,'FS Annual LA Forecasts'!$A$2:$AI$42,35,0)</f>
        <v>3417</v>
      </c>
      <c r="V17" s="37" t="s">
        <v>65</v>
      </c>
      <c r="W17" s="2" t="s">
        <v>65</v>
      </c>
      <c r="X17" s="2"/>
    </row>
    <row r="18" spans="1:24" x14ac:dyDescent="0.25">
      <c r="A18" s="8" t="s">
        <v>15</v>
      </c>
      <c r="B18" s="3">
        <f>VLOOKUP($A18,'PS Annual LA Forecasts'!$A$2:$AI$42,8,0)</f>
        <v>4084</v>
      </c>
      <c r="C18" s="3">
        <f>VLOOKUP($A18,'CT Annual LA Forecasts'!$A$2:$AI$42,8,0)</f>
        <v>3729</v>
      </c>
      <c r="D18" s="3">
        <f>VLOOKUP($A18,'LTW Annual LA Forecasts'!$A$2:$AI$42,8,0)</f>
        <v>3637</v>
      </c>
      <c r="E18" s="3">
        <f>VLOOKUP($A18,'ST Annual LA Forecasts'!$A$2:$AI$42,8,0)</f>
        <v>2810</v>
      </c>
      <c r="F18" s="3">
        <f>VLOOKUP($A18,'FS Annual LA Forecasts'!$A$2:$AI$42,8,0)</f>
        <v>2694</v>
      </c>
      <c r="G18" s="3">
        <f>VLOOKUP($A18,'PS Annual LA Forecasts'!$A$2:$AI$42,15,0)</f>
        <v>45859</v>
      </c>
      <c r="H18" s="3">
        <f>VLOOKUP($A18,'CT Annual LA Forecasts'!$A$2:$AI$42,15,0)</f>
        <v>44265</v>
      </c>
      <c r="I18" s="3">
        <f>VLOOKUP($A18,'LTW Annual LA Forecasts'!$A$2:$AI$42,15,0)</f>
        <v>47281</v>
      </c>
      <c r="J18" s="3">
        <f>VLOOKUP($A18,'ST Annual LA Forecasts'!$A$2:$AI$42,15,0)</f>
        <v>25554</v>
      </c>
      <c r="K18" s="3">
        <f>VLOOKUP($A18,'FS Annual LA Forecasts'!$A$2:$AI$42,15,0)</f>
        <v>20161</v>
      </c>
      <c r="L18" s="3">
        <f>VLOOKUP($A18,'PS Annual LA Forecasts'!$A$2:$AI$42,25,0)</f>
        <v>117727</v>
      </c>
      <c r="M18" s="3">
        <f>VLOOKUP($A18,'CT Annual LA Forecasts'!$A$2:$AI$42,25,0)</f>
        <v>121078</v>
      </c>
      <c r="N18" s="3">
        <f>VLOOKUP($A18,'LTW Annual LA Forecasts'!$A$2:$AI$42,25,0)</f>
        <v>119069</v>
      </c>
      <c r="O18" s="3">
        <f>VLOOKUP($A18,'ST Annual LA Forecasts'!$A$2:$AI$42,25,0)</f>
        <v>114232</v>
      </c>
      <c r="P18" s="3">
        <f>VLOOKUP($A18,'FS Annual LA Forecasts'!$A$2:$AI$42,25,0)</f>
        <v>95686</v>
      </c>
      <c r="Q18" s="3">
        <f>VLOOKUP($A18,'PS Annual LA Forecasts'!$A$2:$AI$42,35,0)</f>
        <v>128658</v>
      </c>
      <c r="R18" s="3">
        <f>VLOOKUP($A18,'CT Annual LA Forecasts'!$A$2:$AI$42,35,0)</f>
        <v>110549</v>
      </c>
      <c r="S18" s="3">
        <f>VLOOKUP($A18,'LTW Annual LA Forecasts'!$A$2:$AI$42,35,0)</f>
        <v>85713</v>
      </c>
      <c r="T18" s="3">
        <f>VLOOKUP($A18,'ST Annual LA Forecasts'!$A$2:$AI$42,35,0)</f>
        <v>112043</v>
      </c>
      <c r="U18" s="3">
        <f>VLOOKUP($A18,'FS Annual LA Forecasts'!$A$2:$AI$42,35,0)</f>
        <v>126451</v>
      </c>
      <c r="V18" s="37" t="s">
        <v>58</v>
      </c>
      <c r="W18" s="2" t="s">
        <v>58</v>
      </c>
      <c r="X18" s="2"/>
    </row>
    <row r="19" spans="1:24" x14ac:dyDescent="0.25">
      <c r="A19" s="8" t="s">
        <v>16</v>
      </c>
      <c r="B19" s="3">
        <f>VLOOKUP($A19,'PS Annual LA Forecasts'!$A$2:$AI$42,8,0)</f>
        <v>9746</v>
      </c>
      <c r="C19" s="3">
        <f>VLOOKUP($A19,'CT Annual LA Forecasts'!$A$2:$AI$42,8,0)</f>
        <v>8904</v>
      </c>
      <c r="D19" s="3">
        <f>VLOOKUP($A19,'LTW Annual LA Forecasts'!$A$2:$AI$42,8,0)</f>
        <v>8681</v>
      </c>
      <c r="E19" s="3">
        <f>VLOOKUP($A19,'ST Annual LA Forecasts'!$A$2:$AI$42,8,0)</f>
        <v>6712</v>
      </c>
      <c r="F19" s="3">
        <f>VLOOKUP($A19,'FS Annual LA Forecasts'!$A$2:$AI$42,8,0)</f>
        <v>6424</v>
      </c>
      <c r="G19" s="3">
        <f>VLOOKUP($A19,'PS Annual LA Forecasts'!$A$2:$AI$42,15,0)</f>
        <v>92883</v>
      </c>
      <c r="H19" s="3">
        <f>VLOOKUP($A19,'CT Annual LA Forecasts'!$A$2:$AI$42,15,0)</f>
        <v>89312</v>
      </c>
      <c r="I19" s="3">
        <f>VLOOKUP($A19,'LTW Annual LA Forecasts'!$A$2:$AI$42,15,0)</f>
        <v>95201</v>
      </c>
      <c r="J19" s="3">
        <f>VLOOKUP($A19,'ST Annual LA Forecasts'!$A$2:$AI$42,15,0)</f>
        <v>51707</v>
      </c>
      <c r="K19" s="3">
        <f>VLOOKUP($A19,'FS Annual LA Forecasts'!$A$2:$AI$42,15,0)</f>
        <v>41003</v>
      </c>
      <c r="L19" s="3">
        <f>VLOOKUP($A19,'PS Annual LA Forecasts'!$A$2:$AI$42,25,0)</f>
        <v>233660</v>
      </c>
      <c r="M19" s="3">
        <f>VLOOKUP($A19,'CT Annual LA Forecasts'!$A$2:$AI$42,25,0)</f>
        <v>239845</v>
      </c>
      <c r="N19" s="3">
        <f>VLOOKUP($A19,'LTW Annual LA Forecasts'!$A$2:$AI$42,25,0)</f>
        <v>235852</v>
      </c>
      <c r="O19" s="3">
        <f>VLOOKUP($A19,'ST Annual LA Forecasts'!$A$2:$AI$42,25,0)</f>
        <v>225461</v>
      </c>
      <c r="P19" s="3">
        <f>VLOOKUP($A19,'FS Annual LA Forecasts'!$A$2:$AI$42,25,0)</f>
        <v>188991</v>
      </c>
      <c r="Q19" s="3">
        <f>VLOOKUP($A19,'PS Annual LA Forecasts'!$A$2:$AI$42,35,0)</f>
        <v>255201</v>
      </c>
      <c r="R19" s="3">
        <f>VLOOKUP($A19,'CT Annual LA Forecasts'!$A$2:$AI$42,35,0)</f>
        <v>218984</v>
      </c>
      <c r="S19" s="3">
        <f>VLOOKUP($A19,'LTW Annual LA Forecasts'!$A$2:$AI$42,35,0)</f>
        <v>169782</v>
      </c>
      <c r="T19" s="3">
        <f>VLOOKUP($A19,'ST Annual LA Forecasts'!$A$2:$AI$42,35,0)</f>
        <v>221042</v>
      </c>
      <c r="U19" s="3">
        <f>VLOOKUP($A19,'FS Annual LA Forecasts'!$A$2:$AI$42,35,0)</f>
        <v>249284</v>
      </c>
      <c r="V19" s="37" t="s">
        <v>53</v>
      </c>
      <c r="W19" s="2" t="s">
        <v>53</v>
      </c>
      <c r="X19" s="2"/>
    </row>
    <row r="20" spans="1:24" x14ac:dyDescent="0.25">
      <c r="A20" s="8" t="s">
        <v>17</v>
      </c>
      <c r="B20" s="3">
        <f>VLOOKUP($A20,'PS Annual LA Forecasts'!$A$2:$AI$42,8,0)</f>
        <v>27036</v>
      </c>
      <c r="C20" s="3">
        <f>VLOOKUP($A20,'CT Annual LA Forecasts'!$A$2:$AI$42,8,0)</f>
        <v>24698</v>
      </c>
      <c r="D20" s="3">
        <f>VLOOKUP($A20,'LTW Annual LA Forecasts'!$A$2:$AI$42,8,0)</f>
        <v>24080</v>
      </c>
      <c r="E20" s="3">
        <f>VLOOKUP($A20,'ST Annual LA Forecasts'!$A$2:$AI$42,8,0)</f>
        <v>18619</v>
      </c>
      <c r="F20" s="3">
        <f>VLOOKUP($A20,'FS Annual LA Forecasts'!$A$2:$AI$42,8,0)</f>
        <v>17824</v>
      </c>
      <c r="G20" s="3">
        <f>VLOOKUP($A20,'PS Annual LA Forecasts'!$A$2:$AI$42,15,0)</f>
        <v>201465</v>
      </c>
      <c r="H20" s="3">
        <f>VLOOKUP($A20,'CT Annual LA Forecasts'!$A$2:$AI$42,15,0)</f>
        <v>192344</v>
      </c>
      <c r="I20" s="3">
        <f>VLOOKUP($A20,'LTW Annual LA Forecasts'!$A$2:$AI$42,15,0)</f>
        <v>204267</v>
      </c>
      <c r="J20" s="3">
        <f>VLOOKUP($A20,'ST Annual LA Forecasts'!$A$2:$AI$42,15,0)</f>
        <v>111979</v>
      </c>
      <c r="K20" s="3">
        <f>VLOOKUP($A20,'FS Annual LA Forecasts'!$A$2:$AI$42,15,0)</f>
        <v>89622</v>
      </c>
      <c r="L20" s="3">
        <f>VLOOKUP($A20,'PS Annual LA Forecasts'!$A$2:$AI$42,25,0)</f>
        <v>487699</v>
      </c>
      <c r="M20" s="3">
        <f>VLOOKUP($A20,'CT Annual LA Forecasts'!$A$2:$AI$42,25,0)</f>
        <v>498700</v>
      </c>
      <c r="N20" s="3">
        <f>VLOOKUP($A20,'LTW Annual LA Forecasts'!$A$2:$AI$42,25,0)</f>
        <v>490364</v>
      </c>
      <c r="O20" s="3">
        <f>VLOOKUP($A20,'ST Annual LA Forecasts'!$A$2:$AI$42,25,0)</f>
        <v>465435</v>
      </c>
      <c r="P20" s="3">
        <f>VLOOKUP($A20,'FS Annual LA Forecasts'!$A$2:$AI$42,25,0)</f>
        <v>390690</v>
      </c>
      <c r="Q20" s="3">
        <f>VLOOKUP($A20,'PS Annual LA Forecasts'!$A$2:$AI$42,35,0)</f>
        <v>531997</v>
      </c>
      <c r="R20" s="3">
        <f>VLOOKUP($A20,'CT Annual LA Forecasts'!$A$2:$AI$42,35,0)</f>
        <v>455330</v>
      </c>
      <c r="S20" s="3">
        <f>VLOOKUP($A20,'LTW Annual LA Forecasts'!$A$2:$AI$42,35,0)</f>
        <v>353003</v>
      </c>
      <c r="T20" s="3">
        <f>VLOOKUP($A20,'ST Annual LA Forecasts'!$A$2:$AI$42,35,0)</f>
        <v>455899</v>
      </c>
      <c r="U20" s="3">
        <f>VLOOKUP($A20,'FS Annual LA Forecasts'!$A$2:$AI$42,35,0)</f>
        <v>513393</v>
      </c>
      <c r="V20" s="37" t="s">
        <v>53</v>
      </c>
      <c r="W20" s="2" t="s">
        <v>53</v>
      </c>
      <c r="X20" s="2"/>
    </row>
    <row r="21" spans="1:24" x14ac:dyDescent="0.25">
      <c r="A21" s="8" t="s">
        <v>18</v>
      </c>
      <c r="B21" s="3">
        <f>VLOOKUP($A21,'PS Annual LA Forecasts'!$A$2:$AI$42,8,0)</f>
        <v>1968</v>
      </c>
      <c r="C21" s="3">
        <f>VLOOKUP($A21,'CT Annual LA Forecasts'!$A$2:$AI$42,8,0)</f>
        <v>1148</v>
      </c>
      <c r="D21" s="3">
        <f>VLOOKUP($A21,'LTW Annual LA Forecasts'!$A$2:$AI$42,8,0)</f>
        <v>1153</v>
      </c>
      <c r="E21" s="3">
        <f>VLOOKUP($A21,'ST Annual LA Forecasts'!$A$2:$AI$42,8,0)</f>
        <v>762</v>
      </c>
      <c r="F21" s="3">
        <f>VLOOKUP($A21,'FS Annual LA Forecasts'!$A$2:$AI$42,8,0)</f>
        <v>731</v>
      </c>
      <c r="G21" s="3">
        <f>VLOOKUP($A21,'PS Annual LA Forecasts'!$A$2:$AI$42,15,0)</f>
        <v>24184</v>
      </c>
      <c r="H21" s="3">
        <f>VLOOKUP($A21,'CT Annual LA Forecasts'!$A$2:$AI$42,15,0)</f>
        <v>22497</v>
      </c>
      <c r="I21" s="3">
        <f>VLOOKUP($A21,'LTW Annual LA Forecasts'!$A$2:$AI$42,15,0)</f>
        <v>24364</v>
      </c>
      <c r="J21" s="3">
        <f>VLOOKUP($A21,'ST Annual LA Forecasts'!$A$2:$AI$42,15,0)</f>
        <v>13204</v>
      </c>
      <c r="K21" s="3">
        <f>VLOOKUP($A21,'FS Annual LA Forecasts'!$A$2:$AI$42,15,0)</f>
        <v>10445</v>
      </c>
      <c r="L21" s="3">
        <f>VLOOKUP($A21,'PS Annual LA Forecasts'!$A$2:$AI$42,25,0)</f>
        <v>62917</v>
      </c>
      <c r="M21" s="3">
        <f>VLOOKUP($A21,'CT Annual LA Forecasts'!$A$2:$AI$42,25,0)</f>
        <v>61838</v>
      </c>
      <c r="N21" s="3">
        <f>VLOOKUP($A21,'LTW Annual LA Forecasts'!$A$2:$AI$42,25,0)</f>
        <v>60284</v>
      </c>
      <c r="O21" s="3">
        <f>VLOOKUP($A21,'ST Annual LA Forecasts'!$A$2:$AI$42,25,0)</f>
        <v>58625</v>
      </c>
      <c r="P21" s="3">
        <f>VLOOKUP($A21,'FS Annual LA Forecasts'!$A$2:$AI$42,25,0)</f>
        <v>49130</v>
      </c>
      <c r="Q21" s="3">
        <f>VLOOKUP($A21,'PS Annual LA Forecasts'!$A$2:$AI$42,35,0)</f>
        <v>68906</v>
      </c>
      <c r="R21" s="3">
        <f>VLOOKUP($A21,'CT Annual LA Forecasts'!$A$2:$AI$42,35,0)</f>
        <v>56461</v>
      </c>
      <c r="S21" s="3">
        <f>VLOOKUP($A21,'LTW Annual LA Forecasts'!$A$2:$AI$42,35,0)</f>
        <v>43777</v>
      </c>
      <c r="T21" s="3">
        <f>VLOOKUP($A21,'ST Annual LA Forecasts'!$A$2:$AI$42,35,0)</f>
        <v>57494</v>
      </c>
      <c r="U21" s="3">
        <f>VLOOKUP($A21,'FS Annual LA Forecasts'!$A$2:$AI$42,35,0)</f>
        <v>64888</v>
      </c>
      <c r="V21" s="37" t="s">
        <v>55</v>
      </c>
      <c r="W21" s="2" t="s">
        <v>55</v>
      </c>
      <c r="X21" s="2"/>
    </row>
    <row r="22" spans="1:24" x14ac:dyDescent="0.25">
      <c r="A22" s="8" t="s">
        <v>19</v>
      </c>
      <c r="B22" s="3">
        <f>VLOOKUP($A22,'PS Annual LA Forecasts'!$A$2:$AI$42,8,0)</f>
        <v>5954</v>
      </c>
      <c r="C22" s="3">
        <f>VLOOKUP($A22,'CT Annual LA Forecasts'!$A$2:$AI$42,8,0)</f>
        <v>3473</v>
      </c>
      <c r="D22" s="3">
        <f>VLOOKUP($A22,'LTW Annual LA Forecasts'!$A$2:$AI$42,8,0)</f>
        <v>3488</v>
      </c>
      <c r="E22" s="3">
        <f>VLOOKUP($A22,'ST Annual LA Forecasts'!$A$2:$AI$42,8,0)</f>
        <v>2307</v>
      </c>
      <c r="F22" s="3">
        <f>VLOOKUP($A22,'FS Annual LA Forecasts'!$A$2:$AI$42,8,0)</f>
        <v>2207</v>
      </c>
      <c r="G22" s="3">
        <f>VLOOKUP($A22,'PS Annual LA Forecasts'!$A$2:$AI$42,15,0)</f>
        <v>46600</v>
      </c>
      <c r="H22" s="3">
        <f>VLOOKUP($A22,'CT Annual LA Forecasts'!$A$2:$AI$42,15,0)</f>
        <v>42887</v>
      </c>
      <c r="I22" s="3">
        <f>VLOOKUP($A22,'LTW Annual LA Forecasts'!$A$2:$AI$42,15,0)</f>
        <v>46161</v>
      </c>
      <c r="J22" s="3">
        <f>VLOOKUP($A22,'ST Annual LA Forecasts'!$A$2:$AI$42,15,0)</f>
        <v>24651</v>
      </c>
      <c r="K22" s="3">
        <f>VLOOKUP($A22,'FS Annual LA Forecasts'!$A$2:$AI$42,15,0)</f>
        <v>19670</v>
      </c>
      <c r="L22" s="3">
        <f>VLOOKUP($A22,'PS Annual LA Forecasts'!$A$2:$AI$42,25,0)</f>
        <v>113926</v>
      </c>
      <c r="M22" s="3">
        <f>VLOOKUP($A22,'CT Annual LA Forecasts'!$A$2:$AI$42,25,0)</f>
        <v>111373</v>
      </c>
      <c r="N22" s="3">
        <f>VLOOKUP($A22,'LTW Annual LA Forecasts'!$A$2:$AI$42,25,0)</f>
        <v>108558</v>
      </c>
      <c r="O22" s="3">
        <f>VLOOKUP($A22,'ST Annual LA Forecasts'!$A$2:$AI$42,25,0)</f>
        <v>103668</v>
      </c>
      <c r="P22" s="3">
        <f>VLOOKUP($A22,'FS Annual LA Forecasts'!$A$2:$AI$42,25,0)</f>
        <v>86973</v>
      </c>
      <c r="Q22" s="3">
        <f>VLOOKUP($A22,'PS Annual LA Forecasts'!$A$2:$AI$42,35,0)</f>
        <v>124524</v>
      </c>
      <c r="R22" s="3">
        <f>VLOOKUP($A22,'CT Annual LA Forecasts'!$A$2:$AI$42,35,0)</f>
        <v>101688</v>
      </c>
      <c r="S22" s="3">
        <f>VLOOKUP($A22,'LTW Annual LA Forecasts'!$A$2:$AI$42,35,0)</f>
        <v>78834</v>
      </c>
      <c r="T22" s="3">
        <f>VLOOKUP($A22,'ST Annual LA Forecasts'!$A$2:$AI$42,35,0)</f>
        <v>101568</v>
      </c>
      <c r="U22" s="3">
        <f>VLOOKUP($A22,'FS Annual LA Forecasts'!$A$2:$AI$42,35,0)</f>
        <v>114400</v>
      </c>
      <c r="V22" s="37" t="s">
        <v>54</v>
      </c>
      <c r="W22" s="2" t="s">
        <v>54</v>
      </c>
      <c r="X22" s="2"/>
    </row>
    <row r="23" spans="1:24" x14ac:dyDescent="0.25">
      <c r="A23" s="8" t="s">
        <v>20</v>
      </c>
      <c r="B23" s="3">
        <f>VLOOKUP($A23,'PS Annual LA Forecasts'!$A$2:$AI$42,8,0)</f>
        <v>550</v>
      </c>
      <c r="C23" s="3">
        <f>VLOOKUP($A23,'CT Annual LA Forecasts'!$A$2:$AI$42,8,0)</f>
        <v>502</v>
      </c>
      <c r="D23" s="3">
        <f>VLOOKUP($A23,'LTW Annual LA Forecasts'!$A$2:$AI$42,8,0)</f>
        <v>490</v>
      </c>
      <c r="E23" s="3">
        <f>VLOOKUP($A23,'ST Annual LA Forecasts'!$A$2:$AI$42,8,0)</f>
        <v>379</v>
      </c>
      <c r="F23" s="3">
        <f>VLOOKUP($A23,'FS Annual LA Forecasts'!$A$2:$AI$42,8,0)</f>
        <v>363</v>
      </c>
      <c r="G23" s="3">
        <f>VLOOKUP($A23,'PS Annual LA Forecasts'!$A$2:$AI$42,15,0)</f>
        <v>5333</v>
      </c>
      <c r="H23" s="3">
        <f>VLOOKUP($A23,'CT Annual LA Forecasts'!$A$2:$AI$42,15,0)</f>
        <v>5129</v>
      </c>
      <c r="I23" s="3">
        <f>VLOOKUP($A23,'LTW Annual LA Forecasts'!$A$2:$AI$42,15,0)</f>
        <v>5469</v>
      </c>
      <c r="J23" s="3">
        <f>VLOOKUP($A23,'ST Annual LA Forecasts'!$A$2:$AI$42,15,0)</f>
        <v>2969</v>
      </c>
      <c r="K23" s="3">
        <f>VLOOKUP($A23,'FS Annual LA Forecasts'!$A$2:$AI$42,15,0)</f>
        <v>2353</v>
      </c>
      <c r="L23" s="3">
        <f>VLOOKUP($A23,'PS Annual LA Forecasts'!$A$2:$AI$42,25,0)</f>
        <v>13445</v>
      </c>
      <c r="M23" s="3">
        <f>VLOOKUP($A23,'CT Annual LA Forecasts'!$A$2:$AI$42,25,0)</f>
        <v>13804</v>
      </c>
      <c r="N23" s="3">
        <f>VLOOKUP($A23,'LTW Annual LA Forecasts'!$A$2:$AI$42,25,0)</f>
        <v>13574</v>
      </c>
      <c r="O23" s="3">
        <f>VLOOKUP($A23,'ST Annual LA Forecasts'!$A$2:$AI$42,25,0)</f>
        <v>12982</v>
      </c>
      <c r="P23" s="3">
        <f>VLOOKUP($A23,'FS Annual LA Forecasts'!$A$2:$AI$42,25,0)</f>
        <v>10881</v>
      </c>
      <c r="Q23" s="3">
        <f>VLOOKUP($A23,'PS Annual LA Forecasts'!$A$2:$AI$42,35,0)</f>
        <v>14685</v>
      </c>
      <c r="R23" s="3">
        <f>VLOOKUP($A23,'CT Annual LA Forecasts'!$A$2:$AI$42,35,0)</f>
        <v>12604</v>
      </c>
      <c r="S23" s="3">
        <f>VLOOKUP($A23,'LTW Annual LA Forecasts'!$A$2:$AI$42,35,0)</f>
        <v>9772</v>
      </c>
      <c r="T23" s="3">
        <f>VLOOKUP($A23,'ST Annual LA Forecasts'!$A$2:$AI$42,35,0)</f>
        <v>12728</v>
      </c>
      <c r="U23" s="3">
        <f>VLOOKUP($A23,'FS Annual LA Forecasts'!$A$2:$AI$42,35,0)</f>
        <v>14355</v>
      </c>
      <c r="V23" s="37" t="s">
        <v>75</v>
      </c>
      <c r="W23" s="2" t="s">
        <v>65</v>
      </c>
      <c r="X23" s="2" t="s">
        <v>56</v>
      </c>
    </row>
    <row r="24" spans="1:24" x14ac:dyDescent="0.25">
      <c r="A24" s="8" t="s">
        <v>21</v>
      </c>
      <c r="B24" s="3">
        <f>VLOOKUP($A24,'PS Annual LA Forecasts'!$A$2:$AI$42,8,0)</f>
        <v>3107</v>
      </c>
      <c r="C24" s="3">
        <f>VLOOKUP($A24,'CT Annual LA Forecasts'!$A$2:$AI$42,8,0)</f>
        <v>2839</v>
      </c>
      <c r="D24" s="3">
        <f>VLOOKUP($A24,'LTW Annual LA Forecasts'!$A$2:$AI$42,8,0)</f>
        <v>2769</v>
      </c>
      <c r="E24" s="3">
        <f>VLOOKUP($A24,'ST Annual LA Forecasts'!$A$2:$AI$42,8,0)</f>
        <v>2140</v>
      </c>
      <c r="F24" s="3">
        <f>VLOOKUP($A24,'FS Annual LA Forecasts'!$A$2:$AI$42,8,0)</f>
        <v>2050</v>
      </c>
      <c r="G24" s="3">
        <f>VLOOKUP($A24,'PS Annual LA Forecasts'!$A$2:$AI$42,15,0)</f>
        <v>33634</v>
      </c>
      <c r="H24" s="3">
        <f>VLOOKUP($A24,'CT Annual LA Forecasts'!$A$2:$AI$42,15,0)</f>
        <v>32439</v>
      </c>
      <c r="I24" s="3">
        <f>VLOOKUP($A24,'LTW Annual LA Forecasts'!$A$2:$AI$42,15,0)</f>
        <v>34635</v>
      </c>
      <c r="J24" s="3">
        <f>VLOOKUP($A24,'ST Annual LA Forecasts'!$A$2:$AI$42,15,0)</f>
        <v>18737</v>
      </c>
      <c r="K24" s="3">
        <f>VLOOKUP($A24,'FS Annual LA Forecasts'!$A$2:$AI$42,15,0)</f>
        <v>14801</v>
      </c>
      <c r="L24" s="3">
        <f>VLOOKUP($A24,'PS Annual LA Forecasts'!$A$2:$AI$42,25,0)</f>
        <v>85974</v>
      </c>
      <c r="M24" s="3">
        <f>VLOOKUP($A24,'CT Annual LA Forecasts'!$A$2:$AI$42,25,0)</f>
        <v>88386</v>
      </c>
      <c r="N24" s="3">
        <f>VLOOKUP($A24,'LTW Annual LA Forecasts'!$A$2:$AI$42,25,0)</f>
        <v>86919</v>
      </c>
      <c r="O24" s="3">
        <f>VLOOKUP($A24,'ST Annual LA Forecasts'!$A$2:$AI$42,25,0)</f>
        <v>83327</v>
      </c>
      <c r="P24" s="3">
        <f>VLOOKUP($A24,'FS Annual LA Forecasts'!$A$2:$AI$42,25,0)</f>
        <v>69808</v>
      </c>
      <c r="Q24" s="3">
        <f>VLOOKUP($A24,'PS Annual LA Forecasts'!$A$2:$AI$42,35,0)</f>
        <v>93946</v>
      </c>
      <c r="R24" s="3">
        <f>VLOOKUP($A24,'CT Annual LA Forecasts'!$A$2:$AI$42,35,0)</f>
        <v>80699</v>
      </c>
      <c r="S24" s="3">
        <f>VLOOKUP($A24,'LTW Annual LA Forecasts'!$A$2:$AI$42,35,0)</f>
        <v>62570</v>
      </c>
      <c r="T24" s="3">
        <f>VLOOKUP($A24,'ST Annual LA Forecasts'!$A$2:$AI$42,35,0)</f>
        <v>81720</v>
      </c>
      <c r="U24" s="3">
        <f>VLOOKUP($A24,'FS Annual LA Forecasts'!$A$2:$AI$42,35,0)</f>
        <v>92216</v>
      </c>
      <c r="V24" s="37" t="s">
        <v>76</v>
      </c>
      <c r="W24" s="2" t="s">
        <v>57</v>
      </c>
      <c r="X24" s="2" t="s">
        <v>58</v>
      </c>
    </row>
    <row r="25" spans="1:24" x14ac:dyDescent="0.25">
      <c r="A25" s="8" t="s">
        <v>22</v>
      </c>
      <c r="B25" s="3">
        <f>VLOOKUP($A25,'PS Annual LA Forecasts'!$A$2:$AI$42,8,0)</f>
        <v>3741</v>
      </c>
      <c r="C25" s="3">
        <f>VLOOKUP($A25,'CT Annual LA Forecasts'!$A$2:$AI$42,8,0)</f>
        <v>3417</v>
      </c>
      <c r="D25" s="3">
        <f>VLOOKUP($A25,'LTW Annual LA Forecasts'!$A$2:$AI$42,8,0)</f>
        <v>3332</v>
      </c>
      <c r="E25" s="3">
        <f>VLOOKUP($A25,'ST Annual LA Forecasts'!$A$2:$AI$42,8,0)</f>
        <v>2577</v>
      </c>
      <c r="F25" s="3">
        <f>VLOOKUP($A25,'FS Annual LA Forecasts'!$A$2:$AI$42,8,0)</f>
        <v>2469</v>
      </c>
      <c r="G25" s="3">
        <f>VLOOKUP($A25,'PS Annual LA Forecasts'!$A$2:$AI$42,15,0)</f>
        <v>41236</v>
      </c>
      <c r="H25" s="3">
        <f>VLOOKUP($A25,'CT Annual LA Forecasts'!$A$2:$AI$42,15,0)</f>
        <v>39786</v>
      </c>
      <c r="I25" s="3">
        <f>VLOOKUP($A25,'LTW Annual LA Forecasts'!$A$2:$AI$42,15,0)</f>
        <v>42486</v>
      </c>
      <c r="J25" s="3">
        <f>VLOOKUP($A25,'ST Annual LA Forecasts'!$A$2:$AI$42,15,0)</f>
        <v>22977</v>
      </c>
      <c r="K25" s="3">
        <f>VLOOKUP($A25,'FS Annual LA Forecasts'!$A$2:$AI$42,15,0)</f>
        <v>18135</v>
      </c>
      <c r="L25" s="3">
        <f>VLOOKUP($A25,'PS Annual LA Forecasts'!$A$2:$AI$42,25,0)</f>
        <v>105631</v>
      </c>
      <c r="M25" s="3">
        <f>VLOOKUP($A25,'CT Annual LA Forecasts'!$A$2:$AI$42,25,0)</f>
        <v>108616</v>
      </c>
      <c r="N25" s="3">
        <f>VLOOKUP($A25,'LTW Annual LA Forecasts'!$A$2:$AI$42,25,0)</f>
        <v>106811</v>
      </c>
      <c r="O25" s="3">
        <f>VLOOKUP($A25,'ST Annual LA Forecasts'!$A$2:$AI$42,25,0)</f>
        <v>102437</v>
      </c>
      <c r="P25" s="3">
        <f>VLOOKUP($A25,'FS Annual LA Forecasts'!$A$2:$AI$42,25,0)</f>
        <v>85811</v>
      </c>
      <c r="Q25" s="3">
        <f>VLOOKUP($A25,'PS Annual LA Forecasts'!$A$2:$AI$42,35,0)</f>
        <v>115433</v>
      </c>
      <c r="R25" s="3">
        <f>VLOOKUP($A25,'CT Annual LA Forecasts'!$A$2:$AI$42,35,0)</f>
        <v>99169</v>
      </c>
      <c r="S25" s="3">
        <f>VLOOKUP($A25,'LTW Annual LA Forecasts'!$A$2:$AI$42,35,0)</f>
        <v>76892</v>
      </c>
      <c r="T25" s="3">
        <f>VLOOKUP($A25,'ST Annual LA Forecasts'!$A$2:$AI$42,35,0)</f>
        <v>100467</v>
      </c>
      <c r="U25" s="3">
        <f>VLOOKUP($A25,'FS Annual LA Forecasts'!$A$2:$AI$42,35,0)</f>
        <v>113379</v>
      </c>
      <c r="V25" s="37" t="s">
        <v>76</v>
      </c>
      <c r="W25" s="2" t="s">
        <v>57</v>
      </c>
      <c r="X25" s="2" t="s">
        <v>58</v>
      </c>
    </row>
    <row r="26" spans="1:24" x14ac:dyDescent="0.25">
      <c r="A26" s="8" t="s">
        <v>23</v>
      </c>
      <c r="B26" s="3">
        <f>VLOOKUP($A26,'PS Annual LA Forecasts'!$A$2:$AI$42,8,0)</f>
        <v>4949</v>
      </c>
      <c r="C26" s="3">
        <f>VLOOKUP($A26,'CT Annual LA Forecasts'!$A$2:$AI$42,8,0)</f>
        <v>2885</v>
      </c>
      <c r="D26" s="3">
        <f>VLOOKUP($A26,'LTW Annual LA Forecasts'!$A$2:$AI$42,8,0)</f>
        <v>2898</v>
      </c>
      <c r="E26" s="3">
        <f>VLOOKUP($A26,'ST Annual LA Forecasts'!$A$2:$AI$42,8,0)</f>
        <v>1916</v>
      </c>
      <c r="F26" s="3">
        <f>VLOOKUP($A26,'FS Annual LA Forecasts'!$A$2:$AI$42,8,0)</f>
        <v>1835</v>
      </c>
      <c r="G26" s="3">
        <f>VLOOKUP($A26,'PS Annual LA Forecasts'!$A$2:$AI$42,15,0)</f>
        <v>42672</v>
      </c>
      <c r="H26" s="3">
        <f>VLOOKUP($A26,'CT Annual LA Forecasts'!$A$2:$AI$42,15,0)</f>
        <v>39378</v>
      </c>
      <c r="I26" s="3">
        <f>VLOOKUP($A26,'LTW Annual LA Forecasts'!$A$2:$AI$42,15,0)</f>
        <v>42452</v>
      </c>
      <c r="J26" s="3">
        <f>VLOOKUP($A26,'ST Annual LA Forecasts'!$A$2:$AI$42,15,0)</f>
        <v>22758</v>
      </c>
      <c r="K26" s="3">
        <f>VLOOKUP($A26,'FS Annual LA Forecasts'!$A$2:$AI$42,15,0)</f>
        <v>18117</v>
      </c>
      <c r="L26" s="3">
        <f>VLOOKUP($A26,'PS Annual LA Forecasts'!$A$2:$AI$42,25,0)</f>
        <v>106025</v>
      </c>
      <c r="M26" s="3">
        <f>VLOOKUP($A26,'CT Annual LA Forecasts'!$A$2:$AI$42,25,0)</f>
        <v>103797</v>
      </c>
      <c r="N26" s="3">
        <f>VLOOKUP($A26,'LTW Annual LA Forecasts'!$A$2:$AI$42,25,0)</f>
        <v>101179</v>
      </c>
      <c r="O26" s="3">
        <f>VLOOKUP($A26,'ST Annual LA Forecasts'!$A$2:$AI$42,25,0)</f>
        <v>97096</v>
      </c>
      <c r="P26" s="3">
        <f>VLOOKUP($A26,'FS Annual LA Forecasts'!$A$2:$AI$42,25,0)</f>
        <v>81435</v>
      </c>
      <c r="Q26" s="3">
        <f>VLOOKUP($A26,'PS Annual LA Forecasts'!$A$2:$AI$42,35,0)</f>
        <v>115950</v>
      </c>
      <c r="R26" s="3">
        <f>VLOOKUP($A26,'CT Annual LA Forecasts'!$A$2:$AI$42,35,0)</f>
        <v>94771</v>
      </c>
      <c r="S26" s="3">
        <f>VLOOKUP($A26,'LTW Annual LA Forecasts'!$A$2:$AI$42,35,0)</f>
        <v>73475</v>
      </c>
      <c r="T26" s="3">
        <f>VLOOKUP($A26,'ST Annual LA Forecasts'!$A$2:$AI$42,35,0)</f>
        <v>95155</v>
      </c>
      <c r="U26" s="3">
        <f>VLOOKUP($A26,'FS Annual LA Forecasts'!$A$2:$AI$42,35,0)</f>
        <v>107236</v>
      </c>
      <c r="V26" s="37" t="s">
        <v>54</v>
      </c>
      <c r="W26" s="2" t="s">
        <v>54</v>
      </c>
      <c r="X26" s="2"/>
    </row>
    <row r="27" spans="1:24" x14ac:dyDescent="0.25">
      <c r="A27" s="8" t="s">
        <v>24</v>
      </c>
      <c r="B27" s="3">
        <f>VLOOKUP($A27,'PS Annual LA Forecasts'!$A$2:$AI$42,8,0)</f>
        <v>9450</v>
      </c>
      <c r="C27" s="3">
        <f>VLOOKUP($A27,'CT Annual LA Forecasts'!$A$2:$AI$42,8,0)</f>
        <v>5509</v>
      </c>
      <c r="D27" s="3">
        <f>VLOOKUP($A27,'LTW Annual LA Forecasts'!$A$2:$AI$42,8,0)</f>
        <v>5535</v>
      </c>
      <c r="E27" s="3">
        <f>VLOOKUP($A27,'ST Annual LA Forecasts'!$A$2:$AI$42,8,0)</f>
        <v>3658</v>
      </c>
      <c r="F27" s="3">
        <f>VLOOKUP($A27,'FS Annual LA Forecasts'!$A$2:$AI$42,8,0)</f>
        <v>3501</v>
      </c>
      <c r="G27" s="3">
        <f>VLOOKUP($A27,'PS Annual LA Forecasts'!$A$2:$AI$42,15,0)</f>
        <v>75734</v>
      </c>
      <c r="H27" s="3">
        <f>VLOOKUP($A27,'CT Annual LA Forecasts'!$A$2:$AI$42,15,0)</f>
        <v>69748</v>
      </c>
      <c r="I27" s="3">
        <f>VLOOKUP($A27,'LTW Annual LA Forecasts'!$A$2:$AI$42,15,0)</f>
        <v>75100</v>
      </c>
      <c r="J27" s="3">
        <f>VLOOKUP($A27,'ST Annual LA Forecasts'!$A$2:$AI$42,15,0)</f>
        <v>40145</v>
      </c>
      <c r="K27" s="3">
        <f>VLOOKUP($A27,'FS Annual LA Forecasts'!$A$2:$AI$42,15,0)</f>
        <v>32016</v>
      </c>
      <c r="L27" s="3">
        <f>VLOOKUP($A27,'PS Annual LA Forecasts'!$A$2:$AI$42,25,0)</f>
        <v>185926</v>
      </c>
      <c r="M27" s="3">
        <f>VLOOKUP($A27,'CT Annual LA Forecasts'!$A$2:$AI$42,25,0)</f>
        <v>181823</v>
      </c>
      <c r="N27" s="3">
        <f>VLOOKUP($A27,'LTW Annual LA Forecasts'!$A$2:$AI$42,25,0)</f>
        <v>177233</v>
      </c>
      <c r="O27" s="3">
        <f>VLOOKUP($A27,'ST Annual LA Forecasts'!$A$2:$AI$42,25,0)</f>
        <v>169466</v>
      </c>
      <c r="P27" s="3">
        <f>VLOOKUP($A27,'FS Annual LA Forecasts'!$A$2:$AI$42,25,0)</f>
        <v>142160</v>
      </c>
      <c r="Q27" s="3">
        <f>VLOOKUP($A27,'PS Annual LA Forecasts'!$A$2:$AI$42,35,0)</f>
        <v>203249</v>
      </c>
      <c r="R27" s="3">
        <f>VLOOKUP($A27,'CT Annual LA Forecasts'!$A$2:$AI$42,35,0)</f>
        <v>166011</v>
      </c>
      <c r="S27" s="3">
        <f>VLOOKUP($A27,'LTW Annual LA Forecasts'!$A$2:$AI$42,35,0)</f>
        <v>128702</v>
      </c>
      <c r="T27" s="3">
        <f>VLOOKUP($A27,'ST Annual LA Forecasts'!$A$2:$AI$42,35,0)</f>
        <v>166044</v>
      </c>
      <c r="U27" s="3">
        <f>VLOOKUP($A27,'FS Annual LA Forecasts'!$A$2:$AI$42,35,0)</f>
        <v>187047</v>
      </c>
      <c r="V27" s="37" t="s">
        <v>54</v>
      </c>
      <c r="W27" s="2" t="s">
        <v>54</v>
      </c>
      <c r="X27" s="2"/>
    </row>
    <row r="28" spans="1:24" x14ac:dyDescent="0.25">
      <c r="A28" s="8" t="s">
        <v>25</v>
      </c>
      <c r="B28" s="3">
        <f>VLOOKUP($A28,'PS Annual LA Forecasts'!$A$2:$AI$42,8,0)</f>
        <v>393</v>
      </c>
      <c r="C28" s="3">
        <f>VLOOKUP($A28,'CT Annual LA Forecasts'!$A$2:$AI$42,8,0)</f>
        <v>359</v>
      </c>
      <c r="D28" s="3">
        <f>VLOOKUP($A28,'LTW Annual LA Forecasts'!$A$2:$AI$42,8,0)</f>
        <v>350</v>
      </c>
      <c r="E28" s="3">
        <f>VLOOKUP($A28,'ST Annual LA Forecasts'!$A$2:$AI$42,8,0)</f>
        <v>271</v>
      </c>
      <c r="F28" s="3">
        <f>VLOOKUP($A28,'FS Annual LA Forecasts'!$A$2:$AI$42,8,0)</f>
        <v>260</v>
      </c>
      <c r="G28" s="3">
        <f>VLOOKUP($A28,'PS Annual LA Forecasts'!$A$2:$AI$42,15,0)</f>
        <v>4013</v>
      </c>
      <c r="H28" s="3">
        <f>VLOOKUP($A28,'CT Annual LA Forecasts'!$A$2:$AI$42,15,0)</f>
        <v>3865</v>
      </c>
      <c r="I28" s="3">
        <f>VLOOKUP($A28,'LTW Annual LA Forecasts'!$A$2:$AI$42,15,0)</f>
        <v>4123</v>
      </c>
      <c r="J28" s="3">
        <f>VLOOKUP($A28,'ST Annual LA Forecasts'!$A$2:$AI$42,15,0)</f>
        <v>2234</v>
      </c>
      <c r="K28" s="3">
        <f>VLOOKUP($A28,'FS Annual LA Forecasts'!$A$2:$AI$42,15,0)</f>
        <v>1768</v>
      </c>
      <c r="L28" s="3">
        <f>VLOOKUP($A28,'PS Annual LA Forecasts'!$A$2:$AI$42,25,0)</f>
        <v>10184</v>
      </c>
      <c r="M28" s="3">
        <f>VLOOKUP($A28,'CT Annual LA Forecasts'!$A$2:$AI$42,25,0)</f>
        <v>10463</v>
      </c>
      <c r="N28" s="3">
        <f>VLOOKUP($A28,'LTW Annual LA Forecasts'!$A$2:$AI$42,25,0)</f>
        <v>10289</v>
      </c>
      <c r="O28" s="3">
        <f>VLOOKUP($A28,'ST Annual LA Forecasts'!$A$2:$AI$42,25,0)</f>
        <v>9852</v>
      </c>
      <c r="P28" s="3">
        <f>VLOOKUP($A28,'FS Annual LA Forecasts'!$A$2:$AI$42,25,0)</f>
        <v>8255</v>
      </c>
      <c r="Q28" s="3">
        <f>VLOOKUP($A28,'PS Annual LA Forecasts'!$A$2:$AI$42,35,0)</f>
        <v>11126</v>
      </c>
      <c r="R28" s="3">
        <f>VLOOKUP($A28,'CT Annual LA Forecasts'!$A$2:$AI$42,35,0)</f>
        <v>9553</v>
      </c>
      <c r="S28" s="3">
        <f>VLOOKUP($A28,'LTW Annual LA Forecasts'!$A$2:$AI$42,35,0)</f>
        <v>7407</v>
      </c>
      <c r="T28" s="3">
        <f>VLOOKUP($A28,'ST Annual LA Forecasts'!$A$2:$AI$42,35,0)</f>
        <v>9661</v>
      </c>
      <c r="U28" s="3">
        <f>VLOOKUP($A28,'FS Annual LA Forecasts'!$A$2:$AI$42,35,0)</f>
        <v>10899</v>
      </c>
      <c r="V28" s="37" t="s">
        <v>61</v>
      </c>
      <c r="W28" s="2" t="s">
        <v>61</v>
      </c>
      <c r="X28" s="2"/>
    </row>
    <row r="29" spans="1:24" x14ac:dyDescent="0.25">
      <c r="A29" s="8" t="s">
        <v>26</v>
      </c>
      <c r="B29" s="3">
        <f>VLOOKUP($A29,'PS Annual LA Forecasts'!$A$2:$AI$42,8,0)</f>
        <v>2510</v>
      </c>
      <c r="C29" s="3">
        <f>VLOOKUP($A29,'CT Annual LA Forecasts'!$A$2:$AI$42,8,0)</f>
        <v>1463</v>
      </c>
      <c r="D29" s="3">
        <f>VLOOKUP($A29,'LTW Annual LA Forecasts'!$A$2:$AI$42,8,0)</f>
        <v>1470</v>
      </c>
      <c r="E29" s="3">
        <f>VLOOKUP($A29,'ST Annual LA Forecasts'!$A$2:$AI$42,8,0)</f>
        <v>972</v>
      </c>
      <c r="F29" s="3">
        <f>VLOOKUP($A29,'FS Annual LA Forecasts'!$A$2:$AI$42,8,0)</f>
        <v>930</v>
      </c>
      <c r="G29" s="3">
        <f>VLOOKUP($A29,'PS Annual LA Forecasts'!$A$2:$AI$42,15,0)</f>
        <v>29393</v>
      </c>
      <c r="H29" s="3">
        <f>VLOOKUP($A29,'CT Annual LA Forecasts'!$A$2:$AI$42,15,0)</f>
        <v>27317</v>
      </c>
      <c r="I29" s="3">
        <f>VLOOKUP($A29,'LTW Annual LA Forecasts'!$A$2:$AI$42,15,0)</f>
        <v>29568</v>
      </c>
      <c r="J29" s="3">
        <f>VLOOKUP($A29,'ST Annual LA Forecasts'!$A$2:$AI$42,15,0)</f>
        <v>16004</v>
      </c>
      <c r="K29" s="3">
        <f>VLOOKUP($A29,'FS Annual LA Forecasts'!$A$2:$AI$42,15,0)</f>
        <v>12671</v>
      </c>
      <c r="L29" s="3">
        <f>VLOOKUP($A29,'PS Annual LA Forecasts'!$A$2:$AI$42,25,0)</f>
        <v>76067</v>
      </c>
      <c r="M29" s="3">
        <f>VLOOKUP($A29,'CT Annual LA Forecasts'!$A$2:$AI$42,25,0)</f>
        <v>74729</v>
      </c>
      <c r="N29" s="3">
        <f>VLOOKUP($A29,'LTW Annual LA Forecasts'!$A$2:$AI$42,25,0)</f>
        <v>72851</v>
      </c>
      <c r="O29" s="3">
        <f>VLOOKUP($A29,'ST Annual LA Forecasts'!$A$2:$AI$42,25,0)</f>
        <v>70744</v>
      </c>
      <c r="P29" s="3">
        <f>VLOOKUP($A29,'FS Annual LA Forecasts'!$A$2:$AI$42,25,0)</f>
        <v>59291</v>
      </c>
      <c r="Q29" s="3">
        <f>VLOOKUP($A29,'PS Annual LA Forecasts'!$A$2:$AI$42,35,0)</f>
        <v>83297</v>
      </c>
      <c r="R29" s="3">
        <f>VLOOKUP($A29,'CT Annual LA Forecasts'!$A$2:$AI$42,35,0)</f>
        <v>68231</v>
      </c>
      <c r="S29" s="3">
        <f>VLOOKUP($A29,'LTW Annual LA Forecasts'!$A$2:$AI$42,35,0)</f>
        <v>52903</v>
      </c>
      <c r="T29" s="3">
        <f>VLOOKUP($A29,'ST Annual LA Forecasts'!$A$2:$AI$42,35,0)</f>
        <v>69372</v>
      </c>
      <c r="U29" s="3">
        <f>VLOOKUP($A29,'FS Annual LA Forecasts'!$A$2:$AI$42,35,0)</f>
        <v>78282</v>
      </c>
      <c r="V29" s="37" t="s">
        <v>55</v>
      </c>
      <c r="W29" s="2" t="s">
        <v>55</v>
      </c>
      <c r="X29" s="2"/>
    </row>
    <row r="30" spans="1:24" x14ac:dyDescent="0.25">
      <c r="A30" s="8" t="s">
        <v>27</v>
      </c>
      <c r="B30" s="3">
        <f>VLOOKUP($A30,'PS Annual LA Forecasts'!$A$2:$AI$42,8,0)</f>
        <v>1302</v>
      </c>
      <c r="C30" s="3">
        <f>VLOOKUP($A30,'CT Annual LA Forecasts'!$A$2:$AI$42,8,0)</f>
        <v>759</v>
      </c>
      <c r="D30" s="3">
        <f>VLOOKUP($A30,'LTW Annual LA Forecasts'!$A$2:$AI$42,8,0)</f>
        <v>763</v>
      </c>
      <c r="E30" s="3">
        <f>VLOOKUP($A30,'ST Annual LA Forecasts'!$A$2:$AI$42,8,0)</f>
        <v>504</v>
      </c>
      <c r="F30" s="3">
        <f>VLOOKUP($A30,'FS Annual LA Forecasts'!$A$2:$AI$42,8,0)</f>
        <v>482</v>
      </c>
      <c r="G30" s="3">
        <f>VLOOKUP($A30,'PS Annual LA Forecasts'!$A$2:$AI$42,15,0)</f>
        <v>12337</v>
      </c>
      <c r="H30" s="3">
        <f>VLOOKUP($A30,'CT Annual LA Forecasts'!$A$2:$AI$42,15,0)</f>
        <v>11413</v>
      </c>
      <c r="I30" s="3">
        <f>VLOOKUP($A30,'LTW Annual LA Forecasts'!$A$2:$AI$42,15,0)</f>
        <v>12321</v>
      </c>
      <c r="J30" s="3">
        <f>VLOOKUP($A30,'ST Annual LA Forecasts'!$A$2:$AI$42,15,0)</f>
        <v>6626</v>
      </c>
      <c r="K30" s="3">
        <f>VLOOKUP($A30,'FS Annual LA Forecasts'!$A$2:$AI$42,15,0)</f>
        <v>5266</v>
      </c>
      <c r="L30" s="3">
        <f>VLOOKUP($A30,'PS Annual LA Forecasts'!$A$2:$AI$42,25,0)</f>
        <v>31088</v>
      </c>
      <c r="M30" s="3">
        <f>VLOOKUP($A30,'CT Annual LA Forecasts'!$A$2:$AI$42,25,0)</f>
        <v>30473</v>
      </c>
      <c r="N30" s="3">
        <f>VLOOKUP($A30,'LTW Annual LA Forecasts'!$A$2:$AI$42,25,0)</f>
        <v>29703</v>
      </c>
      <c r="O30" s="3">
        <f>VLOOKUP($A30,'ST Annual LA Forecasts'!$A$2:$AI$42,25,0)</f>
        <v>28623</v>
      </c>
      <c r="P30" s="3">
        <f>VLOOKUP($A30,'FS Annual LA Forecasts'!$A$2:$AI$42,25,0)</f>
        <v>24001</v>
      </c>
      <c r="Q30" s="3">
        <f>VLOOKUP($A30,'PS Annual LA Forecasts'!$A$2:$AI$42,35,0)</f>
        <v>34014</v>
      </c>
      <c r="R30" s="3">
        <f>VLOOKUP($A30,'CT Annual LA Forecasts'!$A$2:$AI$42,35,0)</f>
        <v>27821</v>
      </c>
      <c r="S30" s="3">
        <f>VLOOKUP($A30,'LTW Annual LA Forecasts'!$A$2:$AI$42,35,0)</f>
        <v>21572</v>
      </c>
      <c r="T30" s="3">
        <f>VLOOKUP($A30,'ST Annual LA Forecasts'!$A$2:$AI$42,35,0)</f>
        <v>28058</v>
      </c>
      <c r="U30" s="3">
        <f>VLOOKUP($A30,'FS Annual LA Forecasts'!$A$2:$AI$42,35,0)</f>
        <v>31635</v>
      </c>
      <c r="V30" s="37" t="s">
        <v>59</v>
      </c>
      <c r="W30" s="2" t="s">
        <v>59</v>
      </c>
      <c r="X30" s="2"/>
    </row>
    <row r="31" spans="1:24" x14ac:dyDescent="0.25">
      <c r="A31" s="8" t="s">
        <v>28</v>
      </c>
      <c r="B31" s="3">
        <f>VLOOKUP($A31,'PS Annual LA Forecasts'!$A$2:$AI$42,8,0)</f>
        <v>5148</v>
      </c>
      <c r="C31" s="3">
        <f>VLOOKUP($A31,'CT Annual LA Forecasts'!$A$2:$AI$42,8,0)</f>
        <v>4702</v>
      </c>
      <c r="D31" s="3">
        <f>VLOOKUP($A31,'LTW Annual LA Forecasts'!$A$2:$AI$42,8,0)</f>
        <v>4582</v>
      </c>
      <c r="E31" s="3">
        <f>VLOOKUP($A31,'ST Annual LA Forecasts'!$A$2:$AI$42,8,0)</f>
        <v>3544</v>
      </c>
      <c r="F31" s="3">
        <f>VLOOKUP($A31,'FS Annual LA Forecasts'!$A$2:$AI$42,8,0)</f>
        <v>3394</v>
      </c>
      <c r="G31" s="3">
        <f>VLOOKUP($A31,'PS Annual LA Forecasts'!$A$2:$AI$42,15,0)</f>
        <v>57708</v>
      </c>
      <c r="H31" s="3">
        <f>VLOOKUP($A31,'CT Annual LA Forecasts'!$A$2:$AI$42,15,0)</f>
        <v>55704</v>
      </c>
      <c r="I31" s="3">
        <f>VLOOKUP($A31,'LTW Annual LA Forecasts'!$A$2:$AI$42,15,0)</f>
        <v>59497</v>
      </c>
      <c r="J31" s="3">
        <f>VLOOKUP($A31,'ST Annual LA Forecasts'!$A$2:$AI$42,15,0)</f>
        <v>32156</v>
      </c>
      <c r="K31" s="3">
        <f>VLOOKUP($A31,'FS Annual LA Forecasts'!$A$2:$AI$42,15,0)</f>
        <v>25372</v>
      </c>
      <c r="L31" s="3">
        <f>VLOOKUP($A31,'PS Annual LA Forecasts'!$A$2:$AI$42,25,0)</f>
        <v>148121</v>
      </c>
      <c r="M31" s="3">
        <f>VLOOKUP($A31,'CT Annual LA Forecasts'!$A$2:$AI$42,25,0)</f>
        <v>152333</v>
      </c>
      <c r="N31" s="3">
        <f>VLOOKUP($A31,'LTW Annual LA Forecasts'!$A$2:$AI$42,25,0)</f>
        <v>149805</v>
      </c>
      <c r="O31" s="3">
        <f>VLOOKUP($A31,'ST Annual LA Forecasts'!$A$2:$AI$42,25,0)</f>
        <v>143716</v>
      </c>
      <c r="P31" s="3">
        <f>VLOOKUP($A31,'FS Annual LA Forecasts'!$A$2:$AI$42,25,0)</f>
        <v>120383</v>
      </c>
      <c r="Q31" s="3">
        <f>VLOOKUP($A31,'PS Annual LA Forecasts'!$A$2:$AI$42,35,0)</f>
        <v>161874</v>
      </c>
      <c r="R31" s="3">
        <f>VLOOKUP($A31,'CT Annual LA Forecasts'!$A$2:$AI$42,35,0)</f>
        <v>139088</v>
      </c>
      <c r="S31" s="3">
        <f>VLOOKUP($A31,'LTW Annual LA Forecasts'!$A$2:$AI$42,35,0)</f>
        <v>107841</v>
      </c>
      <c r="T31" s="3">
        <f>VLOOKUP($A31,'ST Annual LA Forecasts'!$A$2:$AI$42,35,0)</f>
        <v>140959</v>
      </c>
      <c r="U31" s="3">
        <f>VLOOKUP($A31,'FS Annual LA Forecasts'!$A$2:$AI$42,35,0)</f>
        <v>159088</v>
      </c>
      <c r="V31" s="37" t="s">
        <v>56</v>
      </c>
      <c r="W31" s="2" t="s">
        <v>56</v>
      </c>
      <c r="X31" s="2"/>
    </row>
    <row r="32" spans="1:24" x14ac:dyDescent="0.25">
      <c r="A32" s="8" t="s">
        <v>29</v>
      </c>
      <c r="B32" s="3">
        <f>VLOOKUP($A32,'PS Annual LA Forecasts'!$A$2:$AI$42,8,0)</f>
        <v>2085</v>
      </c>
      <c r="C32" s="3">
        <f>VLOOKUP($A32,'CT Annual LA Forecasts'!$A$2:$AI$42,8,0)</f>
        <v>1227</v>
      </c>
      <c r="D32" s="3">
        <f>VLOOKUP($A32,'LTW Annual LA Forecasts'!$A$2:$AI$42,8,0)</f>
        <v>1232</v>
      </c>
      <c r="E32" s="3">
        <f>VLOOKUP($A32,'ST Annual LA Forecasts'!$A$2:$AI$42,8,0)</f>
        <v>818</v>
      </c>
      <c r="F32" s="3">
        <f>VLOOKUP($A32,'FS Annual LA Forecasts'!$A$2:$AI$42,8,0)</f>
        <v>783</v>
      </c>
      <c r="G32" s="3">
        <f>VLOOKUP($A32,'PS Annual LA Forecasts'!$A$2:$AI$42,15,0)</f>
        <v>17343</v>
      </c>
      <c r="H32" s="3">
        <f>VLOOKUP($A32,'CT Annual LA Forecasts'!$A$2:$AI$42,15,0)</f>
        <v>16016</v>
      </c>
      <c r="I32" s="3">
        <f>VLOOKUP($A32,'LTW Annual LA Forecasts'!$A$2:$AI$42,15,0)</f>
        <v>17247</v>
      </c>
      <c r="J32" s="3">
        <f>VLOOKUP($A32,'ST Annual LA Forecasts'!$A$2:$AI$42,15,0)</f>
        <v>9223</v>
      </c>
      <c r="K32" s="3">
        <f>VLOOKUP($A32,'FS Annual LA Forecasts'!$A$2:$AI$42,15,0)</f>
        <v>7345</v>
      </c>
      <c r="L32" s="3">
        <f>VLOOKUP($A32,'PS Annual LA Forecasts'!$A$2:$AI$42,25,0)</f>
        <v>42833</v>
      </c>
      <c r="M32" s="3">
        <f>VLOOKUP($A32,'CT Annual LA Forecasts'!$A$2:$AI$42,25,0)</f>
        <v>42007</v>
      </c>
      <c r="N32" s="3">
        <f>VLOOKUP($A32,'LTW Annual LA Forecasts'!$A$2:$AI$42,25,0)</f>
        <v>40964</v>
      </c>
      <c r="O32" s="3">
        <f>VLOOKUP($A32,'ST Annual LA Forecasts'!$A$2:$AI$42,25,0)</f>
        <v>39211</v>
      </c>
      <c r="P32" s="3">
        <f>VLOOKUP($A32,'FS Annual LA Forecasts'!$A$2:$AI$42,25,0)</f>
        <v>32887</v>
      </c>
      <c r="Q32" s="3">
        <f>VLOOKUP($A32,'PS Annual LA Forecasts'!$A$2:$AI$42,35,0)</f>
        <v>46828</v>
      </c>
      <c r="R32" s="3">
        <f>VLOOKUP($A32,'CT Annual LA Forecasts'!$A$2:$AI$42,35,0)</f>
        <v>38352</v>
      </c>
      <c r="S32" s="3">
        <f>VLOOKUP($A32,'LTW Annual LA Forecasts'!$A$2:$AI$42,35,0)</f>
        <v>29734</v>
      </c>
      <c r="T32" s="3">
        <f>VLOOKUP($A32,'ST Annual LA Forecasts'!$A$2:$AI$42,35,0)</f>
        <v>38425</v>
      </c>
      <c r="U32" s="3">
        <f>VLOOKUP($A32,'FS Annual LA Forecasts'!$A$2:$AI$42,35,0)</f>
        <v>43295</v>
      </c>
      <c r="V32" s="37" t="s">
        <v>59</v>
      </c>
      <c r="W32" s="2" t="s">
        <v>59</v>
      </c>
      <c r="X32" s="2"/>
    </row>
    <row r="33" spans="1:24" x14ac:dyDescent="0.25">
      <c r="A33" s="8" t="s">
        <v>30</v>
      </c>
      <c r="B33" s="3">
        <f>VLOOKUP($A33,'PS Annual LA Forecasts'!$A$2:$AI$42,8,0)</f>
        <v>2239</v>
      </c>
      <c r="C33" s="3">
        <f>VLOOKUP($A33,'CT Annual LA Forecasts'!$A$2:$AI$42,8,0)</f>
        <v>1322</v>
      </c>
      <c r="D33" s="3">
        <f>VLOOKUP($A33,'LTW Annual LA Forecasts'!$A$2:$AI$42,8,0)</f>
        <v>1326</v>
      </c>
      <c r="E33" s="3">
        <f>VLOOKUP($A33,'ST Annual LA Forecasts'!$A$2:$AI$42,8,0)</f>
        <v>880</v>
      </c>
      <c r="F33" s="3">
        <f>VLOOKUP($A33,'FS Annual LA Forecasts'!$A$2:$AI$42,8,0)</f>
        <v>844</v>
      </c>
      <c r="G33" s="3">
        <f>VLOOKUP($A33,'PS Annual LA Forecasts'!$A$2:$AI$42,15,0)</f>
        <v>24961</v>
      </c>
      <c r="H33" s="3">
        <f>VLOOKUP($A33,'CT Annual LA Forecasts'!$A$2:$AI$42,15,0)</f>
        <v>23224</v>
      </c>
      <c r="I33" s="3">
        <f>VLOOKUP($A33,'LTW Annual LA Forecasts'!$A$2:$AI$42,15,0)</f>
        <v>25104</v>
      </c>
      <c r="J33" s="3">
        <f>VLOOKUP($A33,'ST Annual LA Forecasts'!$A$2:$AI$42,15,0)</f>
        <v>13544</v>
      </c>
      <c r="K33" s="3">
        <f>VLOOKUP($A33,'FS Annual LA Forecasts'!$A$2:$AI$42,15,0)</f>
        <v>10725</v>
      </c>
      <c r="L33" s="3">
        <f>VLOOKUP($A33,'PS Annual LA Forecasts'!$A$2:$AI$42,25,0)</f>
        <v>64204</v>
      </c>
      <c r="M33" s="3">
        <f>VLOOKUP($A33,'CT Annual LA Forecasts'!$A$2:$AI$42,25,0)</f>
        <v>63217</v>
      </c>
      <c r="N33" s="3">
        <f>VLOOKUP($A33,'LTW Annual LA Forecasts'!$A$2:$AI$42,25,0)</f>
        <v>61661</v>
      </c>
      <c r="O33" s="3">
        <f>VLOOKUP($A33,'ST Annual LA Forecasts'!$A$2:$AI$42,25,0)</f>
        <v>59717</v>
      </c>
      <c r="P33" s="3">
        <f>VLOOKUP($A33,'FS Annual LA Forecasts'!$A$2:$AI$42,25,0)</f>
        <v>50047</v>
      </c>
      <c r="Q33" s="3">
        <f>VLOOKUP($A33,'PS Annual LA Forecasts'!$A$2:$AI$42,35,0)</f>
        <v>70285</v>
      </c>
      <c r="R33" s="3">
        <f>VLOOKUP($A33,'CT Annual LA Forecasts'!$A$2:$AI$42,35,0)</f>
        <v>57719</v>
      </c>
      <c r="S33" s="3">
        <f>VLOOKUP($A33,'LTW Annual LA Forecasts'!$A$2:$AI$42,35,0)</f>
        <v>44753</v>
      </c>
      <c r="T33" s="3">
        <f>VLOOKUP($A33,'ST Annual LA Forecasts'!$A$2:$AI$42,35,0)</f>
        <v>58555</v>
      </c>
      <c r="U33" s="3">
        <f>VLOOKUP($A33,'FS Annual LA Forecasts'!$A$2:$AI$42,35,0)</f>
        <v>66067</v>
      </c>
      <c r="V33" s="37" t="s">
        <v>59</v>
      </c>
      <c r="W33" s="2" t="s">
        <v>59</v>
      </c>
      <c r="X33" s="2"/>
    </row>
    <row r="34" spans="1:24" x14ac:dyDescent="0.25">
      <c r="A34" s="8" t="s">
        <v>31</v>
      </c>
      <c r="B34" s="3">
        <f>VLOOKUP($A34,'PS Annual LA Forecasts'!$A$2:$AI$42,8,0)</f>
        <v>2127</v>
      </c>
      <c r="C34" s="3">
        <f>VLOOKUP($A34,'CT Annual LA Forecasts'!$A$2:$AI$42,8,0)</f>
        <v>1929</v>
      </c>
      <c r="D34" s="3">
        <f>VLOOKUP($A34,'LTW Annual LA Forecasts'!$A$2:$AI$42,8,0)</f>
        <v>1881</v>
      </c>
      <c r="E34" s="3">
        <f>VLOOKUP($A34,'ST Annual LA Forecasts'!$A$2:$AI$42,8,0)</f>
        <v>1452</v>
      </c>
      <c r="F34" s="3">
        <f>VLOOKUP($A34,'FS Annual LA Forecasts'!$A$2:$AI$42,8,0)</f>
        <v>1390</v>
      </c>
      <c r="G34" s="3">
        <f>VLOOKUP($A34,'PS Annual LA Forecasts'!$A$2:$AI$42,15,0)</f>
        <v>22528</v>
      </c>
      <c r="H34" s="3">
        <f>VLOOKUP($A34,'CT Annual LA Forecasts'!$A$2:$AI$42,15,0)</f>
        <v>21704</v>
      </c>
      <c r="I34" s="3">
        <f>VLOOKUP($A34,'LTW Annual LA Forecasts'!$A$2:$AI$42,15,0)</f>
        <v>23170</v>
      </c>
      <c r="J34" s="3">
        <f>VLOOKUP($A34,'ST Annual LA Forecasts'!$A$2:$AI$42,15,0)</f>
        <v>12539</v>
      </c>
      <c r="K34" s="3">
        <f>VLOOKUP($A34,'FS Annual LA Forecasts'!$A$2:$AI$42,15,0)</f>
        <v>9910</v>
      </c>
      <c r="L34" s="3">
        <f>VLOOKUP($A34,'PS Annual LA Forecasts'!$A$2:$AI$42,25,0)</f>
        <v>57439</v>
      </c>
      <c r="M34" s="3">
        <f>VLOOKUP($A34,'CT Annual LA Forecasts'!$A$2:$AI$42,25,0)</f>
        <v>58998</v>
      </c>
      <c r="N34" s="3">
        <f>VLOOKUP($A34,'LTW Annual LA Forecasts'!$A$2:$AI$42,25,0)</f>
        <v>58009</v>
      </c>
      <c r="O34" s="3">
        <f>VLOOKUP($A34,'ST Annual LA Forecasts'!$A$2:$AI$42,25,0)</f>
        <v>55592</v>
      </c>
      <c r="P34" s="3">
        <f>VLOOKUP($A34,'FS Annual LA Forecasts'!$A$2:$AI$42,25,0)</f>
        <v>46578</v>
      </c>
      <c r="Q34" s="3">
        <f>VLOOKUP($A34,'PS Annual LA Forecasts'!$A$2:$AI$42,35,0)</f>
        <v>62761</v>
      </c>
      <c r="R34" s="3">
        <f>VLOOKUP($A34,'CT Annual LA Forecasts'!$A$2:$AI$42,35,0)</f>
        <v>53867</v>
      </c>
      <c r="S34" s="3">
        <f>VLOOKUP($A34,'LTW Annual LA Forecasts'!$A$2:$AI$42,35,0)</f>
        <v>41766</v>
      </c>
      <c r="T34" s="3">
        <f>VLOOKUP($A34,'ST Annual LA Forecasts'!$A$2:$AI$42,35,0)</f>
        <v>54517</v>
      </c>
      <c r="U34" s="3">
        <f>VLOOKUP($A34,'FS Annual LA Forecasts'!$A$2:$AI$42,35,0)</f>
        <v>61513</v>
      </c>
      <c r="V34" s="37" t="s">
        <v>73</v>
      </c>
      <c r="W34" s="2" t="s">
        <v>53</v>
      </c>
      <c r="X34" s="2" t="s">
        <v>59</v>
      </c>
    </row>
    <row r="35" spans="1:24" x14ac:dyDescent="0.25">
      <c r="A35" s="8" t="s">
        <v>32</v>
      </c>
      <c r="B35" s="3">
        <f>VLOOKUP($A35,'PS Annual LA Forecasts'!$A$2:$AI$42,8,0)</f>
        <v>14962</v>
      </c>
      <c r="C35" s="3">
        <f>VLOOKUP($A35,'CT Annual LA Forecasts'!$A$2:$AI$42,8,0)</f>
        <v>13667</v>
      </c>
      <c r="D35" s="3">
        <f>VLOOKUP($A35,'LTW Annual LA Forecasts'!$A$2:$AI$42,8,0)</f>
        <v>13328</v>
      </c>
      <c r="E35" s="3">
        <f>VLOOKUP($A35,'ST Annual LA Forecasts'!$A$2:$AI$42,8,0)</f>
        <v>10304</v>
      </c>
      <c r="F35" s="3">
        <f>VLOOKUP($A35,'FS Annual LA Forecasts'!$A$2:$AI$42,8,0)</f>
        <v>9864</v>
      </c>
      <c r="G35" s="3">
        <f>VLOOKUP($A35,'PS Annual LA Forecasts'!$A$2:$AI$42,15,0)</f>
        <v>110827</v>
      </c>
      <c r="H35" s="3">
        <f>VLOOKUP($A35,'CT Annual LA Forecasts'!$A$2:$AI$42,15,0)</f>
        <v>105789</v>
      </c>
      <c r="I35" s="3">
        <f>VLOOKUP($A35,'LTW Annual LA Forecasts'!$A$2:$AI$42,15,0)</f>
        <v>112338</v>
      </c>
      <c r="J35" s="3">
        <f>VLOOKUP($A35,'ST Annual LA Forecasts'!$A$2:$AI$42,15,0)</f>
        <v>61596</v>
      </c>
      <c r="K35" s="3">
        <f>VLOOKUP($A35,'FS Annual LA Forecasts'!$A$2:$AI$42,15,0)</f>
        <v>49314</v>
      </c>
      <c r="L35" s="3">
        <f>VLOOKUP($A35,'PS Annual LA Forecasts'!$A$2:$AI$42,25,0)</f>
        <v>268000</v>
      </c>
      <c r="M35" s="3">
        <f>VLOOKUP($A35,'CT Annual LA Forecasts'!$A$2:$AI$42,25,0)</f>
        <v>274014</v>
      </c>
      <c r="N35" s="3">
        <f>VLOOKUP($A35,'LTW Annual LA Forecasts'!$A$2:$AI$42,25,0)</f>
        <v>269435</v>
      </c>
      <c r="O35" s="3">
        <f>VLOOKUP($A35,'ST Annual LA Forecasts'!$A$2:$AI$42,25,0)</f>
        <v>255685</v>
      </c>
      <c r="P35" s="3">
        <f>VLOOKUP($A35,'FS Annual LA Forecasts'!$A$2:$AI$42,25,0)</f>
        <v>214630</v>
      </c>
      <c r="Q35" s="3">
        <f>VLOOKUP($A35,'PS Annual LA Forecasts'!$A$2:$AI$42,35,0)</f>
        <v>292332</v>
      </c>
      <c r="R35" s="3">
        <f>VLOOKUP($A35,'CT Annual LA Forecasts'!$A$2:$AI$42,35,0)</f>
        <v>250183</v>
      </c>
      <c r="S35" s="3">
        <f>VLOOKUP($A35,'LTW Annual LA Forecasts'!$A$2:$AI$42,35,0)</f>
        <v>193957</v>
      </c>
      <c r="T35" s="3">
        <f>VLOOKUP($A35,'ST Annual LA Forecasts'!$A$2:$AI$42,35,0)</f>
        <v>250440</v>
      </c>
      <c r="U35" s="3">
        <f>VLOOKUP($A35,'FS Annual LA Forecasts'!$A$2:$AI$42,35,0)</f>
        <v>282014</v>
      </c>
      <c r="V35" s="37" t="s">
        <v>56</v>
      </c>
      <c r="W35" s="2" t="s">
        <v>56</v>
      </c>
      <c r="X35" s="2"/>
    </row>
    <row r="36" spans="1:24" x14ac:dyDescent="0.25">
      <c r="A36" s="8" t="s">
        <v>33</v>
      </c>
      <c r="B36" s="3">
        <f>VLOOKUP($A36,'PS Annual LA Forecasts'!$A$2:$AI$42,8,0)</f>
        <v>2903</v>
      </c>
      <c r="C36" s="3">
        <f>VLOOKUP($A36,'CT Annual LA Forecasts'!$A$2:$AI$42,8,0)</f>
        <v>1693</v>
      </c>
      <c r="D36" s="3">
        <f>VLOOKUP($A36,'LTW Annual LA Forecasts'!$A$2:$AI$42,8,0)</f>
        <v>1703</v>
      </c>
      <c r="E36" s="3">
        <f>VLOOKUP($A36,'ST Annual LA Forecasts'!$A$2:$AI$42,8,0)</f>
        <v>1125</v>
      </c>
      <c r="F36" s="3">
        <f>VLOOKUP($A36,'FS Annual LA Forecasts'!$A$2:$AI$42,8,0)</f>
        <v>1078</v>
      </c>
      <c r="G36" s="3">
        <f>VLOOKUP($A36,'PS Annual LA Forecasts'!$A$2:$AI$42,15,0)</f>
        <v>27424</v>
      </c>
      <c r="H36" s="3">
        <f>VLOOKUP($A36,'CT Annual LA Forecasts'!$A$2:$AI$42,15,0)</f>
        <v>25368</v>
      </c>
      <c r="I36" s="3">
        <f>VLOOKUP($A36,'LTW Annual LA Forecasts'!$A$2:$AI$42,15,0)</f>
        <v>27385</v>
      </c>
      <c r="J36" s="3">
        <f>VLOOKUP($A36,'ST Annual LA Forecasts'!$A$2:$AI$42,15,0)</f>
        <v>14725</v>
      </c>
      <c r="K36" s="3">
        <f>VLOOKUP($A36,'FS Annual LA Forecasts'!$A$2:$AI$42,15,0)</f>
        <v>11703</v>
      </c>
      <c r="L36" s="3">
        <f>VLOOKUP($A36,'PS Annual LA Forecasts'!$A$2:$AI$42,25,0)</f>
        <v>69071</v>
      </c>
      <c r="M36" s="3">
        <f>VLOOKUP($A36,'CT Annual LA Forecasts'!$A$2:$AI$42,25,0)</f>
        <v>67701</v>
      </c>
      <c r="N36" s="3">
        <f>VLOOKUP($A36,'LTW Annual LA Forecasts'!$A$2:$AI$42,25,0)</f>
        <v>65995</v>
      </c>
      <c r="O36" s="3">
        <f>VLOOKUP($A36,'ST Annual LA Forecasts'!$A$2:$AI$42,25,0)</f>
        <v>63588</v>
      </c>
      <c r="P36" s="3">
        <f>VLOOKUP($A36,'FS Annual LA Forecasts'!$A$2:$AI$42,25,0)</f>
        <v>53318</v>
      </c>
      <c r="Q36" s="3">
        <f>VLOOKUP($A36,'PS Annual LA Forecasts'!$A$2:$AI$42,35,0)</f>
        <v>75573</v>
      </c>
      <c r="R36" s="3">
        <f>VLOOKUP($A36,'CT Annual LA Forecasts'!$A$2:$AI$42,35,0)</f>
        <v>61813</v>
      </c>
      <c r="S36" s="3">
        <f>VLOOKUP($A36,'LTW Annual LA Forecasts'!$A$2:$AI$42,35,0)</f>
        <v>47925</v>
      </c>
      <c r="T36" s="3">
        <f>VLOOKUP($A36,'ST Annual LA Forecasts'!$A$2:$AI$42,35,0)</f>
        <v>62330</v>
      </c>
      <c r="U36" s="3">
        <f>VLOOKUP($A36,'FS Annual LA Forecasts'!$A$2:$AI$42,35,0)</f>
        <v>70275</v>
      </c>
      <c r="V36" s="37" t="s">
        <v>54</v>
      </c>
      <c r="W36" s="2" t="s">
        <v>54</v>
      </c>
      <c r="X36" s="2"/>
    </row>
    <row r="37" spans="1:24" x14ac:dyDescent="0.25">
      <c r="A37" s="8" t="s">
        <v>34</v>
      </c>
      <c r="B37" s="3">
        <f>VLOOKUP($A37,'PS Annual LA Forecasts'!$A$2:$AI$42,8,0)</f>
        <v>4360</v>
      </c>
      <c r="C37" s="3">
        <f>VLOOKUP($A37,'CT Annual LA Forecasts'!$A$2:$AI$42,8,0)</f>
        <v>2545</v>
      </c>
      <c r="D37" s="3">
        <f>VLOOKUP($A37,'LTW Annual LA Forecasts'!$A$2:$AI$42,8,0)</f>
        <v>2555</v>
      </c>
      <c r="E37" s="3">
        <f>VLOOKUP($A37,'ST Annual LA Forecasts'!$A$2:$AI$42,8,0)</f>
        <v>1689</v>
      </c>
      <c r="F37" s="3">
        <f>VLOOKUP($A37,'FS Annual LA Forecasts'!$A$2:$AI$42,8,0)</f>
        <v>1617</v>
      </c>
      <c r="G37" s="3">
        <f>VLOOKUP($A37,'PS Annual LA Forecasts'!$A$2:$AI$42,15,0)</f>
        <v>43067</v>
      </c>
      <c r="H37" s="3">
        <f>VLOOKUP($A37,'CT Annual LA Forecasts'!$A$2:$AI$42,15,0)</f>
        <v>39878</v>
      </c>
      <c r="I37" s="3">
        <f>VLOOKUP($A37,'LTW Annual LA Forecasts'!$A$2:$AI$42,15,0)</f>
        <v>43074</v>
      </c>
      <c r="J37" s="3">
        <f>VLOOKUP($A37,'ST Annual LA Forecasts'!$A$2:$AI$42,15,0)</f>
        <v>23200</v>
      </c>
      <c r="K37" s="3">
        <f>VLOOKUP($A37,'FS Annual LA Forecasts'!$A$2:$AI$42,15,0)</f>
        <v>18419</v>
      </c>
      <c r="L37" s="3">
        <f>VLOOKUP($A37,'PS Annual LA Forecasts'!$A$2:$AI$42,25,0)</f>
        <v>109144</v>
      </c>
      <c r="M37" s="3">
        <f>VLOOKUP($A37,'CT Annual LA Forecasts'!$A$2:$AI$42,25,0)</f>
        <v>107034</v>
      </c>
      <c r="N37" s="3">
        <f>VLOOKUP($A37,'LTW Annual LA Forecasts'!$A$2:$AI$42,25,0)</f>
        <v>104340</v>
      </c>
      <c r="O37" s="3">
        <f>VLOOKUP($A37,'ST Annual LA Forecasts'!$A$2:$AI$42,25,0)</f>
        <v>100715</v>
      </c>
      <c r="P37" s="3">
        <f>VLOOKUP($A37,'FS Annual LA Forecasts'!$A$2:$AI$42,25,0)</f>
        <v>84441</v>
      </c>
      <c r="Q37" s="3">
        <f>VLOOKUP($A37,'PS Annual LA Forecasts'!$A$2:$AI$42,35,0)</f>
        <v>119438</v>
      </c>
      <c r="R37" s="3">
        <f>VLOOKUP($A37,'CT Annual LA Forecasts'!$A$2:$AI$42,35,0)</f>
        <v>97727</v>
      </c>
      <c r="S37" s="3">
        <f>VLOOKUP($A37,'LTW Annual LA Forecasts'!$A$2:$AI$42,35,0)</f>
        <v>75770</v>
      </c>
      <c r="T37" s="3">
        <f>VLOOKUP($A37,'ST Annual LA Forecasts'!$A$2:$AI$42,35,0)</f>
        <v>98732</v>
      </c>
      <c r="U37" s="3">
        <f>VLOOKUP($A37,'FS Annual LA Forecasts'!$A$2:$AI$42,35,0)</f>
        <v>111341</v>
      </c>
      <c r="V37" s="37" t="s">
        <v>55</v>
      </c>
      <c r="W37" s="2" t="s">
        <v>55</v>
      </c>
      <c r="X37" s="2"/>
    </row>
    <row r="38" spans="1:24" x14ac:dyDescent="0.25">
      <c r="A38" s="8" t="s">
        <v>35</v>
      </c>
      <c r="B38" s="3">
        <f>VLOOKUP($A38,'PS Annual LA Forecasts'!$A$2:$AI$42,8,0)</f>
        <v>5242</v>
      </c>
      <c r="C38" s="3">
        <f>VLOOKUP($A38,'CT Annual LA Forecasts'!$A$2:$AI$42,8,0)</f>
        <v>3058</v>
      </c>
      <c r="D38" s="3">
        <f>VLOOKUP($A38,'LTW Annual LA Forecasts'!$A$2:$AI$42,8,0)</f>
        <v>3070</v>
      </c>
      <c r="E38" s="3">
        <f>VLOOKUP($A38,'ST Annual LA Forecasts'!$A$2:$AI$42,8,0)</f>
        <v>2029</v>
      </c>
      <c r="F38" s="3">
        <f>VLOOKUP($A38,'FS Annual LA Forecasts'!$A$2:$AI$42,8,0)</f>
        <v>1943</v>
      </c>
      <c r="G38" s="3">
        <f>VLOOKUP($A38,'PS Annual LA Forecasts'!$A$2:$AI$42,15,0)</f>
        <v>52767</v>
      </c>
      <c r="H38" s="3">
        <f>VLOOKUP($A38,'CT Annual LA Forecasts'!$A$2:$AI$42,15,0)</f>
        <v>48884</v>
      </c>
      <c r="I38" s="3">
        <f>VLOOKUP($A38,'LTW Annual LA Forecasts'!$A$2:$AI$42,15,0)</f>
        <v>52815</v>
      </c>
      <c r="J38" s="3">
        <f>VLOOKUP($A38,'ST Annual LA Forecasts'!$A$2:$AI$42,15,0)</f>
        <v>28462</v>
      </c>
      <c r="K38" s="3">
        <f>VLOOKUP($A38,'FS Annual LA Forecasts'!$A$2:$AI$42,15,0)</f>
        <v>22591</v>
      </c>
      <c r="L38" s="3">
        <f>VLOOKUP($A38,'PS Annual LA Forecasts'!$A$2:$AI$42,25,0)</f>
        <v>134072</v>
      </c>
      <c r="M38" s="3">
        <f>VLOOKUP($A38,'CT Annual LA Forecasts'!$A$2:$AI$42,25,0)</f>
        <v>131511</v>
      </c>
      <c r="N38" s="3">
        <f>VLOOKUP($A38,'LTW Annual LA Forecasts'!$A$2:$AI$42,25,0)</f>
        <v>128199</v>
      </c>
      <c r="O38" s="3">
        <f>VLOOKUP($A38,'ST Annual LA Forecasts'!$A$2:$AI$42,25,0)</f>
        <v>123841</v>
      </c>
      <c r="P38" s="3">
        <f>VLOOKUP($A38,'FS Annual LA Forecasts'!$A$2:$AI$42,25,0)</f>
        <v>103822</v>
      </c>
      <c r="Q38" s="3">
        <f>VLOOKUP($A38,'PS Annual LA Forecasts'!$A$2:$AI$42,35,0)</f>
        <v>146730</v>
      </c>
      <c r="R38" s="3">
        <f>VLOOKUP($A38,'CT Annual LA Forecasts'!$A$2:$AI$42,35,0)</f>
        <v>120075</v>
      </c>
      <c r="S38" s="3">
        <f>VLOOKUP($A38,'LTW Annual LA Forecasts'!$A$2:$AI$42,35,0)</f>
        <v>93096</v>
      </c>
      <c r="T38" s="3">
        <f>VLOOKUP($A38,'ST Annual LA Forecasts'!$A$2:$AI$42,35,0)</f>
        <v>121405</v>
      </c>
      <c r="U38" s="3">
        <f>VLOOKUP($A38,'FS Annual LA Forecasts'!$A$2:$AI$42,35,0)</f>
        <v>136920</v>
      </c>
      <c r="V38" s="37" t="s">
        <v>54</v>
      </c>
      <c r="W38" s="2" t="s">
        <v>54</v>
      </c>
      <c r="X38" s="2"/>
    </row>
    <row r="39" spans="1:24" x14ac:dyDescent="0.25">
      <c r="A39" s="8" t="s">
        <v>36</v>
      </c>
      <c r="B39" s="3">
        <f>VLOOKUP($A39,'PS Annual LA Forecasts'!$A$2:$AI$42,8,0)</f>
        <v>7911</v>
      </c>
      <c r="C39" s="3">
        <f>VLOOKUP($A39,'CT Annual LA Forecasts'!$A$2:$AI$42,8,0)</f>
        <v>7229</v>
      </c>
      <c r="D39" s="3">
        <f>VLOOKUP($A39,'LTW Annual LA Forecasts'!$A$2:$AI$42,8,0)</f>
        <v>7048</v>
      </c>
      <c r="E39" s="3">
        <f>VLOOKUP($A39,'ST Annual LA Forecasts'!$A$2:$AI$42,8,0)</f>
        <v>5451</v>
      </c>
      <c r="F39" s="3">
        <f>VLOOKUP($A39,'FS Annual LA Forecasts'!$A$2:$AI$42,8,0)</f>
        <v>5219</v>
      </c>
      <c r="G39" s="3">
        <f>VLOOKUP($A39,'PS Annual LA Forecasts'!$A$2:$AI$42,15,0)</f>
        <v>79457</v>
      </c>
      <c r="H39" s="3">
        <f>VLOOKUP($A39,'CT Annual LA Forecasts'!$A$2:$AI$42,15,0)</f>
        <v>76504</v>
      </c>
      <c r="I39" s="3">
        <f>VLOOKUP($A39,'LTW Annual LA Forecasts'!$A$2:$AI$42,15,0)</f>
        <v>81606</v>
      </c>
      <c r="J39" s="3">
        <f>VLOOKUP($A39,'ST Annual LA Forecasts'!$A$2:$AI$42,15,0)</f>
        <v>44249</v>
      </c>
      <c r="K39" s="3">
        <f>VLOOKUP($A39,'FS Annual LA Forecasts'!$A$2:$AI$42,15,0)</f>
        <v>35030</v>
      </c>
      <c r="L39" s="3">
        <f>VLOOKUP($A39,'PS Annual LA Forecasts'!$A$2:$AI$42,25,0)</f>
        <v>201258</v>
      </c>
      <c r="M39" s="3">
        <f>VLOOKUP($A39,'CT Annual LA Forecasts'!$A$2:$AI$42,25,0)</f>
        <v>206721</v>
      </c>
      <c r="N39" s="3">
        <f>VLOOKUP($A39,'LTW Annual LA Forecasts'!$A$2:$AI$42,25,0)</f>
        <v>203283</v>
      </c>
      <c r="O39" s="3">
        <f>VLOOKUP($A39,'ST Annual LA Forecasts'!$A$2:$AI$42,25,0)</f>
        <v>194565</v>
      </c>
      <c r="P39" s="3">
        <f>VLOOKUP($A39,'FS Annual LA Forecasts'!$A$2:$AI$42,25,0)</f>
        <v>163051</v>
      </c>
      <c r="Q39" s="3">
        <f>VLOOKUP($A39,'PS Annual LA Forecasts'!$A$2:$AI$42,35,0)</f>
        <v>219857</v>
      </c>
      <c r="R39" s="3">
        <f>VLOOKUP($A39,'CT Annual LA Forecasts'!$A$2:$AI$42,35,0)</f>
        <v>188744</v>
      </c>
      <c r="S39" s="3">
        <f>VLOOKUP($A39,'LTW Annual LA Forecasts'!$A$2:$AI$42,35,0)</f>
        <v>146338</v>
      </c>
      <c r="T39" s="3">
        <f>VLOOKUP($A39,'ST Annual LA Forecasts'!$A$2:$AI$42,35,0)</f>
        <v>190780</v>
      </c>
      <c r="U39" s="3">
        <f>VLOOKUP($A39,'FS Annual LA Forecasts'!$A$2:$AI$42,35,0)</f>
        <v>215208</v>
      </c>
      <c r="V39" s="37" t="s">
        <v>53</v>
      </c>
      <c r="W39" s="2" t="s">
        <v>53</v>
      </c>
      <c r="X39" s="2"/>
    </row>
    <row r="40" spans="1:24" x14ac:dyDescent="0.25">
      <c r="A40" s="8" t="s">
        <v>37</v>
      </c>
      <c r="B40" s="3">
        <f>VLOOKUP($A40,'PS Annual LA Forecasts'!$A$2:$AI$42,8,0)</f>
        <v>2166</v>
      </c>
      <c r="C40" s="3">
        <f>VLOOKUP($A40,'CT Annual LA Forecasts'!$A$2:$AI$42,8,0)</f>
        <v>1980</v>
      </c>
      <c r="D40" s="3">
        <f>VLOOKUP($A40,'LTW Annual LA Forecasts'!$A$2:$AI$42,8,0)</f>
        <v>1931</v>
      </c>
      <c r="E40" s="3">
        <f>VLOOKUP($A40,'ST Annual LA Forecasts'!$A$2:$AI$42,8,0)</f>
        <v>1494</v>
      </c>
      <c r="F40" s="3">
        <f>VLOOKUP($A40,'FS Annual LA Forecasts'!$A$2:$AI$42,8,0)</f>
        <v>1430</v>
      </c>
      <c r="G40" s="3">
        <f>VLOOKUP($A40,'PS Annual LA Forecasts'!$A$2:$AI$42,15,0)</f>
        <v>18529</v>
      </c>
      <c r="H40" s="3">
        <f>VLOOKUP($A40,'CT Annual LA Forecasts'!$A$2:$AI$42,15,0)</f>
        <v>17766</v>
      </c>
      <c r="I40" s="3">
        <f>VLOOKUP($A40,'LTW Annual LA Forecasts'!$A$2:$AI$42,15,0)</f>
        <v>18910</v>
      </c>
      <c r="J40" s="3">
        <f>VLOOKUP($A40,'ST Annual LA Forecasts'!$A$2:$AI$42,15,0)</f>
        <v>10310</v>
      </c>
      <c r="K40" s="3">
        <f>VLOOKUP($A40,'FS Annual LA Forecasts'!$A$2:$AI$42,15,0)</f>
        <v>8209</v>
      </c>
      <c r="L40" s="3">
        <f>VLOOKUP($A40,'PS Annual LA Forecasts'!$A$2:$AI$42,25,0)</f>
        <v>45897</v>
      </c>
      <c r="M40" s="3">
        <f>VLOOKUP($A40,'CT Annual LA Forecasts'!$A$2:$AI$42,25,0)</f>
        <v>47039</v>
      </c>
      <c r="N40" s="3">
        <f>VLOOKUP($A40,'LTW Annual LA Forecasts'!$A$2:$AI$42,25,0)</f>
        <v>46255</v>
      </c>
      <c r="O40" s="3">
        <f>VLOOKUP($A40,'ST Annual LA Forecasts'!$A$2:$AI$42,25,0)</f>
        <v>44094</v>
      </c>
      <c r="P40" s="3">
        <f>VLOOKUP($A40,'FS Annual LA Forecasts'!$A$2:$AI$42,25,0)</f>
        <v>36980</v>
      </c>
      <c r="Q40" s="3">
        <f>VLOOKUP($A40,'PS Annual LA Forecasts'!$A$2:$AI$42,35,0)</f>
        <v>50105</v>
      </c>
      <c r="R40" s="3">
        <f>VLOOKUP($A40,'CT Annual LA Forecasts'!$A$2:$AI$42,35,0)</f>
        <v>42949</v>
      </c>
      <c r="S40" s="3">
        <f>VLOOKUP($A40,'LTW Annual LA Forecasts'!$A$2:$AI$42,35,0)</f>
        <v>33298</v>
      </c>
      <c r="T40" s="3">
        <f>VLOOKUP($A40,'ST Annual LA Forecasts'!$A$2:$AI$42,35,0)</f>
        <v>43213</v>
      </c>
      <c r="U40" s="3">
        <f>VLOOKUP($A40,'FS Annual LA Forecasts'!$A$2:$AI$42,35,0)</f>
        <v>48705</v>
      </c>
      <c r="V40" s="37" t="s">
        <v>57</v>
      </c>
      <c r="W40" s="2" t="s">
        <v>57</v>
      </c>
      <c r="X40" s="2"/>
    </row>
    <row r="41" spans="1:24" x14ac:dyDescent="0.25">
      <c r="A41" s="8" t="s">
        <v>38</v>
      </c>
      <c r="B41" s="3">
        <f>VLOOKUP($A41,'PS Annual LA Forecasts'!$A$2:$AI$42,8,0)</f>
        <v>5631</v>
      </c>
      <c r="C41" s="3">
        <f>VLOOKUP($A41,'CT Annual LA Forecasts'!$A$2:$AI$42,8,0)</f>
        <v>3285</v>
      </c>
      <c r="D41" s="3">
        <f>VLOOKUP($A41,'LTW Annual LA Forecasts'!$A$2:$AI$42,8,0)</f>
        <v>3298</v>
      </c>
      <c r="E41" s="3">
        <f>VLOOKUP($A41,'ST Annual LA Forecasts'!$A$2:$AI$42,8,0)</f>
        <v>2179</v>
      </c>
      <c r="F41" s="3">
        <f>VLOOKUP($A41,'FS Annual LA Forecasts'!$A$2:$AI$42,8,0)</f>
        <v>2087</v>
      </c>
      <c r="G41" s="3">
        <f>VLOOKUP($A41,'PS Annual LA Forecasts'!$A$2:$AI$42,15,0)</f>
        <v>44598</v>
      </c>
      <c r="H41" s="3">
        <f>VLOOKUP($A41,'CT Annual LA Forecasts'!$A$2:$AI$42,15,0)</f>
        <v>41057</v>
      </c>
      <c r="I41" s="3">
        <f>VLOOKUP($A41,'LTW Annual LA Forecasts'!$A$2:$AI$42,15,0)</f>
        <v>44203</v>
      </c>
      <c r="J41" s="3">
        <f>VLOOKUP($A41,'ST Annual LA Forecasts'!$A$2:$AI$42,15,0)</f>
        <v>23617</v>
      </c>
      <c r="K41" s="3">
        <f>VLOOKUP($A41,'FS Annual LA Forecasts'!$A$2:$AI$42,15,0)</f>
        <v>18839</v>
      </c>
      <c r="L41" s="3">
        <f>VLOOKUP($A41,'PS Annual LA Forecasts'!$A$2:$AI$42,25,0)</f>
        <v>109262</v>
      </c>
      <c r="M41" s="3">
        <f>VLOOKUP($A41,'CT Annual LA Forecasts'!$A$2:$AI$42,25,0)</f>
        <v>106833</v>
      </c>
      <c r="N41" s="3">
        <f>VLOOKUP($A41,'LTW Annual LA Forecasts'!$A$2:$AI$42,25,0)</f>
        <v>104136</v>
      </c>
      <c r="O41" s="3">
        <f>VLOOKUP($A41,'ST Annual LA Forecasts'!$A$2:$AI$42,25,0)</f>
        <v>99507</v>
      </c>
      <c r="P41" s="3">
        <f>VLOOKUP($A41,'FS Annual LA Forecasts'!$A$2:$AI$42,25,0)</f>
        <v>83480</v>
      </c>
      <c r="Q41" s="3">
        <f>VLOOKUP($A41,'PS Annual LA Forecasts'!$A$2:$AI$42,35,0)</f>
        <v>119435</v>
      </c>
      <c r="R41" s="3">
        <f>VLOOKUP($A41,'CT Annual LA Forecasts'!$A$2:$AI$42,35,0)</f>
        <v>97542</v>
      </c>
      <c r="S41" s="3">
        <f>VLOOKUP($A41,'LTW Annual LA Forecasts'!$A$2:$AI$42,35,0)</f>
        <v>75621</v>
      </c>
      <c r="T41" s="3">
        <f>VLOOKUP($A41,'ST Annual LA Forecasts'!$A$2:$AI$42,35,0)</f>
        <v>97494</v>
      </c>
      <c r="U41" s="3">
        <f>VLOOKUP($A41,'FS Annual LA Forecasts'!$A$2:$AI$42,35,0)</f>
        <v>109821</v>
      </c>
      <c r="V41" s="37" t="s">
        <v>73</v>
      </c>
      <c r="W41" s="2" t="s">
        <v>53</v>
      </c>
      <c r="X41" s="2" t="s">
        <v>59</v>
      </c>
    </row>
  </sheetData>
  <autoFilter ref="A2:X41" xr:uid="{00000000-0009-0000-0000-000004000000}"/>
  <mergeCells count="4">
    <mergeCell ref="B1:F1"/>
    <mergeCell ref="G1:K1"/>
    <mergeCell ref="L1:P1"/>
    <mergeCell ref="Q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6" tint="-0.249977111117893"/>
  </sheetPr>
  <dimension ref="A1:AM40"/>
  <sheetViews>
    <sheetView workbookViewId="0">
      <selection activeCell="F2" sqref="F2"/>
    </sheetView>
  </sheetViews>
  <sheetFormatPr defaultRowHeight="15" x14ac:dyDescent="0.25"/>
  <cols>
    <col min="1" max="1" width="24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3" customFormat="1" x14ac:dyDescent="0.2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0"/>
      <c r="E2" s="50"/>
      <c r="F2">
        <v>1231</v>
      </c>
      <c r="G2">
        <v>3164</v>
      </c>
      <c r="H2">
        <v>4939</v>
      </c>
      <c r="I2">
        <v>7620</v>
      </c>
      <c r="J2">
        <v>11488</v>
      </c>
      <c r="K2">
        <v>17014</v>
      </c>
      <c r="L2">
        <v>23418</v>
      </c>
      <c r="M2">
        <v>31341</v>
      </c>
      <c r="N2">
        <v>40761</v>
      </c>
      <c r="O2">
        <v>51506</v>
      </c>
      <c r="P2">
        <v>64440</v>
      </c>
      <c r="Q2">
        <v>78168</v>
      </c>
      <c r="R2">
        <v>91805</v>
      </c>
      <c r="S2">
        <v>104260</v>
      </c>
      <c r="T2">
        <v>115009</v>
      </c>
      <c r="U2">
        <v>123578</v>
      </c>
      <c r="V2">
        <v>129837</v>
      </c>
      <c r="W2">
        <v>134314</v>
      </c>
      <c r="X2">
        <v>137137</v>
      </c>
      <c r="Y2">
        <v>138946</v>
      </c>
      <c r="Z2">
        <v>139172</v>
      </c>
      <c r="AA2">
        <v>138821</v>
      </c>
      <c r="AB2">
        <v>138257</v>
      </c>
      <c r="AC2">
        <v>137472</v>
      </c>
      <c r="AD2">
        <v>136458</v>
      </c>
      <c r="AE2">
        <v>135144</v>
      </c>
      <c r="AF2">
        <v>133513</v>
      </c>
      <c r="AG2">
        <v>131709</v>
      </c>
      <c r="AH2">
        <v>129473</v>
      </c>
      <c r="AI2">
        <v>126865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0"/>
      <c r="E3" s="50"/>
      <c r="F3">
        <v>136</v>
      </c>
      <c r="G3">
        <v>345</v>
      </c>
      <c r="H3">
        <v>532</v>
      </c>
      <c r="I3">
        <v>812</v>
      </c>
      <c r="J3">
        <v>1209</v>
      </c>
      <c r="K3">
        <v>1772</v>
      </c>
      <c r="L3">
        <v>2419</v>
      </c>
      <c r="M3">
        <v>3221</v>
      </c>
      <c r="N3">
        <v>4173</v>
      </c>
      <c r="O3">
        <v>5257</v>
      </c>
      <c r="P3">
        <v>6564</v>
      </c>
      <c r="Q3">
        <v>7951</v>
      </c>
      <c r="R3">
        <v>9329</v>
      </c>
      <c r="S3">
        <v>10588</v>
      </c>
      <c r="T3">
        <v>11674</v>
      </c>
      <c r="U3">
        <v>12540</v>
      </c>
      <c r="V3">
        <v>13172</v>
      </c>
      <c r="W3">
        <v>13625</v>
      </c>
      <c r="X3">
        <v>13911</v>
      </c>
      <c r="Y3">
        <v>14093</v>
      </c>
      <c r="Z3">
        <v>14116</v>
      </c>
      <c r="AA3">
        <v>14081</v>
      </c>
      <c r="AB3">
        <v>14023</v>
      </c>
      <c r="AC3">
        <v>13943</v>
      </c>
      <c r="AD3">
        <v>13841</v>
      </c>
      <c r="AE3">
        <v>13708</v>
      </c>
      <c r="AF3">
        <v>13542</v>
      </c>
      <c r="AG3">
        <v>13359</v>
      </c>
      <c r="AH3">
        <v>13132</v>
      </c>
      <c r="AI3">
        <v>12869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0"/>
      <c r="E4" s="50"/>
      <c r="F4">
        <v>3309</v>
      </c>
      <c r="G4">
        <v>8086</v>
      </c>
      <c r="H4">
        <v>11997</v>
      </c>
      <c r="I4">
        <v>17594</v>
      </c>
      <c r="J4">
        <v>25200</v>
      </c>
      <c r="K4">
        <v>35450</v>
      </c>
      <c r="L4">
        <v>46888</v>
      </c>
      <c r="M4">
        <v>61020</v>
      </c>
      <c r="N4">
        <v>77807</v>
      </c>
      <c r="O4">
        <v>96944</v>
      </c>
      <c r="P4">
        <v>119995</v>
      </c>
      <c r="Q4">
        <v>144439</v>
      </c>
      <c r="R4">
        <v>168728</v>
      </c>
      <c r="S4">
        <v>190926</v>
      </c>
      <c r="T4">
        <v>210062</v>
      </c>
      <c r="U4">
        <v>225339</v>
      </c>
      <c r="V4">
        <v>236509</v>
      </c>
      <c r="W4">
        <v>244510</v>
      </c>
      <c r="X4">
        <v>249567</v>
      </c>
      <c r="Y4">
        <v>252809</v>
      </c>
      <c r="Z4">
        <v>253213</v>
      </c>
      <c r="AA4">
        <v>252581</v>
      </c>
      <c r="AB4">
        <v>251549</v>
      </c>
      <c r="AC4">
        <v>250124</v>
      </c>
      <c r="AD4">
        <v>248284</v>
      </c>
      <c r="AE4">
        <v>245889</v>
      </c>
      <c r="AF4">
        <v>242920</v>
      </c>
      <c r="AG4">
        <v>239645</v>
      </c>
      <c r="AH4">
        <v>235576</v>
      </c>
      <c r="AI4">
        <v>230825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0"/>
      <c r="E5" s="50"/>
      <c r="F5">
        <v>1126</v>
      </c>
      <c r="G5">
        <v>2856</v>
      </c>
      <c r="H5">
        <v>4397</v>
      </c>
      <c r="I5">
        <v>6699</v>
      </c>
      <c r="J5">
        <v>9973</v>
      </c>
      <c r="K5">
        <v>14592</v>
      </c>
      <c r="L5">
        <v>19907</v>
      </c>
      <c r="M5">
        <v>26475</v>
      </c>
      <c r="N5">
        <v>34287</v>
      </c>
      <c r="O5">
        <v>43188</v>
      </c>
      <c r="P5">
        <v>53914</v>
      </c>
      <c r="Q5">
        <v>65292</v>
      </c>
      <c r="R5">
        <v>76595</v>
      </c>
      <c r="S5">
        <v>86926</v>
      </c>
      <c r="T5">
        <v>95833</v>
      </c>
      <c r="U5">
        <v>102938</v>
      </c>
      <c r="V5">
        <v>108127</v>
      </c>
      <c r="W5">
        <v>111842</v>
      </c>
      <c r="X5">
        <v>114185</v>
      </c>
      <c r="Y5">
        <v>115686</v>
      </c>
      <c r="Z5">
        <v>115870</v>
      </c>
      <c r="AA5">
        <v>115579</v>
      </c>
      <c r="AB5">
        <v>115108</v>
      </c>
      <c r="AC5">
        <v>114456</v>
      </c>
      <c r="AD5">
        <v>113612</v>
      </c>
      <c r="AE5">
        <v>112519</v>
      </c>
      <c r="AF5">
        <v>111162</v>
      </c>
      <c r="AG5">
        <v>109662</v>
      </c>
      <c r="AH5">
        <v>107799</v>
      </c>
      <c r="AI5">
        <v>105623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0"/>
      <c r="E6" s="50"/>
      <c r="F6">
        <v>2382</v>
      </c>
      <c r="G6">
        <v>3945</v>
      </c>
      <c r="H6">
        <v>6892</v>
      </c>
      <c r="I6">
        <v>12163</v>
      </c>
      <c r="J6">
        <v>21096</v>
      </c>
      <c r="K6">
        <v>35815</v>
      </c>
      <c r="L6">
        <v>48820</v>
      </c>
      <c r="M6">
        <v>64903</v>
      </c>
      <c r="N6">
        <v>84023</v>
      </c>
      <c r="O6">
        <v>105823</v>
      </c>
      <c r="P6">
        <v>132078</v>
      </c>
      <c r="Q6">
        <v>159934</v>
      </c>
      <c r="R6">
        <v>187605</v>
      </c>
      <c r="S6">
        <v>212886</v>
      </c>
      <c r="T6">
        <v>234692</v>
      </c>
      <c r="U6">
        <v>252087</v>
      </c>
      <c r="V6">
        <v>264795</v>
      </c>
      <c r="W6">
        <v>273883</v>
      </c>
      <c r="X6">
        <v>279623</v>
      </c>
      <c r="Y6">
        <v>283300</v>
      </c>
      <c r="Z6">
        <v>283752</v>
      </c>
      <c r="AA6">
        <v>283038</v>
      </c>
      <c r="AB6">
        <v>281885</v>
      </c>
      <c r="AC6">
        <v>280287</v>
      </c>
      <c r="AD6">
        <v>278224</v>
      </c>
      <c r="AE6">
        <v>275540</v>
      </c>
      <c r="AF6">
        <v>272216</v>
      </c>
      <c r="AG6">
        <v>268544</v>
      </c>
      <c r="AH6">
        <v>263983</v>
      </c>
      <c r="AI6">
        <v>258660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0"/>
      <c r="E7" s="50"/>
      <c r="F7">
        <v>319</v>
      </c>
      <c r="G7">
        <v>813</v>
      </c>
      <c r="H7">
        <v>1260</v>
      </c>
      <c r="I7">
        <v>1931</v>
      </c>
      <c r="J7">
        <v>2889</v>
      </c>
      <c r="K7">
        <v>4250</v>
      </c>
      <c r="L7">
        <v>5820</v>
      </c>
      <c r="M7">
        <v>7762</v>
      </c>
      <c r="N7">
        <v>10072</v>
      </c>
      <c r="O7">
        <v>12704</v>
      </c>
      <c r="P7">
        <v>15875</v>
      </c>
      <c r="Q7">
        <v>19239</v>
      </c>
      <c r="R7">
        <v>22580</v>
      </c>
      <c r="S7">
        <v>25634</v>
      </c>
      <c r="T7">
        <v>28268</v>
      </c>
      <c r="U7">
        <v>30368</v>
      </c>
      <c r="V7">
        <v>31903</v>
      </c>
      <c r="W7">
        <v>32999</v>
      </c>
      <c r="X7">
        <v>33692</v>
      </c>
      <c r="Y7">
        <v>34136</v>
      </c>
      <c r="Z7">
        <v>34191</v>
      </c>
      <c r="AA7">
        <v>34105</v>
      </c>
      <c r="AB7">
        <v>33966</v>
      </c>
      <c r="AC7">
        <v>33774</v>
      </c>
      <c r="AD7">
        <v>33525</v>
      </c>
      <c r="AE7">
        <v>33201</v>
      </c>
      <c r="AF7">
        <v>32802</v>
      </c>
      <c r="AG7">
        <v>32359</v>
      </c>
      <c r="AH7">
        <v>31808</v>
      </c>
      <c r="AI7">
        <v>31168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0"/>
      <c r="E8" s="50"/>
      <c r="F8">
        <v>613</v>
      </c>
      <c r="G8">
        <v>1098</v>
      </c>
      <c r="H8">
        <v>2056</v>
      </c>
      <c r="I8">
        <v>3866</v>
      </c>
      <c r="J8">
        <v>7114</v>
      </c>
      <c r="K8">
        <v>12752</v>
      </c>
      <c r="L8">
        <v>18082</v>
      </c>
      <c r="M8">
        <v>24677</v>
      </c>
      <c r="N8">
        <v>32523</v>
      </c>
      <c r="O8">
        <v>41472</v>
      </c>
      <c r="P8">
        <v>52250</v>
      </c>
      <c r="Q8">
        <v>63686</v>
      </c>
      <c r="R8">
        <v>75047</v>
      </c>
      <c r="S8">
        <v>85421</v>
      </c>
      <c r="T8">
        <v>94378</v>
      </c>
      <c r="U8">
        <v>101517</v>
      </c>
      <c r="V8">
        <v>106725</v>
      </c>
      <c r="W8">
        <v>110444</v>
      </c>
      <c r="X8">
        <v>112792</v>
      </c>
      <c r="Y8">
        <v>114291</v>
      </c>
      <c r="Z8">
        <v>114474</v>
      </c>
      <c r="AA8">
        <v>114186</v>
      </c>
      <c r="AB8">
        <v>113723</v>
      </c>
      <c r="AC8">
        <v>113078</v>
      </c>
      <c r="AD8">
        <v>112245</v>
      </c>
      <c r="AE8">
        <v>111163</v>
      </c>
      <c r="AF8">
        <v>109822</v>
      </c>
      <c r="AG8">
        <v>108339</v>
      </c>
      <c r="AH8">
        <v>106499</v>
      </c>
      <c r="AI8">
        <v>104353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0"/>
      <c r="E9" s="50"/>
      <c r="F9">
        <v>2259</v>
      </c>
      <c r="G9">
        <v>5570</v>
      </c>
      <c r="H9">
        <v>8346</v>
      </c>
      <c r="I9">
        <v>12373</v>
      </c>
      <c r="J9">
        <v>17923</v>
      </c>
      <c r="K9">
        <v>25511</v>
      </c>
      <c r="L9">
        <v>34057</v>
      </c>
      <c r="M9">
        <v>44625</v>
      </c>
      <c r="N9">
        <v>57182</v>
      </c>
      <c r="O9">
        <v>71498</v>
      </c>
      <c r="P9">
        <v>88735</v>
      </c>
      <c r="Q9">
        <v>107018</v>
      </c>
      <c r="R9">
        <v>125185</v>
      </c>
      <c r="S9">
        <v>141788</v>
      </c>
      <c r="T9">
        <v>156102</v>
      </c>
      <c r="U9">
        <v>167527</v>
      </c>
      <c r="V9">
        <v>175877</v>
      </c>
      <c r="W9">
        <v>181855</v>
      </c>
      <c r="X9">
        <v>185634</v>
      </c>
      <c r="Y9">
        <v>188056</v>
      </c>
      <c r="Z9">
        <v>188357</v>
      </c>
      <c r="AA9">
        <v>187884</v>
      </c>
      <c r="AB9">
        <v>187118</v>
      </c>
      <c r="AC9">
        <v>186058</v>
      </c>
      <c r="AD9">
        <v>184687</v>
      </c>
      <c r="AE9">
        <v>182907</v>
      </c>
      <c r="AF9">
        <v>180700</v>
      </c>
      <c r="AG9">
        <v>178261</v>
      </c>
      <c r="AH9">
        <v>175233</v>
      </c>
      <c r="AI9">
        <v>171704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0"/>
      <c r="E10" s="50"/>
      <c r="F10">
        <v>256</v>
      </c>
      <c r="G10">
        <v>652</v>
      </c>
      <c r="H10">
        <v>1006</v>
      </c>
      <c r="I10">
        <v>1535</v>
      </c>
      <c r="J10">
        <v>2289</v>
      </c>
      <c r="K10">
        <v>3356</v>
      </c>
      <c r="L10">
        <v>4587</v>
      </c>
      <c r="M10">
        <v>6108</v>
      </c>
      <c r="N10">
        <v>7916</v>
      </c>
      <c r="O10">
        <v>9976</v>
      </c>
      <c r="P10">
        <v>12462</v>
      </c>
      <c r="Q10">
        <v>15095</v>
      </c>
      <c r="R10">
        <v>17712</v>
      </c>
      <c r="S10">
        <v>20103</v>
      </c>
      <c r="T10">
        <v>22166</v>
      </c>
      <c r="U10">
        <v>23810</v>
      </c>
      <c r="V10">
        <v>25012</v>
      </c>
      <c r="W10">
        <v>25872</v>
      </c>
      <c r="X10">
        <v>26414</v>
      </c>
      <c r="Y10">
        <v>26762</v>
      </c>
      <c r="Z10">
        <v>26804</v>
      </c>
      <c r="AA10">
        <v>26738</v>
      </c>
      <c r="AB10">
        <v>26627</v>
      </c>
      <c r="AC10">
        <v>26477</v>
      </c>
      <c r="AD10">
        <v>26281</v>
      </c>
      <c r="AE10">
        <v>26028</v>
      </c>
      <c r="AF10">
        <v>25715</v>
      </c>
      <c r="AG10">
        <v>25367</v>
      </c>
      <c r="AH10">
        <v>24937</v>
      </c>
      <c r="AI10">
        <v>24434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0"/>
      <c r="E11" s="50"/>
      <c r="F11">
        <v>1795</v>
      </c>
      <c r="G11">
        <v>4664</v>
      </c>
      <c r="H11">
        <v>7386</v>
      </c>
      <c r="I11">
        <v>11551</v>
      </c>
      <c r="J11">
        <v>17639</v>
      </c>
      <c r="K11">
        <v>26440</v>
      </c>
      <c r="L11">
        <v>36681</v>
      </c>
      <c r="M11">
        <v>49352</v>
      </c>
      <c r="N11">
        <v>64416</v>
      </c>
      <c r="O11">
        <v>81598</v>
      </c>
      <c r="P11">
        <v>102292</v>
      </c>
      <c r="Q11">
        <v>124241</v>
      </c>
      <c r="R11">
        <v>146053</v>
      </c>
      <c r="S11">
        <v>165975</v>
      </c>
      <c r="T11">
        <v>183164</v>
      </c>
      <c r="U11">
        <v>196875</v>
      </c>
      <c r="V11">
        <v>206876</v>
      </c>
      <c r="W11">
        <v>214033</v>
      </c>
      <c r="X11">
        <v>218548</v>
      </c>
      <c r="Y11">
        <v>221436</v>
      </c>
      <c r="Z11">
        <v>221790</v>
      </c>
      <c r="AA11">
        <v>221233</v>
      </c>
      <c r="AB11">
        <v>220331</v>
      </c>
      <c r="AC11">
        <v>219080</v>
      </c>
      <c r="AD11">
        <v>217469</v>
      </c>
      <c r="AE11">
        <v>215370</v>
      </c>
      <c r="AF11">
        <v>212773</v>
      </c>
      <c r="AG11">
        <v>209903</v>
      </c>
      <c r="AH11">
        <v>206338</v>
      </c>
      <c r="AI11">
        <v>202181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0"/>
      <c r="E12" s="50"/>
      <c r="F12">
        <v>855</v>
      </c>
      <c r="G12">
        <v>1394</v>
      </c>
      <c r="H12">
        <v>2404</v>
      </c>
      <c r="I12">
        <v>4185</v>
      </c>
      <c r="J12">
        <v>7157</v>
      </c>
      <c r="K12">
        <v>11990</v>
      </c>
      <c r="L12">
        <v>16172</v>
      </c>
      <c r="M12">
        <v>21341</v>
      </c>
      <c r="N12">
        <v>27489</v>
      </c>
      <c r="O12">
        <v>34494</v>
      </c>
      <c r="P12">
        <v>42932</v>
      </c>
      <c r="Q12">
        <v>51886</v>
      </c>
      <c r="R12">
        <v>60781</v>
      </c>
      <c r="S12">
        <v>68906</v>
      </c>
      <c r="T12">
        <v>75915</v>
      </c>
      <c r="U12">
        <v>81508</v>
      </c>
      <c r="V12">
        <v>85591</v>
      </c>
      <c r="W12">
        <v>88516</v>
      </c>
      <c r="X12">
        <v>90365</v>
      </c>
      <c r="Y12">
        <v>91546</v>
      </c>
      <c r="Z12">
        <v>91694</v>
      </c>
      <c r="AA12">
        <v>91463</v>
      </c>
      <c r="AB12">
        <v>91091</v>
      </c>
      <c r="AC12">
        <v>90574</v>
      </c>
      <c r="AD12">
        <v>89906</v>
      </c>
      <c r="AE12">
        <v>89039</v>
      </c>
      <c r="AF12">
        <v>87967</v>
      </c>
      <c r="AG12">
        <v>86779</v>
      </c>
      <c r="AH12">
        <v>85304</v>
      </c>
      <c r="AI12">
        <v>83585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0"/>
      <c r="E13" s="50"/>
      <c r="F13">
        <v>622</v>
      </c>
      <c r="G13">
        <v>1015</v>
      </c>
      <c r="H13">
        <v>1752</v>
      </c>
      <c r="I13">
        <v>3052</v>
      </c>
      <c r="J13">
        <v>5230</v>
      </c>
      <c r="K13">
        <v>8775</v>
      </c>
      <c r="L13">
        <v>11848</v>
      </c>
      <c r="M13">
        <v>15652</v>
      </c>
      <c r="N13">
        <v>20170</v>
      </c>
      <c r="O13">
        <v>25322</v>
      </c>
      <c r="P13">
        <v>31527</v>
      </c>
      <c r="Q13">
        <v>38111</v>
      </c>
      <c r="R13">
        <v>44650</v>
      </c>
      <c r="S13">
        <v>50624</v>
      </c>
      <c r="T13">
        <v>55778</v>
      </c>
      <c r="U13">
        <v>59890</v>
      </c>
      <c r="V13">
        <v>62895</v>
      </c>
      <c r="W13">
        <v>65044</v>
      </c>
      <c r="X13">
        <v>66402</v>
      </c>
      <c r="Y13">
        <v>67273</v>
      </c>
      <c r="Z13">
        <v>67380</v>
      </c>
      <c r="AA13">
        <v>67210</v>
      </c>
      <c r="AB13">
        <v>66938</v>
      </c>
      <c r="AC13">
        <v>66558</v>
      </c>
      <c r="AD13">
        <v>66069</v>
      </c>
      <c r="AE13">
        <v>65431</v>
      </c>
      <c r="AF13">
        <v>64643</v>
      </c>
      <c r="AG13">
        <v>63771</v>
      </c>
      <c r="AH13">
        <v>62687</v>
      </c>
      <c r="AI13">
        <v>61422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0"/>
      <c r="E14" s="50"/>
      <c r="F14">
        <v>1496</v>
      </c>
      <c r="G14">
        <v>2422</v>
      </c>
      <c r="H14">
        <v>3987</v>
      </c>
      <c r="I14">
        <v>6600</v>
      </c>
      <c r="J14">
        <v>10717</v>
      </c>
      <c r="K14">
        <v>17003</v>
      </c>
      <c r="L14">
        <v>22118</v>
      </c>
      <c r="M14">
        <v>28436</v>
      </c>
      <c r="N14">
        <v>35939</v>
      </c>
      <c r="O14">
        <v>44490</v>
      </c>
      <c r="P14">
        <v>54787</v>
      </c>
      <c r="Q14">
        <v>65707</v>
      </c>
      <c r="R14">
        <v>76557</v>
      </c>
      <c r="S14">
        <v>86477</v>
      </c>
      <c r="T14">
        <v>95023</v>
      </c>
      <c r="U14">
        <v>101849</v>
      </c>
      <c r="V14">
        <v>106844</v>
      </c>
      <c r="W14">
        <v>110425</v>
      </c>
      <c r="X14">
        <v>112692</v>
      </c>
      <c r="Y14">
        <v>114145</v>
      </c>
      <c r="Z14">
        <v>114327</v>
      </c>
      <c r="AA14">
        <v>114042</v>
      </c>
      <c r="AB14">
        <v>113578</v>
      </c>
      <c r="AC14">
        <v>112932</v>
      </c>
      <c r="AD14">
        <v>112102</v>
      </c>
      <c r="AE14">
        <v>111020</v>
      </c>
      <c r="AF14">
        <v>109682</v>
      </c>
      <c r="AG14">
        <v>108200</v>
      </c>
      <c r="AH14">
        <v>106364</v>
      </c>
      <c r="AI14">
        <v>104218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0"/>
      <c r="E15" s="50"/>
      <c r="F15">
        <v>258</v>
      </c>
      <c r="G15">
        <v>453</v>
      </c>
      <c r="H15">
        <v>840</v>
      </c>
      <c r="I15">
        <v>1560</v>
      </c>
      <c r="J15">
        <v>2844</v>
      </c>
      <c r="K15">
        <v>5051</v>
      </c>
      <c r="L15">
        <v>7117</v>
      </c>
      <c r="M15">
        <v>9676</v>
      </c>
      <c r="N15">
        <v>12719</v>
      </c>
      <c r="O15">
        <v>16189</v>
      </c>
      <c r="P15">
        <v>20370</v>
      </c>
      <c r="Q15">
        <v>24806</v>
      </c>
      <c r="R15">
        <v>29211</v>
      </c>
      <c r="S15">
        <v>33236</v>
      </c>
      <c r="T15">
        <v>36709</v>
      </c>
      <c r="U15">
        <v>39478</v>
      </c>
      <c r="V15">
        <v>41498</v>
      </c>
      <c r="W15">
        <v>42942</v>
      </c>
      <c r="X15">
        <v>43852</v>
      </c>
      <c r="Y15">
        <v>44434</v>
      </c>
      <c r="Z15">
        <v>44506</v>
      </c>
      <c r="AA15">
        <v>44394</v>
      </c>
      <c r="AB15">
        <v>44213</v>
      </c>
      <c r="AC15">
        <v>43963</v>
      </c>
      <c r="AD15">
        <v>43639</v>
      </c>
      <c r="AE15">
        <v>43217</v>
      </c>
      <c r="AF15">
        <v>42697</v>
      </c>
      <c r="AG15">
        <v>42119</v>
      </c>
      <c r="AH15">
        <v>41405</v>
      </c>
      <c r="AI15">
        <v>40570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0"/>
      <c r="E16" s="50"/>
      <c r="F16">
        <v>58</v>
      </c>
      <c r="G16">
        <v>137</v>
      </c>
      <c r="H16">
        <v>198</v>
      </c>
      <c r="I16">
        <v>281</v>
      </c>
      <c r="J16">
        <v>389</v>
      </c>
      <c r="K16">
        <v>528</v>
      </c>
      <c r="L16">
        <v>676</v>
      </c>
      <c r="M16">
        <v>859</v>
      </c>
      <c r="N16">
        <v>1077</v>
      </c>
      <c r="O16">
        <v>1325</v>
      </c>
      <c r="P16">
        <v>1623</v>
      </c>
      <c r="Q16">
        <v>1940</v>
      </c>
      <c r="R16">
        <v>2254</v>
      </c>
      <c r="S16">
        <v>2542</v>
      </c>
      <c r="T16">
        <v>2789</v>
      </c>
      <c r="U16">
        <v>2987</v>
      </c>
      <c r="V16">
        <v>3132</v>
      </c>
      <c r="W16">
        <v>3236</v>
      </c>
      <c r="X16">
        <v>3302</v>
      </c>
      <c r="Y16">
        <v>3344</v>
      </c>
      <c r="Z16">
        <v>3349</v>
      </c>
      <c r="AA16">
        <v>3341</v>
      </c>
      <c r="AB16">
        <v>3327</v>
      </c>
      <c r="AC16">
        <v>3309</v>
      </c>
      <c r="AD16">
        <v>3284</v>
      </c>
      <c r="AE16">
        <v>3253</v>
      </c>
      <c r="AF16">
        <v>3213</v>
      </c>
      <c r="AG16">
        <v>3170</v>
      </c>
      <c r="AH16">
        <v>3116</v>
      </c>
      <c r="AI16">
        <v>3053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0"/>
      <c r="E17" s="50"/>
      <c r="F17">
        <v>869</v>
      </c>
      <c r="G17">
        <v>2313</v>
      </c>
      <c r="H17">
        <v>3729</v>
      </c>
      <c r="I17">
        <v>5933</v>
      </c>
      <c r="J17">
        <v>9194</v>
      </c>
      <c r="K17">
        <v>13973</v>
      </c>
      <c r="L17">
        <v>19595</v>
      </c>
      <c r="M17">
        <v>26554</v>
      </c>
      <c r="N17">
        <v>34828</v>
      </c>
      <c r="O17">
        <v>44265</v>
      </c>
      <c r="P17">
        <v>55634</v>
      </c>
      <c r="Q17">
        <v>67695</v>
      </c>
      <c r="R17">
        <v>79675</v>
      </c>
      <c r="S17">
        <v>90621</v>
      </c>
      <c r="T17">
        <v>100064</v>
      </c>
      <c r="U17">
        <v>107596</v>
      </c>
      <c r="V17">
        <v>113089</v>
      </c>
      <c r="W17">
        <v>117016</v>
      </c>
      <c r="X17">
        <v>119493</v>
      </c>
      <c r="Y17">
        <v>121078</v>
      </c>
      <c r="Z17">
        <v>121274</v>
      </c>
      <c r="AA17">
        <v>120970</v>
      </c>
      <c r="AB17">
        <v>120474</v>
      </c>
      <c r="AC17">
        <v>119791</v>
      </c>
      <c r="AD17">
        <v>118910</v>
      </c>
      <c r="AE17">
        <v>117764</v>
      </c>
      <c r="AF17">
        <v>116342</v>
      </c>
      <c r="AG17">
        <v>114772</v>
      </c>
      <c r="AH17">
        <v>112824</v>
      </c>
      <c r="AI17">
        <v>110549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0"/>
      <c r="E18" s="50"/>
      <c r="F18">
        <v>2258</v>
      </c>
      <c r="G18">
        <v>5752</v>
      </c>
      <c r="H18">
        <v>8904</v>
      </c>
      <c r="I18">
        <v>13620</v>
      </c>
      <c r="J18">
        <v>20368</v>
      </c>
      <c r="K18">
        <v>29932</v>
      </c>
      <c r="L18">
        <v>40963</v>
      </c>
      <c r="M18">
        <v>54602</v>
      </c>
      <c r="N18">
        <v>70821</v>
      </c>
      <c r="O18">
        <v>89312</v>
      </c>
      <c r="P18">
        <v>111584</v>
      </c>
      <c r="Q18">
        <v>135210</v>
      </c>
      <c r="R18">
        <v>158683</v>
      </c>
      <c r="S18">
        <v>180125</v>
      </c>
      <c r="T18">
        <v>198627</v>
      </c>
      <c r="U18">
        <v>213380</v>
      </c>
      <c r="V18">
        <v>224153</v>
      </c>
      <c r="W18">
        <v>231861</v>
      </c>
      <c r="X18">
        <v>236731</v>
      </c>
      <c r="Y18">
        <v>239845</v>
      </c>
      <c r="Z18">
        <v>240228</v>
      </c>
      <c r="AA18">
        <v>239626</v>
      </c>
      <c r="AB18">
        <v>238650</v>
      </c>
      <c r="AC18">
        <v>237297</v>
      </c>
      <c r="AD18">
        <v>235548</v>
      </c>
      <c r="AE18">
        <v>233279</v>
      </c>
      <c r="AF18">
        <v>230466</v>
      </c>
      <c r="AG18">
        <v>227354</v>
      </c>
      <c r="AH18">
        <v>223492</v>
      </c>
      <c r="AI18">
        <v>218984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0"/>
      <c r="E19" s="50"/>
      <c r="F19">
        <v>6892</v>
      </c>
      <c r="G19">
        <v>16747</v>
      </c>
      <c r="H19">
        <v>24698</v>
      </c>
      <c r="I19">
        <v>35981</v>
      </c>
      <c r="J19">
        <v>51176</v>
      </c>
      <c r="K19">
        <v>71465</v>
      </c>
      <c r="L19">
        <v>93952</v>
      </c>
      <c r="M19">
        <v>121732</v>
      </c>
      <c r="N19">
        <v>154730</v>
      </c>
      <c r="O19">
        <v>192344</v>
      </c>
      <c r="P19">
        <v>237641</v>
      </c>
      <c r="Q19">
        <v>285681</v>
      </c>
      <c r="R19">
        <v>333412</v>
      </c>
      <c r="S19">
        <v>377049</v>
      </c>
      <c r="T19">
        <v>414652</v>
      </c>
      <c r="U19">
        <v>444667</v>
      </c>
      <c r="V19">
        <v>466632</v>
      </c>
      <c r="W19">
        <v>482366</v>
      </c>
      <c r="X19">
        <v>492318</v>
      </c>
      <c r="Y19">
        <v>498700</v>
      </c>
      <c r="Z19">
        <v>499491</v>
      </c>
      <c r="AA19">
        <v>498243</v>
      </c>
      <c r="AB19">
        <v>496214</v>
      </c>
      <c r="AC19">
        <v>493400</v>
      </c>
      <c r="AD19">
        <v>489765</v>
      </c>
      <c r="AE19">
        <v>485039</v>
      </c>
      <c r="AF19">
        <v>479195</v>
      </c>
      <c r="AG19">
        <v>472728</v>
      </c>
      <c r="AH19">
        <v>464694</v>
      </c>
      <c r="AI19">
        <v>455330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0"/>
      <c r="E20" s="50"/>
      <c r="F20">
        <v>349</v>
      </c>
      <c r="G20">
        <v>617</v>
      </c>
      <c r="H20">
        <v>1148</v>
      </c>
      <c r="I20">
        <v>2143</v>
      </c>
      <c r="J20">
        <v>3917</v>
      </c>
      <c r="K20">
        <v>6982</v>
      </c>
      <c r="L20">
        <v>9860</v>
      </c>
      <c r="M20">
        <v>13424</v>
      </c>
      <c r="N20">
        <v>17663</v>
      </c>
      <c r="O20">
        <v>22497</v>
      </c>
      <c r="P20">
        <v>28320</v>
      </c>
      <c r="Q20">
        <v>34497</v>
      </c>
      <c r="R20">
        <v>40635</v>
      </c>
      <c r="S20">
        <v>46241</v>
      </c>
      <c r="T20">
        <v>51078</v>
      </c>
      <c r="U20">
        <v>54936</v>
      </c>
      <c r="V20">
        <v>57749</v>
      </c>
      <c r="W20">
        <v>59759</v>
      </c>
      <c r="X20">
        <v>61028</v>
      </c>
      <c r="Y20">
        <v>61838</v>
      </c>
      <c r="Z20">
        <v>61936</v>
      </c>
      <c r="AA20">
        <v>61782</v>
      </c>
      <c r="AB20">
        <v>61530</v>
      </c>
      <c r="AC20">
        <v>61181</v>
      </c>
      <c r="AD20">
        <v>60730</v>
      </c>
      <c r="AE20">
        <v>60144</v>
      </c>
      <c r="AF20">
        <v>59420</v>
      </c>
      <c r="AG20">
        <v>58618</v>
      </c>
      <c r="AH20">
        <v>57621</v>
      </c>
      <c r="AI20">
        <v>56461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0"/>
      <c r="E21" s="50"/>
      <c r="F21">
        <v>1300</v>
      </c>
      <c r="G21">
        <v>2072</v>
      </c>
      <c r="H21">
        <v>3473</v>
      </c>
      <c r="I21">
        <v>5877</v>
      </c>
      <c r="J21">
        <v>9762</v>
      </c>
      <c r="K21">
        <v>15865</v>
      </c>
      <c r="L21">
        <v>20891</v>
      </c>
      <c r="M21">
        <v>27099</v>
      </c>
      <c r="N21">
        <v>34479</v>
      </c>
      <c r="O21">
        <v>42887</v>
      </c>
      <c r="P21">
        <v>53011</v>
      </c>
      <c r="Q21">
        <v>63752</v>
      </c>
      <c r="R21">
        <v>74421</v>
      </c>
      <c r="S21">
        <v>84177</v>
      </c>
      <c r="T21">
        <v>92584</v>
      </c>
      <c r="U21">
        <v>99295</v>
      </c>
      <c r="V21">
        <v>104205</v>
      </c>
      <c r="W21">
        <v>107722</v>
      </c>
      <c r="X21">
        <v>109947</v>
      </c>
      <c r="Y21">
        <v>111373</v>
      </c>
      <c r="Z21">
        <v>111550</v>
      </c>
      <c r="AA21">
        <v>111268</v>
      </c>
      <c r="AB21">
        <v>110819</v>
      </c>
      <c r="AC21">
        <v>110188</v>
      </c>
      <c r="AD21">
        <v>109377</v>
      </c>
      <c r="AE21">
        <v>108322</v>
      </c>
      <c r="AF21">
        <v>107016</v>
      </c>
      <c r="AG21">
        <v>105572</v>
      </c>
      <c r="AH21">
        <v>103779</v>
      </c>
      <c r="AI21">
        <v>101688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0"/>
      <c r="E22" s="50"/>
      <c r="F22">
        <v>127</v>
      </c>
      <c r="G22">
        <v>323</v>
      </c>
      <c r="H22">
        <v>502</v>
      </c>
      <c r="I22">
        <v>772</v>
      </c>
      <c r="J22">
        <v>1159</v>
      </c>
      <c r="K22">
        <v>1708</v>
      </c>
      <c r="L22">
        <v>2343</v>
      </c>
      <c r="M22">
        <v>3130</v>
      </c>
      <c r="N22">
        <v>4064</v>
      </c>
      <c r="O22">
        <v>5129</v>
      </c>
      <c r="P22">
        <v>6413</v>
      </c>
      <c r="Q22">
        <v>7775</v>
      </c>
      <c r="R22">
        <v>9127</v>
      </c>
      <c r="S22">
        <v>10363</v>
      </c>
      <c r="T22">
        <v>11429</v>
      </c>
      <c r="U22">
        <v>12279</v>
      </c>
      <c r="V22">
        <v>12901</v>
      </c>
      <c r="W22">
        <v>13345</v>
      </c>
      <c r="X22">
        <v>13625</v>
      </c>
      <c r="Y22">
        <v>13804</v>
      </c>
      <c r="Z22">
        <v>13826</v>
      </c>
      <c r="AA22">
        <v>13791</v>
      </c>
      <c r="AB22">
        <v>13735</v>
      </c>
      <c r="AC22">
        <v>13658</v>
      </c>
      <c r="AD22">
        <v>13557</v>
      </c>
      <c r="AE22">
        <v>13426</v>
      </c>
      <c r="AF22">
        <v>13265</v>
      </c>
      <c r="AG22">
        <v>13085</v>
      </c>
      <c r="AH22">
        <v>12863</v>
      </c>
      <c r="AI22">
        <v>12604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0"/>
      <c r="E23" s="50"/>
      <c r="F23">
        <v>675</v>
      </c>
      <c r="G23">
        <v>1778</v>
      </c>
      <c r="H23">
        <v>2839</v>
      </c>
      <c r="I23">
        <v>4474</v>
      </c>
      <c r="J23">
        <v>6877</v>
      </c>
      <c r="K23">
        <v>10374</v>
      </c>
      <c r="L23">
        <v>14469</v>
      </c>
      <c r="M23">
        <v>19538</v>
      </c>
      <c r="N23">
        <v>25567</v>
      </c>
      <c r="O23">
        <v>32439</v>
      </c>
      <c r="P23">
        <v>40720</v>
      </c>
      <c r="Q23">
        <v>49504</v>
      </c>
      <c r="R23">
        <v>58229</v>
      </c>
      <c r="S23">
        <v>66200</v>
      </c>
      <c r="T23">
        <v>73076</v>
      </c>
      <c r="U23">
        <v>78562</v>
      </c>
      <c r="V23">
        <v>82563</v>
      </c>
      <c r="W23">
        <v>85424</v>
      </c>
      <c r="X23">
        <v>87231</v>
      </c>
      <c r="Y23">
        <v>88386</v>
      </c>
      <c r="Z23">
        <v>88527</v>
      </c>
      <c r="AA23">
        <v>88304</v>
      </c>
      <c r="AB23">
        <v>87946</v>
      </c>
      <c r="AC23">
        <v>87445</v>
      </c>
      <c r="AD23">
        <v>86802</v>
      </c>
      <c r="AE23">
        <v>85965</v>
      </c>
      <c r="AF23">
        <v>84931</v>
      </c>
      <c r="AG23">
        <v>83783</v>
      </c>
      <c r="AH23">
        <v>82361</v>
      </c>
      <c r="AI23">
        <v>80699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0"/>
      <c r="E24" s="50"/>
      <c r="F24">
        <v>804</v>
      </c>
      <c r="G24">
        <v>2127</v>
      </c>
      <c r="H24">
        <v>3417</v>
      </c>
      <c r="I24">
        <v>5411</v>
      </c>
      <c r="J24">
        <v>8350</v>
      </c>
      <c r="K24">
        <v>12641</v>
      </c>
      <c r="L24">
        <v>17679</v>
      </c>
      <c r="M24">
        <v>23916</v>
      </c>
      <c r="N24">
        <v>31332</v>
      </c>
      <c r="O24">
        <v>39786</v>
      </c>
      <c r="P24">
        <v>49974</v>
      </c>
      <c r="Q24">
        <v>60780</v>
      </c>
      <c r="R24">
        <v>71517</v>
      </c>
      <c r="S24">
        <v>81322</v>
      </c>
      <c r="T24">
        <v>89787</v>
      </c>
      <c r="U24">
        <v>96532</v>
      </c>
      <c r="V24">
        <v>101455</v>
      </c>
      <c r="W24">
        <v>104975</v>
      </c>
      <c r="X24">
        <v>107194</v>
      </c>
      <c r="Y24">
        <v>108616</v>
      </c>
      <c r="Z24">
        <v>108791</v>
      </c>
      <c r="AA24">
        <v>108518</v>
      </c>
      <c r="AB24">
        <v>108077</v>
      </c>
      <c r="AC24">
        <v>107463</v>
      </c>
      <c r="AD24">
        <v>106671</v>
      </c>
      <c r="AE24">
        <v>105642</v>
      </c>
      <c r="AF24">
        <v>104367</v>
      </c>
      <c r="AG24">
        <v>102960</v>
      </c>
      <c r="AH24">
        <v>101209</v>
      </c>
      <c r="AI24">
        <v>99169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0"/>
      <c r="E25" s="50"/>
      <c r="F25">
        <v>1045</v>
      </c>
      <c r="G25">
        <v>1691</v>
      </c>
      <c r="H25">
        <v>2885</v>
      </c>
      <c r="I25">
        <v>4973</v>
      </c>
      <c r="J25">
        <v>8424</v>
      </c>
      <c r="K25">
        <v>13963</v>
      </c>
      <c r="L25">
        <v>18690</v>
      </c>
      <c r="M25">
        <v>24527</v>
      </c>
      <c r="N25">
        <v>31466</v>
      </c>
      <c r="O25">
        <v>39378</v>
      </c>
      <c r="P25">
        <v>48906</v>
      </c>
      <c r="Q25">
        <v>59012</v>
      </c>
      <c r="R25">
        <v>69052</v>
      </c>
      <c r="S25">
        <v>78228</v>
      </c>
      <c r="T25">
        <v>86140</v>
      </c>
      <c r="U25">
        <v>92453</v>
      </c>
      <c r="V25">
        <v>97069</v>
      </c>
      <c r="W25">
        <v>100372</v>
      </c>
      <c r="X25">
        <v>102459</v>
      </c>
      <c r="Y25">
        <v>103797</v>
      </c>
      <c r="Z25">
        <v>103962</v>
      </c>
      <c r="AA25">
        <v>103703</v>
      </c>
      <c r="AB25">
        <v>103280</v>
      </c>
      <c r="AC25">
        <v>102694</v>
      </c>
      <c r="AD25">
        <v>101939</v>
      </c>
      <c r="AE25">
        <v>100955</v>
      </c>
      <c r="AF25">
        <v>99740</v>
      </c>
      <c r="AG25">
        <v>98391</v>
      </c>
      <c r="AH25">
        <v>96720</v>
      </c>
      <c r="AI25">
        <v>94771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0"/>
      <c r="E26" s="50"/>
      <c r="F26">
        <v>2049</v>
      </c>
      <c r="G26">
        <v>3269</v>
      </c>
      <c r="H26">
        <v>5509</v>
      </c>
      <c r="I26">
        <v>9366</v>
      </c>
      <c r="J26">
        <v>15632</v>
      </c>
      <c r="K26">
        <v>25528</v>
      </c>
      <c r="L26">
        <v>33754</v>
      </c>
      <c r="M26">
        <v>43913</v>
      </c>
      <c r="N26">
        <v>55985</v>
      </c>
      <c r="O26">
        <v>69748</v>
      </c>
      <c r="P26">
        <v>86317</v>
      </c>
      <c r="Q26">
        <v>103899</v>
      </c>
      <c r="R26">
        <v>121362</v>
      </c>
      <c r="S26">
        <v>137323</v>
      </c>
      <c r="T26">
        <v>151083</v>
      </c>
      <c r="U26">
        <v>162069</v>
      </c>
      <c r="V26">
        <v>170100</v>
      </c>
      <c r="W26">
        <v>175853</v>
      </c>
      <c r="X26">
        <v>179491</v>
      </c>
      <c r="Y26">
        <v>181823</v>
      </c>
      <c r="Z26">
        <v>182113</v>
      </c>
      <c r="AA26">
        <v>181656</v>
      </c>
      <c r="AB26">
        <v>180916</v>
      </c>
      <c r="AC26">
        <v>179891</v>
      </c>
      <c r="AD26">
        <v>178566</v>
      </c>
      <c r="AE26">
        <v>176844</v>
      </c>
      <c r="AF26">
        <v>174713</v>
      </c>
      <c r="AG26">
        <v>172354</v>
      </c>
      <c r="AH26">
        <v>169427</v>
      </c>
      <c r="AI26">
        <v>166011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0"/>
      <c r="E27" s="50"/>
      <c r="F27">
        <v>87</v>
      </c>
      <c r="G27">
        <v>228</v>
      </c>
      <c r="H27">
        <v>359</v>
      </c>
      <c r="I27">
        <v>558</v>
      </c>
      <c r="J27">
        <v>847</v>
      </c>
      <c r="K27">
        <v>1262</v>
      </c>
      <c r="L27">
        <v>1745</v>
      </c>
      <c r="M27">
        <v>2344</v>
      </c>
      <c r="N27">
        <v>3054</v>
      </c>
      <c r="O27">
        <v>3865</v>
      </c>
      <c r="P27">
        <v>4841</v>
      </c>
      <c r="Q27">
        <v>5876</v>
      </c>
      <c r="R27">
        <v>6906</v>
      </c>
      <c r="S27">
        <v>7846</v>
      </c>
      <c r="T27">
        <v>8657</v>
      </c>
      <c r="U27">
        <v>9305</v>
      </c>
      <c r="V27">
        <v>9777</v>
      </c>
      <c r="W27">
        <v>10114</v>
      </c>
      <c r="X27">
        <v>10326</v>
      </c>
      <c r="Y27">
        <v>10463</v>
      </c>
      <c r="Z27">
        <v>10480</v>
      </c>
      <c r="AA27">
        <v>10454</v>
      </c>
      <c r="AB27">
        <v>10412</v>
      </c>
      <c r="AC27">
        <v>10352</v>
      </c>
      <c r="AD27">
        <v>10276</v>
      </c>
      <c r="AE27">
        <v>10177</v>
      </c>
      <c r="AF27">
        <v>10054</v>
      </c>
      <c r="AG27">
        <v>9918</v>
      </c>
      <c r="AH27">
        <v>9749</v>
      </c>
      <c r="AI27">
        <v>9553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0"/>
      <c r="E28" s="50"/>
      <c r="F28">
        <v>458</v>
      </c>
      <c r="G28">
        <v>798</v>
      </c>
      <c r="H28">
        <v>1463</v>
      </c>
      <c r="I28">
        <v>2701</v>
      </c>
      <c r="J28">
        <v>4881</v>
      </c>
      <c r="K28">
        <v>8618</v>
      </c>
      <c r="L28">
        <v>12088</v>
      </c>
      <c r="M28">
        <v>16382</v>
      </c>
      <c r="N28">
        <v>21491</v>
      </c>
      <c r="O28">
        <v>27317</v>
      </c>
      <c r="P28">
        <v>34335</v>
      </c>
      <c r="Q28">
        <v>41779</v>
      </c>
      <c r="R28">
        <v>49175</v>
      </c>
      <c r="S28">
        <v>55930</v>
      </c>
      <c r="T28">
        <v>61760</v>
      </c>
      <c r="U28">
        <v>66408</v>
      </c>
      <c r="V28">
        <v>69799</v>
      </c>
      <c r="W28">
        <v>72222</v>
      </c>
      <c r="X28">
        <v>73751</v>
      </c>
      <c r="Y28">
        <v>74729</v>
      </c>
      <c r="Z28">
        <v>74849</v>
      </c>
      <c r="AA28">
        <v>74662</v>
      </c>
      <c r="AB28">
        <v>74359</v>
      </c>
      <c r="AC28">
        <v>73936</v>
      </c>
      <c r="AD28">
        <v>73392</v>
      </c>
      <c r="AE28">
        <v>72684</v>
      </c>
      <c r="AF28">
        <v>71807</v>
      </c>
      <c r="AG28">
        <v>70839</v>
      </c>
      <c r="AH28">
        <v>69635</v>
      </c>
      <c r="AI28">
        <v>68231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0"/>
      <c r="E29" s="50"/>
      <c r="F29">
        <v>264</v>
      </c>
      <c r="G29">
        <v>437</v>
      </c>
      <c r="H29">
        <v>759</v>
      </c>
      <c r="I29">
        <v>1336</v>
      </c>
      <c r="J29">
        <v>2305</v>
      </c>
      <c r="K29">
        <v>3895</v>
      </c>
      <c r="L29">
        <v>5292</v>
      </c>
      <c r="M29">
        <v>7019</v>
      </c>
      <c r="N29">
        <v>9071</v>
      </c>
      <c r="O29">
        <v>11413</v>
      </c>
      <c r="P29">
        <v>14232</v>
      </c>
      <c r="Q29">
        <v>17223</v>
      </c>
      <c r="R29">
        <v>20195</v>
      </c>
      <c r="S29">
        <v>22910</v>
      </c>
      <c r="T29">
        <v>25253</v>
      </c>
      <c r="U29">
        <v>27120</v>
      </c>
      <c r="V29">
        <v>28483</v>
      </c>
      <c r="W29">
        <v>29460</v>
      </c>
      <c r="X29">
        <v>30078</v>
      </c>
      <c r="Y29">
        <v>30473</v>
      </c>
      <c r="Z29">
        <v>30520</v>
      </c>
      <c r="AA29">
        <v>30443</v>
      </c>
      <c r="AB29">
        <v>30320</v>
      </c>
      <c r="AC29">
        <v>30148</v>
      </c>
      <c r="AD29">
        <v>29927</v>
      </c>
      <c r="AE29">
        <v>29636</v>
      </c>
      <c r="AF29">
        <v>29281</v>
      </c>
      <c r="AG29">
        <v>28885</v>
      </c>
      <c r="AH29">
        <v>28395</v>
      </c>
      <c r="AI29">
        <v>27821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0"/>
      <c r="E30" s="50"/>
      <c r="F30">
        <v>1097</v>
      </c>
      <c r="G30">
        <v>2916</v>
      </c>
      <c r="H30">
        <v>4702</v>
      </c>
      <c r="I30">
        <v>7476</v>
      </c>
      <c r="J30">
        <v>11582</v>
      </c>
      <c r="K30">
        <v>17596</v>
      </c>
      <c r="L30">
        <v>24669</v>
      </c>
      <c r="M30">
        <v>33420</v>
      </c>
      <c r="N30">
        <v>43831</v>
      </c>
      <c r="O30">
        <v>55704</v>
      </c>
      <c r="P30">
        <v>70007</v>
      </c>
      <c r="Q30">
        <v>85178</v>
      </c>
      <c r="R30">
        <v>100251</v>
      </c>
      <c r="S30">
        <v>114018</v>
      </c>
      <c r="T30">
        <v>125902</v>
      </c>
      <c r="U30">
        <v>135371</v>
      </c>
      <c r="V30">
        <v>142283</v>
      </c>
      <c r="W30">
        <v>147222</v>
      </c>
      <c r="X30">
        <v>150340</v>
      </c>
      <c r="Y30">
        <v>152333</v>
      </c>
      <c r="Z30">
        <v>152580</v>
      </c>
      <c r="AA30">
        <v>152193</v>
      </c>
      <c r="AB30">
        <v>151574</v>
      </c>
      <c r="AC30">
        <v>150717</v>
      </c>
      <c r="AD30">
        <v>149607</v>
      </c>
      <c r="AE30">
        <v>148164</v>
      </c>
      <c r="AF30">
        <v>146377</v>
      </c>
      <c r="AG30">
        <v>144401</v>
      </c>
      <c r="AH30">
        <v>141949</v>
      </c>
      <c r="AI30">
        <v>139088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0"/>
      <c r="E31" s="50"/>
      <c r="F31">
        <v>446</v>
      </c>
      <c r="G31">
        <v>723</v>
      </c>
      <c r="H31">
        <v>1227</v>
      </c>
      <c r="I31">
        <v>2097</v>
      </c>
      <c r="J31">
        <v>3517</v>
      </c>
      <c r="K31">
        <v>5763</v>
      </c>
      <c r="L31">
        <v>7670</v>
      </c>
      <c r="M31">
        <v>10026</v>
      </c>
      <c r="N31">
        <v>12825</v>
      </c>
      <c r="O31">
        <v>16016</v>
      </c>
      <c r="P31">
        <v>19860</v>
      </c>
      <c r="Q31">
        <v>23937</v>
      </c>
      <c r="R31">
        <v>27987</v>
      </c>
      <c r="S31">
        <v>31689</v>
      </c>
      <c r="T31">
        <v>34881</v>
      </c>
      <c r="U31">
        <v>37427</v>
      </c>
      <c r="V31">
        <v>39289</v>
      </c>
      <c r="W31">
        <v>40623</v>
      </c>
      <c r="X31">
        <v>41465</v>
      </c>
      <c r="Y31">
        <v>42007</v>
      </c>
      <c r="Z31">
        <v>42072</v>
      </c>
      <c r="AA31">
        <v>41966</v>
      </c>
      <c r="AB31">
        <v>41797</v>
      </c>
      <c r="AC31">
        <v>41559</v>
      </c>
      <c r="AD31">
        <v>41253</v>
      </c>
      <c r="AE31">
        <v>40855</v>
      </c>
      <c r="AF31">
        <v>40363</v>
      </c>
      <c r="AG31">
        <v>39817</v>
      </c>
      <c r="AH31">
        <v>39142</v>
      </c>
      <c r="AI31">
        <v>38352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0"/>
      <c r="E32" s="50"/>
      <c r="F32">
        <v>420</v>
      </c>
      <c r="G32">
        <v>727</v>
      </c>
      <c r="H32">
        <v>1322</v>
      </c>
      <c r="I32">
        <v>2405</v>
      </c>
      <c r="J32">
        <v>4286</v>
      </c>
      <c r="K32">
        <v>7450</v>
      </c>
      <c r="L32">
        <v>10379</v>
      </c>
      <c r="M32">
        <v>14001</v>
      </c>
      <c r="N32">
        <v>18308</v>
      </c>
      <c r="O32">
        <v>23224</v>
      </c>
      <c r="P32">
        <v>29143</v>
      </c>
      <c r="Q32">
        <v>35421</v>
      </c>
      <c r="R32">
        <v>41660</v>
      </c>
      <c r="S32">
        <v>47358</v>
      </c>
      <c r="T32">
        <v>52273</v>
      </c>
      <c r="U32">
        <v>56194</v>
      </c>
      <c r="V32">
        <v>59056</v>
      </c>
      <c r="W32">
        <v>61102</v>
      </c>
      <c r="X32">
        <v>62392</v>
      </c>
      <c r="Y32">
        <v>63217</v>
      </c>
      <c r="Z32">
        <v>63319</v>
      </c>
      <c r="AA32">
        <v>63160</v>
      </c>
      <c r="AB32">
        <v>62903</v>
      </c>
      <c r="AC32">
        <v>62547</v>
      </c>
      <c r="AD32">
        <v>62086</v>
      </c>
      <c r="AE32">
        <v>61488</v>
      </c>
      <c r="AF32">
        <v>60746</v>
      </c>
      <c r="AG32">
        <v>59924</v>
      </c>
      <c r="AH32">
        <v>58905</v>
      </c>
      <c r="AI32">
        <v>57719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0"/>
      <c r="E33" s="50"/>
      <c r="F33">
        <v>466</v>
      </c>
      <c r="G33">
        <v>1212</v>
      </c>
      <c r="H33">
        <v>1929</v>
      </c>
      <c r="I33">
        <v>3030</v>
      </c>
      <c r="J33">
        <v>4648</v>
      </c>
      <c r="K33">
        <v>6995</v>
      </c>
      <c r="L33">
        <v>9728</v>
      </c>
      <c r="M33">
        <v>13105</v>
      </c>
      <c r="N33">
        <v>17122</v>
      </c>
      <c r="O33">
        <v>21704</v>
      </c>
      <c r="P33">
        <v>27224</v>
      </c>
      <c r="Q33">
        <v>33076</v>
      </c>
      <c r="R33">
        <v>38894</v>
      </c>
      <c r="S33">
        <v>44208</v>
      </c>
      <c r="T33">
        <v>48791</v>
      </c>
      <c r="U33">
        <v>52447</v>
      </c>
      <c r="V33">
        <v>55116</v>
      </c>
      <c r="W33">
        <v>57023</v>
      </c>
      <c r="X33">
        <v>58228</v>
      </c>
      <c r="Y33">
        <v>58998</v>
      </c>
      <c r="Z33">
        <v>59091</v>
      </c>
      <c r="AA33">
        <v>58943</v>
      </c>
      <c r="AB33">
        <v>58704</v>
      </c>
      <c r="AC33">
        <v>58370</v>
      </c>
      <c r="AD33">
        <v>57940</v>
      </c>
      <c r="AE33">
        <v>57382</v>
      </c>
      <c r="AF33">
        <v>56691</v>
      </c>
      <c r="AG33">
        <v>55925</v>
      </c>
      <c r="AH33">
        <v>54975</v>
      </c>
      <c r="AI33">
        <v>53867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0"/>
      <c r="E34" s="50"/>
      <c r="F34">
        <v>3824</v>
      </c>
      <c r="G34">
        <v>9277</v>
      </c>
      <c r="H34">
        <v>13667</v>
      </c>
      <c r="I34">
        <v>19890</v>
      </c>
      <c r="J34">
        <v>28256</v>
      </c>
      <c r="K34">
        <v>39409</v>
      </c>
      <c r="L34">
        <v>51761</v>
      </c>
      <c r="M34">
        <v>67013</v>
      </c>
      <c r="N34">
        <v>85139</v>
      </c>
      <c r="O34">
        <v>105789</v>
      </c>
      <c r="P34">
        <v>130663</v>
      </c>
      <c r="Q34">
        <v>157045</v>
      </c>
      <c r="R34">
        <v>183257</v>
      </c>
      <c r="S34">
        <v>207209</v>
      </c>
      <c r="T34">
        <v>227858</v>
      </c>
      <c r="U34">
        <v>244345</v>
      </c>
      <c r="V34">
        <v>256405</v>
      </c>
      <c r="W34">
        <v>265045</v>
      </c>
      <c r="X34">
        <v>270510</v>
      </c>
      <c r="Y34">
        <v>274014</v>
      </c>
      <c r="Z34">
        <v>274456</v>
      </c>
      <c r="AA34">
        <v>273763</v>
      </c>
      <c r="AB34">
        <v>272651</v>
      </c>
      <c r="AC34">
        <v>271102</v>
      </c>
      <c r="AD34">
        <v>269103</v>
      </c>
      <c r="AE34">
        <v>266508</v>
      </c>
      <c r="AF34">
        <v>263299</v>
      </c>
      <c r="AG34">
        <v>259741</v>
      </c>
      <c r="AH34">
        <v>255330</v>
      </c>
      <c r="AI34">
        <v>250183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0"/>
      <c r="E35" s="50"/>
      <c r="F35">
        <v>590</v>
      </c>
      <c r="G35">
        <v>973</v>
      </c>
      <c r="H35">
        <v>1693</v>
      </c>
      <c r="I35">
        <v>2972</v>
      </c>
      <c r="J35">
        <v>5132</v>
      </c>
      <c r="K35">
        <v>8668</v>
      </c>
      <c r="L35">
        <v>11769</v>
      </c>
      <c r="M35">
        <v>15607</v>
      </c>
      <c r="N35">
        <v>20168</v>
      </c>
      <c r="O35">
        <v>25368</v>
      </c>
      <c r="P35">
        <v>31630</v>
      </c>
      <c r="Q35">
        <v>38273</v>
      </c>
      <c r="R35">
        <v>44873</v>
      </c>
      <c r="S35">
        <v>50904</v>
      </c>
      <c r="T35">
        <v>56105</v>
      </c>
      <c r="U35">
        <v>60254</v>
      </c>
      <c r="V35">
        <v>63284</v>
      </c>
      <c r="W35">
        <v>65453</v>
      </c>
      <c r="X35">
        <v>66824</v>
      </c>
      <c r="Y35">
        <v>67701</v>
      </c>
      <c r="Z35">
        <v>67808</v>
      </c>
      <c r="AA35">
        <v>67638</v>
      </c>
      <c r="AB35">
        <v>67364</v>
      </c>
      <c r="AC35">
        <v>66982</v>
      </c>
      <c r="AD35">
        <v>66488</v>
      </c>
      <c r="AE35">
        <v>65848</v>
      </c>
      <c r="AF35">
        <v>65054</v>
      </c>
      <c r="AG35">
        <v>64176</v>
      </c>
      <c r="AH35">
        <v>63084</v>
      </c>
      <c r="AI35">
        <v>61813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0"/>
      <c r="E36" s="50"/>
      <c r="F36">
        <v>871</v>
      </c>
      <c r="G36">
        <v>1447</v>
      </c>
      <c r="H36">
        <v>2545</v>
      </c>
      <c r="I36">
        <v>4507</v>
      </c>
      <c r="J36">
        <v>7853</v>
      </c>
      <c r="K36">
        <v>13389</v>
      </c>
      <c r="L36">
        <v>18308</v>
      </c>
      <c r="M36">
        <v>24393</v>
      </c>
      <c r="N36">
        <v>31628</v>
      </c>
      <c r="O36">
        <v>39878</v>
      </c>
      <c r="P36">
        <v>49814</v>
      </c>
      <c r="Q36">
        <v>60354</v>
      </c>
      <c r="R36">
        <v>70824</v>
      </c>
      <c r="S36">
        <v>80393</v>
      </c>
      <c r="T36">
        <v>88646</v>
      </c>
      <c r="U36">
        <v>95227</v>
      </c>
      <c r="V36">
        <v>100035</v>
      </c>
      <c r="W36">
        <v>103473</v>
      </c>
      <c r="X36">
        <v>105645</v>
      </c>
      <c r="Y36">
        <v>107034</v>
      </c>
      <c r="Z36">
        <v>107207</v>
      </c>
      <c r="AA36">
        <v>106937</v>
      </c>
      <c r="AB36">
        <v>106501</v>
      </c>
      <c r="AC36">
        <v>105897</v>
      </c>
      <c r="AD36">
        <v>105120</v>
      </c>
      <c r="AE36">
        <v>104104</v>
      </c>
      <c r="AF36">
        <v>102848</v>
      </c>
      <c r="AG36">
        <v>101461</v>
      </c>
      <c r="AH36">
        <v>99736</v>
      </c>
      <c r="AI36">
        <v>97727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0"/>
      <c r="E37" s="50"/>
      <c r="F37">
        <v>1036</v>
      </c>
      <c r="G37">
        <v>1733</v>
      </c>
      <c r="H37">
        <v>3058</v>
      </c>
      <c r="I37">
        <v>5439</v>
      </c>
      <c r="J37">
        <v>9517</v>
      </c>
      <c r="K37">
        <v>16291</v>
      </c>
      <c r="L37">
        <v>22345</v>
      </c>
      <c r="M37">
        <v>29829</v>
      </c>
      <c r="N37">
        <v>38731</v>
      </c>
      <c r="O37">
        <v>48884</v>
      </c>
      <c r="P37">
        <v>61107</v>
      </c>
      <c r="Q37">
        <v>74078</v>
      </c>
      <c r="R37">
        <v>86961</v>
      </c>
      <c r="S37">
        <v>98732</v>
      </c>
      <c r="T37">
        <v>108887</v>
      </c>
      <c r="U37">
        <v>116986</v>
      </c>
      <c r="V37">
        <v>122901</v>
      </c>
      <c r="W37">
        <v>127130</v>
      </c>
      <c r="X37">
        <v>129801</v>
      </c>
      <c r="Y37">
        <v>131511</v>
      </c>
      <c r="Z37">
        <v>131721</v>
      </c>
      <c r="AA37">
        <v>131390</v>
      </c>
      <c r="AB37">
        <v>130855</v>
      </c>
      <c r="AC37">
        <v>130114</v>
      </c>
      <c r="AD37">
        <v>129155</v>
      </c>
      <c r="AE37">
        <v>127909</v>
      </c>
      <c r="AF37">
        <v>126367</v>
      </c>
      <c r="AG37">
        <v>124663</v>
      </c>
      <c r="AH37">
        <v>122546</v>
      </c>
      <c r="AI37">
        <v>120075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0"/>
      <c r="E38" s="50"/>
      <c r="F38">
        <v>1791</v>
      </c>
      <c r="G38">
        <v>4616</v>
      </c>
      <c r="H38">
        <v>7229</v>
      </c>
      <c r="I38">
        <v>11192</v>
      </c>
      <c r="J38">
        <v>16927</v>
      </c>
      <c r="K38">
        <v>25139</v>
      </c>
      <c r="L38">
        <v>34679</v>
      </c>
      <c r="M38">
        <v>46476</v>
      </c>
      <c r="N38">
        <v>60505</v>
      </c>
      <c r="O38">
        <v>76504</v>
      </c>
      <c r="P38">
        <v>95773</v>
      </c>
      <c r="Q38">
        <v>116212</v>
      </c>
      <c r="R38">
        <v>136519</v>
      </c>
      <c r="S38">
        <v>155071</v>
      </c>
      <c r="T38">
        <v>171079</v>
      </c>
      <c r="U38">
        <v>183840</v>
      </c>
      <c r="V38">
        <v>193159</v>
      </c>
      <c r="W38">
        <v>199822</v>
      </c>
      <c r="X38">
        <v>204030</v>
      </c>
      <c r="Y38">
        <v>206721</v>
      </c>
      <c r="Z38">
        <v>207053</v>
      </c>
      <c r="AA38">
        <v>206531</v>
      </c>
      <c r="AB38">
        <v>205692</v>
      </c>
      <c r="AC38">
        <v>204526</v>
      </c>
      <c r="AD38">
        <v>203018</v>
      </c>
      <c r="AE38">
        <v>201063</v>
      </c>
      <c r="AF38">
        <v>198637</v>
      </c>
      <c r="AG38">
        <v>195955</v>
      </c>
      <c r="AH38">
        <v>192629</v>
      </c>
      <c r="AI38">
        <v>188744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0"/>
      <c r="E39" s="50"/>
      <c r="F39">
        <v>526</v>
      </c>
      <c r="G39">
        <v>1308</v>
      </c>
      <c r="H39">
        <v>1980</v>
      </c>
      <c r="I39">
        <v>2961</v>
      </c>
      <c r="J39">
        <v>4327</v>
      </c>
      <c r="K39">
        <v>6218</v>
      </c>
      <c r="L39">
        <v>8365</v>
      </c>
      <c r="M39">
        <v>11018</v>
      </c>
      <c r="N39">
        <v>14172</v>
      </c>
      <c r="O39">
        <v>17766</v>
      </c>
      <c r="P39">
        <v>22098</v>
      </c>
      <c r="Q39">
        <v>26688</v>
      </c>
      <c r="R39">
        <v>31252</v>
      </c>
      <c r="S39">
        <v>35423</v>
      </c>
      <c r="T39">
        <v>39020</v>
      </c>
      <c r="U39">
        <v>41887</v>
      </c>
      <c r="V39">
        <v>43984</v>
      </c>
      <c r="W39">
        <v>45485</v>
      </c>
      <c r="X39">
        <v>46432</v>
      </c>
      <c r="Y39">
        <v>47039</v>
      </c>
      <c r="Z39">
        <v>47116</v>
      </c>
      <c r="AA39">
        <v>46997</v>
      </c>
      <c r="AB39">
        <v>46804</v>
      </c>
      <c r="AC39">
        <v>46540</v>
      </c>
      <c r="AD39">
        <v>46198</v>
      </c>
      <c r="AE39">
        <v>45752</v>
      </c>
      <c r="AF39">
        <v>45199</v>
      </c>
      <c r="AG39">
        <v>44590</v>
      </c>
      <c r="AH39">
        <v>43833</v>
      </c>
      <c r="AI39">
        <v>42949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0"/>
      <c r="E40" s="50"/>
      <c r="F40">
        <v>1225</v>
      </c>
      <c r="G40">
        <v>1953</v>
      </c>
      <c r="H40">
        <v>3285</v>
      </c>
      <c r="I40">
        <v>5568</v>
      </c>
      <c r="J40">
        <v>9274</v>
      </c>
      <c r="K40">
        <v>15107</v>
      </c>
      <c r="L40">
        <v>19933</v>
      </c>
      <c r="M40">
        <v>25896</v>
      </c>
      <c r="N40">
        <v>32983</v>
      </c>
      <c r="O40">
        <v>41057</v>
      </c>
      <c r="P40">
        <v>50784</v>
      </c>
      <c r="Q40">
        <v>61099</v>
      </c>
      <c r="R40">
        <v>71349</v>
      </c>
      <c r="S40">
        <v>80716</v>
      </c>
      <c r="T40">
        <v>88790</v>
      </c>
      <c r="U40">
        <v>95236</v>
      </c>
      <c r="V40">
        <v>99950</v>
      </c>
      <c r="W40">
        <v>103327</v>
      </c>
      <c r="X40">
        <v>105464</v>
      </c>
      <c r="Y40">
        <v>106833</v>
      </c>
      <c r="Z40">
        <v>107002</v>
      </c>
      <c r="AA40">
        <v>106734</v>
      </c>
      <c r="AB40">
        <v>106300</v>
      </c>
      <c r="AC40">
        <v>105697</v>
      </c>
      <c r="AD40">
        <v>104917</v>
      </c>
      <c r="AE40">
        <v>103908</v>
      </c>
      <c r="AF40">
        <v>102654</v>
      </c>
      <c r="AG40">
        <v>101269</v>
      </c>
      <c r="AH40">
        <v>99547</v>
      </c>
      <c r="AI40">
        <v>97542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6" tint="-0.249977111117893"/>
  </sheetPr>
  <dimension ref="A1:AM40"/>
  <sheetViews>
    <sheetView workbookViewId="0">
      <selection activeCell="F2" sqref="F2"/>
    </sheetView>
  </sheetViews>
  <sheetFormatPr defaultRowHeight="15" x14ac:dyDescent="0.25"/>
  <cols>
    <col min="1" max="1" width="24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3" customFormat="1" x14ac:dyDescent="0.2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0"/>
      <c r="E2" s="50"/>
      <c r="F2">
        <v>1231</v>
      </c>
      <c r="G2">
        <v>2683</v>
      </c>
      <c r="H2">
        <v>3723</v>
      </c>
      <c r="I2">
        <v>5131</v>
      </c>
      <c r="J2">
        <v>7049</v>
      </c>
      <c r="K2">
        <v>9658</v>
      </c>
      <c r="L2">
        <v>13085</v>
      </c>
      <c r="M2">
        <v>17570</v>
      </c>
      <c r="N2">
        <v>23352</v>
      </c>
      <c r="O2">
        <v>29797</v>
      </c>
      <c r="P2">
        <v>37788</v>
      </c>
      <c r="Q2">
        <v>47216</v>
      </c>
      <c r="R2">
        <v>58040</v>
      </c>
      <c r="S2">
        <v>69957</v>
      </c>
      <c r="T2">
        <v>81912</v>
      </c>
      <c r="U2">
        <v>93945</v>
      </c>
      <c r="V2">
        <v>105320</v>
      </c>
      <c r="W2">
        <v>115508</v>
      </c>
      <c r="X2">
        <v>123983</v>
      </c>
      <c r="Y2">
        <v>130735</v>
      </c>
      <c r="Z2">
        <v>135936</v>
      </c>
      <c r="AA2">
        <v>139583</v>
      </c>
      <c r="AB2">
        <v>140623</v>
      </c>
      <c r="AC2">
        <v>139881</v>
      </c>
      <c r="AD2">
        <v>138760</v>
      </c>
      <c r="AE2">
        <v>137120</v>
      </c>
      <c r="AF2">
        <v>134925</v>
      </c>
      <c r="AG2">
        <v>132869</v>
      </c>
      <c r="AH2">
        <v>130666</v>
      </c>
      <c r="AI2">
        <v>128184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0"/>
      <c r="E3" s="50"/>
      <c r="F3">
        <v>136</v>
      </c>
      <c r="G3">
        <v>293</v>
      </c>
      <c r="H3">
        <v>401</v>
      </c>
      <c r="I3">
        <v>546</v>
      </c>
      <c r="J3">
        <v>742</v>
      </c>
      <c r="K3">
        <v>1007</v>
      </c>
      <c r="L3">
        <v>1354</v>
      </c>
      <c r="M3">
        <v>1808</v>
      </c>
      <c r="N3">
        <v>2393</v>
      </c>
      <c r="O3">
        <v>3044</v>
      </c>
      <c r="P3">
        <v>3852</v>
      </c>
      <c r="Q3">
        <v>4805</v>
      </c>
      <c r="R3">
        <v>5898</v>
      </c>
      <c r="S3">
        <v>7103</v>
      </c>
      <c r="T3">
        <v>8310</v>
      </c>
      <c r="U3">
        <v>9527</v>
      </c>
      <c r="V3">
        <v>10675</v>
      </c>
      <c r="W3">
        <v>11704</v>
      </c>
      <c r="X3">
        <v>12562</v>
      </c>
      <c r="Y3">
        <v>13243</v>
      </c>
      <c r="Z3">
        <v>13770</v>
      </c>
      <c r="AA3">
        <v>14138</v>
      </c>
      <c r="AB3">
        <v>14244</v>
      </c>
      <c r="AC3">
        <v>14168</v>
      </c>
      <c r="AD3">
        <v>14055</v>
      </c>
      <c r="AE3">
        <v>13888</v>
      </c>
      <c r="AF3">
        <v>13666</v>
      </c>
      <c r="AG3">
        <v>13458</v>
      </c>
      <c r="AH3">
        <v>13234</v>
      </c>
      <c r="AI3">
        <v>12983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0"/>
      <c r="E4" s="50"/>
      <c r="F4">
        <v>3309</v>
      </c>
      <c r="G4">
        <v>6861</v>
      </c>
      <c r="H4">
        <v>9048</v>
      </c>
      <c r="I4">
        <v>11850</v>
      </c>
      <c r="J4">
        <v>15460</v>
      </c>
      <c r="K4">
        <v>20201</v>
      </c>
      <c r="L4">
        <v>26391</v>
      </c>
      <c r="M4">
        <v>34485</v>
      </c>
      <c r="N4">
        <v>44899</v>
      </c>
      <c r="O4">
        <v>56389</v>
      </c>
      <c r="P4">
        <v>70638</v>
      </c>
      <c r="Q4">
        <v>87432</v>
      </c>
      <c r="R4">
        <v>106718</v>
      </c>
      <c r="S4">
        <v>127948</v>
      </c>
      <c r="T4">
        <v>149236</v>
      </c>
      <c r="U4">
        <v>170666</v>
      </c>
      <c r="V4">
        <v>190924</v>
      </c>
      <c r="W4">
        <v>209081</v>
      </c>
      <c r="X4">
        <v>224193</v>
      </c>
      <c r="Y4">
        <v>236233</v>
      </c>
      <c r="Z4">
        <v>245513</v>
      </c>
      <c r="AA4">
        <v>252017</v>
      </c>
      <c r="AB4">
        <v>253883</v>
      </c>
      <c r="AC4">
        <v>252540</v>
      </c>
      <c r="AD4">
        <v>250517</v>
      </c>
      <c r="AE4">
        <v>247558</v>
      </c>
      <c r="AF4">
        <v>243594</v>
      </c>
      <c r="AG4">
        <v>239878</v>
      </c>
      <c r="AH4">
        <v>235901</v>
      </c>
      <c r="AI4">
        <v>231424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0"/>
      <c r="E5" s="50"/>
      <c r="F5">
        <v>1126</v>
      </c>
      <c r="G5">
        <v>2423</v>
      </c>
      <c r="H5">
        <v>3316</v>
      </c>
      <c r="I5">
        <v>4513</v>
      </c>
      <c r="J5">
        <v>6117</v>
      </c>
      <c r="K5">
        <v>8292</v>
      </c>
      <c r="L5">
        <v>11138</v>
      </c>
      <c r="M5">
        <v>14867</v>
      </c>
      <c r="N5">
        <v>19671</v>
      </c>
      <c r="O5">
        <v>25015</v>
      </c>
      <c r="P5">
        <v>31641</v>
      </c>
      <c r="Q5">
        <v>39453</v>
      </c>
      <c r="R5">
        <v>48430</v>
      </c>
      <c r="S5">
        <v>58309</v>
      </c>
      <c r="T5">
        <v>68218</v>
      </c>
      <c r="U5">
        <v>78193</v>
      </c>
      <c r="V5">
        <v>87621</v>
      </c>
      <c r="W5">
        <v>96069</v>
      </c>
      <c r="X5">
        <v>103095</v>
      </c>
      <c r="Y5">
        <v>108694</v>
      </c>
      <c r="Z5">
        <v>113006</v>
      </c>
      <c r="AA5">
        <v>116029</v>
      </c>
      <c r="AB5">
        <v>116894</v>
      </c>
      <c r="AC5">
        <v>116273</v>
      </c>
      <c r="AD5">
        <v>115342</v>
      </c>
      <c r="AE5">
        <v>113984</v>
      </c>
      <c r="AF5">
        <v>112157</v>
      </c>
      <c r="AG5">
        <v>110446</v>
      </c>
      <c r="AH5">
        <v>108616</v>
      </c>
      <c r="AI5">
        <v>106555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0"/>
      <c r="E6" s="50"/>
      <c r="F6">
        <v>2382</v>
      </c>
      <c r="G6">
        <v>3140</v>
      </c>
      <c r="H6">
        <v>4576</v>
      </c>
      <c r="I6">
        <v>6751</v>
      </c>
      <c r="J6">
        <v>10045</v>
      </c>
      <c r="K6">
        <v>15039</v>
      </c>
      <c r="L6">
        <v>22418</v>
      </c>
      <c r="M6">
        <v>33150</v>
      </c>
      <c r="N6">
        <v>48423</v>
      </c>
      <c r="O6">
        <v>61505</v>
      </c>
      <c r="P6">
        <v>77722</v>
      </c>
      <c r="Q6">
        <v>96857</v>
      </c>
      <c r="R6">
        <v>118827</v>
      </c>
      <c r="S6">
        <v>143007</v>
      </c>
      <c r="T6">
        <v>167267</v>
      </c>
      <c r="U6">
        <v>191685</v>
      </c>
      <c r="V6">
        <v>214765</v>
      </c>
      <c r="W6">
        <v>235440</v>
      </c>
      <c r="X6">
        <v>252644</v>
      </c>
      <c r="Y6">
        <v>266349</v>
      </c>
      <c r="Z6">
        <v>276911</v>
      </c>
      <c r="AA6">
        <v>284312</v>
      </c>
      <c r="AB6">
        <v>286429</v>
      </c>
      <c r="AC6">
        <v>284913</v>
      </c>
      <c r="AD6">
        <v>282628</v>
      </c>
      <c r="AE6">
        <v>279295</v>
      </c>
      <c r="AF6">
        <v>274823</v>
      </c>
      <c r="AG6">
        <v>270631</v>
      </c>
      <c r="AH6">
        <v>266147</v>
      </c>
      <c r="AI6">
        <v>261095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0"/>
      <c r="E7" s="50"/>
      <c r="F7">
        <v>319</v>
      </c>
      <c r="G7">
        <v>690</v>
      </c>
      <c r="H7">
        <v>950</v>
      </c>
      <c r="I7">
        <v>1301</v>
      </c>
      <c r="J7">
        <v>1773</v>
      </c>
      <c r="K7">
        <v>2413</v>
      </c>
      <c r="L7">
        <v>3254</v>
      </c>
      <c r="M7">
        <v>4355</v>
      </c>
      <c r="N7">
        <v>5774</v>
      </c>
      <c r="O7">
        <v>7354</v>
      </c>
      <c r="P7">
        <v>9314</v>
      </c>
      <c r="Q7">
        <v>11623</v>
      </c>
      <c r="R7">
        <v>14276</v>
      </c>
      <c r="S7">
        <v>17196</v>
      </c>
      <c r="T7">
        <v>20127</v>
      </c>
      <c r="U7">
        <v>23077</v>
      </c>
      <c r="V7">
        <v>25864</v>
      </c>
      <c r="W7">
        <v>28360</v>
      </c>
      <c r="X7">
        <v>30438</v>
      </c>
      <c r="Y7">
        <v>32093</v>
      </c>
      <c r="Z7">
        <v>33369</v>
      </c>
      <c r="AA7">
        <v>34263</v>
      </c>
      <c r="AB7">
        <v>34517</v>
      </c>
      <c r="AC7">
        <v>34335</v>
      </c>
      <c r="AD7">
        <v>34060</v>
      </c>
      <c r="AE7">
        <v>33658</v>
      </c>
      <c r="AF7">
        <v>33119</v>
      </c>
      <c r="AG7">
        <v>32614</v>
      </c>
      <c r="AH7">
        <v>32074</v>
      </c>
      <c r="AI7">
        <v>31465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0"/>
      <c r="E8" s="50"/>
      <c r="F8">
        <v>613</v>
      </c>
      <c r="G8">
        <v>873</v>
      </c>
      <c r="H8">
        <v>1365</v>
      </c>
      <c r="I8">
        <v>2147</v>
      </c>
      <c r="J8">
        <v>3387</v>
      </c>
      <c r="K8">
        <v>5356</v>
      </c>
      <c r="L8">
        <v>8363</v>
      </c>
      <c r="M8">
        <v>12745</v>
      </c>
      <c r="N8">
        <v>18996</v>
      </c>
      <c r="O8">
        <v>24364</v>
      </c>
      <c r="P8">
        <v>31019</v>
      </c>
      <c r="Q8">
        <v>38871</v>
      </c>
      <c r="R8">
        <v>47888</v>
      </c>
      <c r="S8">
        <v>57814</v>
      </c>
      <c r="T8">
        <v>67777</v>
      </c>
      <c r="U8">
        <v>77800</v>
      </c>
      <c r="V8">
        <v>87277</v>
      </c>
      <c r="W8">
        <v>95764</v>
      </c>
      <c r="X8">
        <v>102821</v>
      </c>
      <c r="Y8">
        <v>108444</v>
      </c>
      <c r="Z8">
        <v>112775</v>
      </c>
      <c r="AA8">
        <v>115810</v>
      </c>
      <c r="AB8">
        <v>116676</v>
      </c>
      <c r="AC8">
        <v>116060</v>
      </c>
      <c r="AD8">
        <v>115129</v>
      </c>
      <c r="AE8">
        <v>113772</v>
      </c>
      <c r="AF8">
        <v>111947</v>
      </c>
      <c r="AG8">
        <v>110242</v>
      </c>
      <c r="AH8">
        <v>108413</v>
      </c>
      <c r="AI8">
        <v>106356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0"/>
      <c r="E9" s="50"/>
      <c r="F9">
        <v>2259</v>
      </c>
      <c r="G9">
        <v>4726</v>
      </c>
      <c r="H9">
        <v>6291</v>
      </c>
      <c r="I9">
        <v>8335</v>
      </c>
      <c r="J9">
        <v>10997</v>
      </c>
      <c r="K9">
        <v>14522</v>
      </c>
      <c r="L9">
        <v>19137</v>
      </c>
      <c r="M9">
        <v>25167</v>
      </c>
      <c r="N9">
        <v>32936</v>
      </c>
      <c r="O9">
        <v>41529</v>
      </c>
      <c r="P9">
        <v>52184</v>
      </c>
      <c r="Q9">
        <v>64744</v>
      </c>
      <c r="R9">
        <v>79168</v>
      </c>
      <c r="S9">
        <v>95047</v>
      </c>
      <c r="T9">
        <v>110976</v>
      </c>
      <c r="U9">
        <v>127002</v>
      </c>
      <c r="V9">
        <v>142154</v>
      </c>
      <c r="W9">
        <v>155735</v>
      </c>
      <c r="X9">
        <v>167033</v>
      </c>
      <c r="Y9">
        <v>176035</v>
      </c>
      <c r="Z9">
        <v>182974</v>
      </c>
      <c r="AA9">
        <v>187838</v>
      </c>
      <c r="AB9">
        <v>189231</v>
      </c>
      <c r="AC9">
        <v>188232</v>
      </c>
      <c r="AD9">
        <v>186720</v>
      </c>
      <c r="AE9">
        <v>184521</v>
      </c>
      <c r="AF9">
        <v>181564</v>
      </c>
      <c r="AG9">
        <v>178796</v>
      </c>
      <c r="AH9">
        <v>175830</v>
      </c>
      <c r="AI9">
        <v>172495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0"/>
      <c r="E10" s="50"/>
      <c r="F10">
        <v>256</v>
      </c>
      <c r="G10">
        <v>552</v>
      </c>
      <c r="H10">
        <v>759</v>
      </c>
      <c r="I10">
        <v>1034</v>
      </c>
      <c r="J10">
        <v>1406</v>
      </c>
      <c r="K10">
        <v>1906</v>
      </c>
      <c r="L10">
        <v>2566</v>
      </c>
      <c r="M10">
        <v>3429</v>
      </c>
      <c r="N10">
        <v>4540</v>
      </c>
      <c r="O10">
        <v>5778</v>
      </c>
      <c r="P10">
        <v>7311</v>
      </c>
      <c r="Q10">
        <v>9120</v>
      </c>
      <c r="R10">
        <v>11199</v>
      </c>
      <c r="S10">
        <v>13486</v>
      </c>
      <c r="T10">
        <v>15780</v>
      </c>
      <c r="U10">
        <v>18088</v>
      </c>
      <c r="V10">
        <v>20273</v>
      </c>
      <c r="W10">
        <v>22228</v>
      </c>
      <c r="X10">
        <v>23854</v>
      </c>
      <c r="Y10">
        <v>25151</v>
      </c>
      <c r="Z10">
        <v>26149</v>
      </c>
      <c r="AA10">
        <v>26849</v>
      </c>
      <c r="AB10">
        <v>27048</v>
      </c>
      <c r="AC10">
        <v>26906</v>
      </c>
      <c r="AD10">
        <v>26689</v>
      </c>
      <c r="AE10">
        <v>26376</v>
      </c>
      <c r="AF10">
        <v>25953</v>
      </c>
      <c r="AG10">
        <v>25557</v>
      </c>
      <c r="AH10">
        <v>25135</v>
      </c>
      <c r="AI10">
        <v>24655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0"/>
      <c r="E11" s="50"/>
      <c r="F11">
        <v>1795</v>
      </c>
      <c r="G11">
        <v>3956</v>
      </c>
      <c r="H11">
        <v>5563</v>
      </c>
      <c r="I11">
        <v>7768</v>
      </c>
      <c r="J11">
        <v>10796</v>
      </c>
      <c r="K11">
        <v>14960</v>
      </c>
      <c r="L11">
        <v>20424</v>
      </c>
      <c r="M11">
        <v>27595</v>
      </c>
      <c r="N11">
        <v>36854</v>
      </c>
      <c r="O11">
        <v>47162</v>
      </c>
      <c r="P11">
        <v>59940</v>
      </c>
      <c r="Q11">
        <v>75014</v>
      </c>
      <c r="R11">
        <v>92326</v>
      </c>
      <c r="S11">
        <v>111384</v>
      </c>
      <c r="T11">
        <v>130508</v>
      </c>
      <c r="U11">
        <v>149755</v>
      </c>
      <c r="V11">
        <v>167950</v>
      </c>
      <c r="W11">
        <v>184241</v>
      </c>
      <c r="X11">
        <v>197798</v>
      </c>
      <c r="Y11">
        <v>208594</v>
      </c>
      <c r="Z11">
        <v>216911</v>
      </c>
      <c r="AA11">
        <v>222740</v>
      </c>
      <c r="AB11">
        <v>224403</v>
      </c>
      <c r="AC11">
        <v>223215</v>
      </c>
      <c r="AD11">
        <v>221424</v>
      </c>
      <c r="AE11">
        <v>218811</v>
      </c>
      <c r="AF11">
        <v>215307</v>
      </c>
      <c r="AG11">
        <v>212026</v>
      </c>
      <c r="AH11">
        <v>208511</v>
      </c>
      <c r="AI11">
        <v>204554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0"/>
      <c r="E12" s="50"/>
      <c r="F12">
        <v>855</v>
      </c>
      <c r="G12">
        <v>1110</v>
      </c>
      <c r="H12">
        <v>1595</v>
      </c>
      <c r="I12">
        <v>2322</v>
      </c>
      <c r="J12">
        <v>3407</v>
      </c>
      <c r="K12">
        <v>5034</v>
      </c>
      <c r="L12">
        <v>7412</v>
      </c>
      <c r="M12">
        <v>10864</v>
      </c>
      <c r="N12">
        <v>15781</v>
      </c>
      <c r="O12">
        <v>19986</v>
      </c>
      <c r="P12">
        <v>25198</v>
      </c>
      <c r="Q12">
        <v>31348</v>
      </c>
      <c r="R12">
        <v>38410</v>
      </c>
      <c r="S12">
        <v>46181</v>
      </c>
      <c r="T12">
        <v>53980</v>
      </c>
      <c r="U12">
        <v>61827</v>
      </c>
      <c r="V12">
        <v>69246</v>
      </c>
      <c r="W12">
        <v>75894</v>
      </c>
      <c r="X12">
        <v>81423</v>
      </c>
      <c r="Y12">
        <v>85828</v>
      </c>
      <c r="Z12">
        <v>89225</v>
      </c>
      <c r="AA12">
        <v>91606</v>
      </c>
      <c r="AB12">
        <v>92285</v>
      </c>
      <c r="AC12">
        <v>91796</v>
      </c>
      <c r="AD12">
        <v>91062</v>
      </c>
      <c r="AE12">
        <v>89986</v>
      </c>
      <c r="AF12">
        <v>88545</v>
      </c>
      <c r="AG12">
        <v>87194</v>
      </c>
      <c r="AH12">
        <v>85750</v>
      </c>
      <c r="AI12">
        <v>84122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0"/>
      <c r="E13" s="50"/>
      <c r="F13">
        <v>622</v>
      </c>
      <c r="G13">
        <v>807</v>
      </c>
      <c r="H13">
        <v>1162</v>
      </c>
      <c r="I13">
        <v>1695</v>
      </c>
      <c r="J13">
        <v>2489</v>
      </c>
      <c r="K13">
        <v>3685</v>
      </c>
      <c r="L13">
        <v>5432</v>
      </c>
      <c r="M13">
        <v>7970</v>
      </c>
      <c r="N13">
        <v>11584</v>
      </c>
      <c r="O13">
        <v>14676</v>
      </c>
      <c r="P13">
        <v>18510</v>
      </c>
      <c r="Q13">
        <v>23031</v>
      </c>
      <c r="R13">
        <v>28224</v>
      </c>
      <c r="S13">
        <v>33938</v>
      </c>
      <c r="T13">
        <v>39673</v>
      </c>
      <c r="U13">
        <v>45443</v>
      </c>
      <c r="V13">
        <v>50900</v>
      </c>
      <c r="W13">
        <v>55785</v>
      </c>
      <c r="X13">
        <v>59852</v>
      </c>
      <c r="Y13">
        <v>63092</v>
      </c>
      <c r="Z13">
        <v>65589</v>
      </c>
      <c r="AA13">
        <v>67339</v>
      </c>
      <c r="AB13">
        <v>67839</v>
      </c>
      <c r="AC13">
        <v>67480</v>
      </c>
      <c r="AD13">
        <v>66938</v>
      </c>
      <c r="AE13">
        <v>66150</v>
      </c>
      <c r="AF13">
        <v>65089</v>
      </c>
      <c r="AG13">
        <v>64099</v>
      </c>
      <c r="AH13">
        <v>63034</v>
      </c>
      <c r="AI13">
        <v>61838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0"/>
      <c r="E14" s="50"/>
      <c r="F14">
        <v>1496</v>
      </c>
      <c r="G14">
        <v>1937</v>
      </c>
      <c r="H14">
        <v>2673</v>
      </c>
      <c r="I14">
        <v>3720</v>
      </c>
      <c r="J14">
        <v>5199</v>
      </c>
      <c r="K14">
        <v>7297</v>
      </c>
      <c r="L14">
        <v>10211</v>
      </c>
      <c r="M14">
        <v>14401</v>
      </c>
      <c r="N14">
        <v>20312</v>
      </c>
      <c r="O14">
        <v>25448</v>
      </c>
      <c r="P14">
        <v>31813</v>
      </c>
      <c r="Q14">
        <v>39318</v>
      </c>
      <c r="R14">
        <v>47936</v>
      </c>
      <c r="S14">
        <v>57421</v>
      </c>
      <c r="T14">
        <v>66931</v>
      </c>
      <c r="U14">
        <v>76506</v>
      </c>
      <c r="V14">
        <v>85557</v>
      </c>
      <c r="W14">
        <v>93671</v>
      </c>
      <c r="X14">
        <v>100424</v>
      </c>
      <c r="Y14">
        <v>105802</v>
      </c>
      <c r="Z14">
        <v>109951</v>
      </c>
      <c r="AA14">
        <v>112858</v>
      </c>
      <c r="AB14">
        <v>113694</v>
      </c>
      <c r="AC14">
        <v>113093</v>
      </c>
      <c r="AD14">
        <v>112185</v>
      </c>
      <c r="AE14">
        <v>110862</v>
      </c>
      <c r="AF14">
        <v>109087</v>
      </c>
      <c r="AG14">
        <v>107423</v>
      </c>
      <c r="AH14">
        <v>105641</v>
      </c>
      <c r="AI14">
        <v>103636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0"/>
      <c r="E15" s="50"/>
      <c r="F15">
        <v>258</v>
      </c>
      <c r="G15">
        <v>362</v>
      </c>
      <c r="H15">
        <v>558</v>
      </c>
      <c r="I15">
        <v>867</v>
      </c>
      <c r="J15">
        <v>1353</v>
      </c>
      <c r="K15">
        <v>2121</v>
      </c>
      <c r="L15">
        <v>3288</v>
      </c>
      <c r="M15">
        <v>4990</v>
      </c>
      <c r="N15">
        <v>7415</v>
      </c>
      <c r="O15">
        <v>9497</v>
      </c>
      <c r="P15">
        <v>12078</v>
      </c>
      <c r="Q15">
        <v>15124</v>
      </c>
      <c r="R15">
        <v>18620</v>
      </c>
      <c r="S15">
        <v>22471</v>
      </c>
      <c r="T15">
        <v>26333</v>
      </c>
      <c r="U15">
        <v>30222</v>
      </c>
      <c r="V15">
        <v>33896</v>
      </c>
      <c r="W15">
        <v>37188</v>
      </c>
      <c r="X15">
        <v>39926</v>
      </c>
      <c r="Y15">
        <v>42106</v>
      </c>
      <c r="Z15">
        <v>43787</v>
      </c>
      <c r="AA15">
        <v>44964</v>
      </c>
      <c r="AB15">
        <v>45300</v>
      </c>
      <c r="AC15">
        <v>45061</v>
      </c>
      <c r="AD15">
        <v>44700</v>
      </c>
      <c r="AE15">
        <v>44172</v>
      </c>
      <c r="AF15">
        <v>43464</v>
      </c>
      <c r="AG15">
        <v>42802</v>
      </c>
      <c r="AH15">
        <v>42092</v>
      </c>
      <c r="AI15">
        <v>41292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0"/>
      <c r="E16" s="50"/>
      <c r="F16">
        <v>58</v>
      </c>
      <c r="G16">
        <v>117</v>
      </c>
      <c r="H16">
        <v>149</v>
      </c>
      <c r="I16">
        <v>190</v>
      </c>
      <c r="J16">
        <v>239</v>
      </c>
      <c r="K16">
        <v>301</v>
      </c>
      <c r="L16">
        <v>383</v>
      </c>
      <c r="M16">
        <v>489</v>
      </c>
      <c r="N16">
        <v>625</v>
      </c>
      <c r="O16">
        <v>774</v>
      </c>
      <c r="P16">
        <v>959</v>
      </c>
      <c r="Q16">
        <v>1176</v>
      </c>
      <c r="R16">
        <v>1426</v>
      </c>
      <c r="S16">
        <v>1701</v>
      </c>
      <c r="T16">
        <v>1977</v>
      </c>
      <c r="U16">
        <v>2254</v>
      </c>
      <c r="V16">
        <v>2516</v>
      </c>
      <c r="W16">
        <v>2752</v>
      </c>
      <c r="X16">
        <v>2947</v>
      </c>
      <c r="Y16">
        <v>3103</v>
      </c>
      <c r="Z16">
        <v>3224</v>
      </c>
      <c r="AA16">
        <v>3308</v>
      </c>
      <c r="AB16">
        <v>3333</v>
      </c>
      <c r="AC16">
        <v>3315</v>
      </c>
      <c r="AD16">
        <v>3288</v>
      </c>
      <c r="AE16">
        <v>3250</v>
      </c>
      <c r="AF16">
        <v>3197</v>
      </c>
      <c r="AG16">
        <v>3149</v>
      </c>
      <c r="AH16">
        <v>3097</v>
      </c>
      <c r="AI16">
        <v>3038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0"/>
      <c r="E17" s="50"/>
      <c r="F17">
        <v>869</v>
      </c>
      <c r="G17">
        <v>1959</v>
      </c>
      <c r="H17">
        <v>2810</v>
      </c>
      <c r="I17">
        <v>3994</v>
      </c>
      <c r="J17">
        <v>5641</v>
      </c>
      <c r="K17">
        <v>7918</v>
      </c>
      <c r="L17">
        <v>10908</v>
      </c>
      <c r="M17">
        <v>14831</v>
      </c>
      <c r="N17">
        <v>19892</v>
      </c>
      <c r="O17">
        <v>25554</v>
      </c>
      <c r="P17">
        <v>32572</v>
      </c>
      <c r="Q17">
        <v>40853</v>
      </c>
      <c r="R17">
        <v>50362</v>
      </c>
      <c r="S17">
        <v>60834</v>
      </c>
      <c r="T17">
        <v>71340</v>
      </c>
      <c r="U17">
        <v>81915</v>
      </c>
      <c r="V17">
        <v>91909</v>
      </c>
      <c r="W17">
        <v>100859</v>
      </c>
      <c r="X17">
        <v>108301</v>
      </c>
      <c r="Y17">
        <v>114232</v>
      </c>
      <c r="Z17">
        <v>118802</v>
      </c>
      <c r="AA17">
        <v>122000</v>
      </c>
      <c r="AB17">
        <v>122913</v>
      </c>
      <c r="AC17">
        <v>122265</v>
      </c>
      <c r="AD17">
        <v>121285</v>
      </c>
      <c r="AE17">
        <v>119855</v>
      </c>
      <c r="AF17">
        <v>117931</v>
      </c>
      <c r="AG17">
        <v>116134</v>
      </c>
      <c r="AH17">
        <v>114209</v>
      </c>
      <c r="AI17">
        <v>112043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0"/>
      <c r="E18" s="50"/>
      <c r="F18">
        <v>2258</v>
      </c>
      <c r="G18">
        <v>4884</v>
      </c>
      <c r="H18">
        <v>6712</v>
      </c>
      <c r="I18">
        <v>9174</v>
      </c>
      <c r="J18">
        <v>12494</v>
      </c>
      <c r="K18">
        <v>17003</v>
      </c>
      <c r="L18">
        <v>22911</v>
      </c>
      <c r="M18">
        <v>30642</v>
      </c>
      <c r="N18">
        <v>40611</v>
      </c>
      <c r="O18">
        <v>51707</v>
      </c>
      <c r="P18">
        <v>65465</v>
      </c>
      <c r="Q18">
        <v>81690</v>
      </c>
      <c r="R18">
        <v>100323</v>
      </c>
      <c r="S18">
        <v>120838</v>
      </c>
      <c r="T18">
        <v>141419</v>
      </c>
      <c r="U18">
        <v>162130</v>
      </c>
      <c r="V18">
        <v>181715</v>
      </c>
      <c r="W18">
        <v>199251</v>
      </c>
      <c r="X18">
        <v>213839</v>
      </c>
      <c r="Y18">
        <v>225461</v>
      </c>
      <c r="Z18">
        <v>234421</v>
      </c>
      <c r="AA18">
        <v>240697</v>
      </c>
      <c r="AB18">
        <v>242490</v>
      </c>
      <c r="AC18">
        <v>241207</v>
      </c>
      <c r="AD18">
        <v>239276</v>
      </c>
      <c r="AE18">
        <v>236454</v>
      </c>
      <c r="AF18">
        <v>232664</v>
      </c>
      <c r="AG18">
        <v>229117</v>
      </c>
      <c r="AH18">
        <v>225319</v>
      </c>
      <c r="AI18">
        <v>221042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0"/>
      <c r="E19" s="50"/>
      <c r="F19">
        <v>6892</v>
      </c>
      <c r="G19">
        <v>14212</v>
      </c>
      <c r="H19">
        <v>18619</v>
      </c>
      <c r="I19">
        <v>24233</v>
      </c>
      <c r="J19">
        <v>31396</v>
      </c>
      <c r="K19">
        <v>40742</v>
      </c>
      <c r="L19">
        <v>52950</v>
      </c>
      <c r="M19">
        <v>68878</v>
      </c>
      <c r="N19">
        <v>89391</v>
      </c>
      <c r="O19">
        <v>111979</v>
      </c>
      <c r="P19">
        <v>139975</v>
      </c>
      <c r="Q19">
        <v>172988</v>
      </c>
      <c r="R19">
        <v>210891</v>
      </c>
      <c r="S19">
        <v>252613</v>
      </c>
      <c r="T19">
        <v>294456</v>
      </c>
      <c r="U19">
        <v>336560</v>
      </c>
      <c r="V19">
        <v>376381</v>
      </c>
      <c r="W19">
        <v>412068</v>
      </c>
      <c r="X19">
        <v>441767</v>
      </c>
      <c r="Y19">
        <v>465435</v>
      </c>
      <c r="Z19">
        <v>483680</v>
      </c>
      <c r="AA19">
        <v>496470</v>
      </c>
      <c r="AB19">
        <v>500141</v>
      </c>
      <c r="AC19">
        <v>497494</v>
      </c>
      <c r="AD19">
        <v>493506</v>
      </c>
      <c r="AE19">
        <v>487686</v>
      </c>
      <c r="AF19">
        <v>479871</v>
      </c>
      <c r="AG19">
        <v>472561</v>
      </c>
      <c r="AH19">
        <v>464718</v>
      </c>
      <c r="AI19">
        <v>455899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0"/>
      <c r="E20" s="50"/>
      <c r="F20">
        <v>349</v>
      </c>
      <c r="G20">
        <v>492</v>
      </c>
      <c r="H20">
        <v>762</v>
      </c>
      <c r="I20">
        <v>1190</v>
      </c>
      <c r="J20">
        <v>1864</v>
      </c>
      <c r="K20">
        <v>2932</v>
      </c>
      <c r="L20">
        <v>4557</v>
      </c>
      <c r="M20">
        <v>6926</v>
      </c>
      <c r="N20">
        <v>10304</v>
      </c>
      <c r="O20">
        <v>13204</v>
      </c>
      <c r="P20">
        <v>16799</v>
      </c>
      <c r="Q20">
        <v>21041</v>
      </c>
      <c r="R20">
        <v>25912</v>
      </c>
      <c r="S20">
        <v>31275</v>
      </c>
      <c r="T20">
        <v>36656</v>
      </c>
      <c r="U20">
        <v>42071</v>
      </c>
      <c r="V20">
        <v>47191</v>
      </c>
      <c r="W20">
        <v>51775</v>
      </c>
      <c r="X20">
        <v>55588</v>
      </c>
      <c r="Y20">
        <v>58625</v>
      </c>
      <c r="Z20">
        <v>60967</v>
      </c>
      <c r="AA20">
        <v>62606</v>
      </c>
      <c r="AB20">
        <v>63074</v>
      </c>
      <c r="AC20">
        <v>62741</v>
      </c>
      <c r="AD20">
        <v>62238</v>
      </c>
      <c r="AE20">
        <v>61502</v>
      </c>
      <c r="AF20">
        <v>60517</v>
      </c>
      <c r="AG20">
        <v>59594</v>
      </c>
      <c r="AH20">
        <v>58607</v>
      </c>
      <c r="AI20">
        <v>57494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0"/>
      <c r="E21" s="50"/>
      <c r="F21">
        <v>1300</v>
      </c>
      <c r="G21">
        <v>1646</v>
      </c>
      <c r="H21">
        <v>2307</v>
      </c>
      <c r="I21">
        <v>3262</v>
      </c>
      <c r="J21">
        <v>4648</v>
      </c>
      <c r="K21">
        <v>6662</v>
      </c>
      <c r="L21">
        <v>9531</v>
      </c>
      <c r="M21">
        <v>13689</v>
      </c>
      <c r="N21">
        <v>19603</v>
      </c>
      <c r="O21">
        <v>24651</v>
      </c>
      <c r="P21">
        <v>30911</v>
      </c>
      <c r="Q21">
        <v>38291</v>
      </c>
      <c r="R21">
        <v>46766</v>
      </c>
      <c r="S21">
        <v>56093</v>
      </c>
      <c r="T21">
        <v>65448</v>
      </c>
      <c r="U21">
        <v>74862</v>
      </c>
      <c r="V21">
        <v>83764</v>
      </c>
      <c r="W21">
        <v>91742</v>
      </c>
      <c r="X21">
        <v>98382</v>
      </c>
      <c r="Y21">
        <v>103668</v>
      </c>
      <c r="Z21">
        <v>107748</v>
      </c>
      <c r="AA21">
        <v>110605</v>
      </c>
      <c r="AB21">
        <v>111426</v>
      </c>
      <c r="AC21">
        <v>110834</v>
      </c>
      <c r="AD21">
        <v>109947</v>
      </c>
      <c r="AE21">
        <v>108648</v>
      </c>
      <c r="AF21">
        <v>106910</v>
      </c>
      <c r="AG21">
        <v>105281</v>
      </c>
      <c r="AH21">
        <v>103532</v>
      </c>
      <c r="AI21">
        <v>101568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0"/>
      <c r="E22" s="50"/>
      <c r="F22">
        <v>127</v>
      </c>
      <c r="G22">
        <v>275</v>
      </c>
      <c r="H22">
        <v>379</v>
      </c>
      <c r="I22">
        <v>520</v>
      </c>
      <c r="J22">
        <v>711</v>
      </c>
      <c r="K22">
        <v>970</v>
      </c>
      <c r="L22">
        <v>1310</v>
      </c>
      <c r="M22">
        <v>1756</v>
      </c>
      <c r="N22">
        <v>2330</v>
      </c>
      <c r="O22">
        <v>2969</v>
      </c>
      <c r="P22">
        <v>3761</v>
      </c>
      <c r="Q22">
        <v>4697</v>
      </c>
      <c r="R22">
        <v>5770</v>
      </c>
      <c r="S22">
        <v>6953</v>
      </c>
      <c r="T22">
        <v>8139</v>
      </c>
      <c r="U22">
        <v>9332</v>
      </c>
      <c r="V22">
        <v>10460</v>
      </c>
      <c r="W22">
        <v>11471</v>
      </c>
      <c r="X22">
        <v>12312</v>
      </c>
      <c r="Y22">
        <v>12982</v>
      </c>
      <c r="Z22">
        <v>13498</v>
      </c>
      <c r="AA22">
        <v>13859</v>
      </c>
      <c r="AB22">
        <v>13963</v>
      </c>
      <c r="AC22">
        <v>13889</v>
      </c>
      <c r="AD22">
        <v>13778</v>
      </c>
      <c r="AE22">
        <v>13615</v>
      </c>
      <c r="AF22">
        <v>13397</v>
      </c>
      <c r="AG22">
        <v>13193</v>
      </c>
      <c r="AH22">
        <v>12974</v>
      </c>
      <c r="AI22">
        <v>12728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0"/>
      <c r="E23" s="50"/>
      <c r="F23">
        <v>675</v>
      </c>
      <c r="G23">
        <v>1508</v>
      </c>
      <c r="H23">
        <v>2140</v>
      </c>
      <c r="I23">
        <v>3014</v>
      </c>
      <c r="J23">
        <v>4218</v>
      </c>
      <c r="K23">
        <v>5881</v>
      </c>
      <c r="L23">
        <v>8066</v>
      </c>
      <c r="M23">
        <v>10923</v>
      </c>
      <c r="N23">
        <v>14613</v>
      </c>
      <c r="O23">
        <v>18737</v>
      </c>
      <c r="P23">
        <v>23850</v>
      </c>
      <c r="Q23">
        <v>29881</v>
      </c>
      <c r="R23">
        <v>36809</v>
      </c>
      <c r="S23">
        <v>44432</v>
      </c>
      <c r="T23">
        <v>52086</v>
      </c>
      <c r="U23">
        <v>59785</v>
      </c>
      <c r="V23">
        <v>67067</v>
      </c>
      <c r="W23">
        <v>73584</v>
      </c>
      <c r="X23">
        <v>79008</v>
      </c>
      <c r="Y23">
        <v>83327</v>
      </c>
      <c r="Z23">
        <v>86653</v>
      </c>
      <c r="AA23">
        <v>88986</v>
      </c>
      <c r="AB23">
        <v>89651</v>
      </c>
      <c r="AC23">
        <v>89176</v>
      </c>
      <c r="AD23">
        <v>88461</v>
      </c>
      <c r="AE23">
        <v>87417</v>
      </c>
      <c r="AF23">
        <v>86017</v>
      </c>
      <c r="AG23">
        <v>84706</v>
      </c>
      <c r="AH23">
        <v>83302</v>
      </c>
      <c r="AI23">
        <v>81720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0"/>
      <c r="E24" s="50"/>
      <c r="F24">
        <v>804</v>
      </c>
      <c r="G24">
        <v>1806</v>
      </c>
      <c r="H24">
        <v>2577</v>
      </c>
      <c r="I24">
        <v>3644</v>
      </c>
      <c r="J24">
        <v>5122</v>
      </c>
      <c r="K24">
        <v>7166</v>
      </c>
      <c r="L24">
        <v>9848</v>
      </c>
      <c r="M24">
        <v>13365</v>
      </c>
      <c r="N24">
        <v>17903</v>
      </c>
      <c r="O24">
        <v>22977</v>
      </c>
      <c r="P24">
        <v>29264</v>
      </c>
      <c r="Q24">
        <v>36686</v>
      </c>
      <c r="R24">
        <v>45205</v>
      </c>
      <c r="S24">
        <v>54586</v>
      </c>
      <c r="T24">
        <v>64004</v>
      </c>
      <c r="U24">
        <v>73477</v>
      </c>
      <c r="V24">
        <v>82433</v>
      </c>
      <c r="W24">
        <v>90453</v>
      </c>
      <c r="X24">
        <v>97124</v>
      </c>
      <c r="Y24">
        <v>102437</v>
      </c>
      <c r="Z24">
        <v>106532</v>
      </c>
      <c r="AA24">
        <v>109398</v>
      </c>
      <c r="AB24">
        <v>110217</v>
      </c>
      <c r="AC24">
        <v>109634</v>
      </c>
      <c r="AD24">
        <v>108756</v>
      </c>
      <c r="AE24">
        <v>107472</v>
      </c>
      <c r="AF24">
        <v>105748</v>
      </c>
      <c r="AG24">
        <v>104139</v>
      </c>
      <c r="AH24">
        <v>102409</v>
      </c>
      <c r="AI24">
        <v>100467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0"/>
      <c r="E25" s="50"/>
      <c r="F25">
        <v>1045</v>
      </c>
      <c r="G25">
        <v>1345</v>
      </c>
      <c r="H25">
        <v>1916</v>
      </c>
      <c r="I25">
        <v>2759</v>
      </c>
      <c r="J25">
        <v>4011</v>
      </c>
      <c r="K25">
        <v>5864</v>
      </c>
      <c r="L25">
        <v>8553</v>
      </c>
      <c r="M25">
        <v>12456</v>
      </c>
      <c r="N25">
        <v>18009</v>
      </c>
      <c r="O25">
        <v>22758</v>
      </c>
      <c r="P25">
        <v>28645</v>
      </c>
      <c r="Q25">
        <v>35589</v>
      </c>
      <c r="R25">
        <v>43559</v>
      </c>
      <c r="S25">
        <v>52337</v>
      </c>
      <c r="T25">
        <v>61138</v>
      </c>
      <c r="U25">
        <v>69997</v>
      </c>
      <c r="V25">
        <v>78375</v>
      </c>
      <c r="W25">
        <v>85878</v>
      </c>
      <c r="X25">
        <v>92122</v>
      </c>
      <c r="Y25">
        <v>97096</v>
      </c>
      <c r="Z25">
        <v>100933</v>
      </c>
      <c r="AA25">
        <v>103619</v>
      </c>
      <c r="AB25">
        <v>104389</v>
      </c>
      <c r="AC25">
        <v>103837</v>
      </c>
      <c r="AD25">
        <v>103004</v>
      </c>
      <c r="AE25">
        <v>101788</v>
      </c>
      <c r="AF25">
        <v>100158</v>
      </c>
      <c r="AG25">
        <v>98631</v>
      </c>
      <c r="AH25">
        <v>96996</v>
      </c>
      <c r="AI25">
        <v>95155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0"/>
      <c r="E26" s="50"/>
      <c r="F26">
        <v>2049</v>
      </c>
      <c r="G26">
        <v>2603</v>
      </c>
      <c r="H26">
        <v>3658</v>
      </c>
      <c r="I26">
        <v>5197</v>
      </c>
      <c r="J26">
        <v>7445</v>
      </c>
      <c r="K26">
        <v>10721</v>
      </c>
      <c r="L26">
        <v>15414</v>
      </c>
      <c r="M26">
        <v>22214</v>
      </c>
      <c r="N26">
        <v>31883</v>
      </c>
      <c r="O26">
        <v>40145</v>
      </c>
      <c r="P26">
        <v>50391</v>
      </c>
      <c r="Q26">
        <v>62467</v>
      </c>
      <c r="R26">
        <v>76336</v>
      </c>
      <c r="S26">
        <v>91602</v>
      </c>
      <c r="T26">
        <v>106913</v>
      </c>
      <c r="U26">
        <v>122322</v>
      </c>
      <c r="V26">
        <v>136892</v>
      </c>
      <c r="W26">
        <v>149944</v>
      </c>
      <c r="X26">
        <v>160811</v>
      </c>
      <c r="Y26">
        <v>169466</v>
      </c>
      <c r="Z26">
        <v>176138</v>
      </c>
      <c r="AA26">
        <v>180815</v>
      </c>
      <c r="AB26">
        <v>182157</v>
      </c>
      <c r="AC26">
        <v>181191</v>
      </c>
      <c r="AD26">
        <v>179741</v>
      </c>
      <c r="AE26">
        <v>177617</v>
      </c>
      <c r="AF26">
        <v>174771</v>
      </c>
      <c r="AG26">
        <v>172108</v>
      </c>
      <c r="AH26">
        <v>169255</v>
      </c>
      <c r="AI26">
        <v>166044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0"/>
      <c r="E27" s="50"/>
      <c r="F27">
        <v>87</v>
      </c>
      <c r="G27">
        <v>194</v>
      </c>
      <c r="H27">
        <v>271</v>
      </c>
      <c r="I27">
        <v>376</v>
      </c>
      <c r="J27">
        <v>520</v>
      </c>
      <c r="K27">
        <v>716</v>
      </c>
      <c r="L27">
        <v>974</v>
      </c>
      <c r="M27">
        <v>1312</v>
      </c>
      <c r="N27">
        <v>1748</v>
      </c>
      <c r="O27">
        <v>2234</v>
      </c>
      <c r="P27">
        <v>2837</v>
      </c>
      <c r="Q27">
        <v>3548</v>
      </c>
      <c r="R27">
        <v>4366</v>
      </c>
      <c r="S27">
        <v>5265</v>
      </c>
      <c r="T27">
        <v>6168</v>
      </c>
      <c r="U27">
        <v>7076</v>
      </c>
      <c r="V27">
        <v>7934</v>
      </c>
      <c r="W27">
        <v>8703</v>
      </c>
      <c r="X27">
        <v>9343</v>
      </c>
      <c r="Y27">
        <v>9852</v>
      </c>
      <c r="Z27">
        <v>10245</v>
      </c>
      <c r="AA27">
        <v>10519</v>
      </c>
      <c r="AB27">
        <v>10598</v>
      </c>
      <c r="AC27">
        <v>10542</v>
      </c>
      <c r="AD27">
        <v>10457</v>
      </c>
      <c r="AE27">
        <v>10334</v>
      </c>
      <c r="AF27">
        <v>10169</v>
      </c>
      <c r="AG27">
        <v>10013</v>
      </c>
      <c r="AH27">
        <v>9848</v>
      </c>
      <c r="AI27">
        <v>9661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0"/>
      <c r="E28" s="50"/>
      <c r="F28">
        <v>458</v>
      </c>
      <c r="G28">
        <v>636</v>
      </c>
      <c r="H28">
        <v>972</v>
      </c>
      <c r="I28">
        <v>1499</v>
      </c>
      <c r="J28">
        <v>2325</v>
      </c>
      <c r="K28">
        <v>3620</v>
      </c>
      <c r="L28">
        <v>5581</v>
      </c>
      <c r="M28">
        <v>8437</v>
      </c>
      <c r="N28">
        <v>12510</v>
      </c>
      <c r="O28">
        <v>16004</v>
      </c>
      <c r="P28">
        <v>20338</v>
      </c>
      <c r="Q28">
        <v>25449</v>
      </c>
      <c r="R28">
        <v>31319</v>
      </c>
      <c r="S28">
        <v>37782</v>
      </c>
      <c r="T28">
        <v>44268</v>
      </c>
      <c r="U28">
        <v>50793</v>
      </c>
      <c r="V28">
        <v>56963</v>
      </c>
      <c r="W28">
        <v>62486</v>
      </c>
      <c r="X28">
        <v>67083</v>
      </c>
      <c r="Y28">
        <v>70744</v>
      </c>
      <c r="Z28">
        <v>73564</v>
      </c>
      <c r="AA28">
        <v>75540</v>
      </c>
      <c r="AB28">
        <v>76105</v>
      </c>
      <c r="AC28">
        <v>75702</v>
      </c>
      <c r="AD28">
        <v>75095</v>
      </c>
      <c r="AE28">
        <v>74208</v>
      </c>
      <c r="AF28">
        <v>73020</v>
      </c>
      <c r="AG28">
        <v>71908</v>
      </c>
      <c r="AH28">
        <v>70715</v>
      </c>
      <c r="AI28">
        <v>69372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0"/>
      <c r="E29" s="50"/>
      <c r="F29">
        <v>264</v>
      </c>
      <c r="G29">
        <v>347</v>
      </c>
      <c r="H29">
        <v>504</v>
      </c>
      <c r="I29">
        <v>741</v>
      </c>
      <c r="J29">
        <v>1096</v>
      </c>
      <c r="K29">
        <v>1634</v>
      </c>
      <c r="L29">
        <v>2429</v>
      </c>
      <c r="M29">
        <v>3580</v>
      </c>
      <c r="N29">
        <v>5222</v>
      </c>
      <c r="O29">
        <v>6626</v>
      </c>
      <c r="P29">
        <v>8369</v>
      </c>
      <c r="Q29">
        <v>10424</v>
      </c>
      <c r="R29">
        <v>12781</v>
      </c>
      <c r="S29">
        <v>15379</v>
      </c>
      <c r="T29">
        <v>17985</v>
      </c>
      <c r="U29">
        <v>20606</v>
      </c>
      <c r="V29">
        <v>23085</v>
      </c>
      <c r="W29">
        <v>25306</v>
      </c>
      <c r="X29">
        <v>27152</v>
      </c>
      <c r="Y29">
        <v>28623</v>
      </c>
      <c r="Z29">
        <v>29758</v>
      </c>
      <c r="AA29">
        <v>30553</v>
      </c>
      <c r="AB29">
        <v>30781</v>
      </c>
      <c r="AC29">
        <v>30619</v>
      </c>
      <c r="AD29">
        <v>30372</v>
      </c>
      <c r="AE29">
        <v>30014</v>
      </c>
      <c r="AF29">
        <v>29533</v>
      </c>
      <c r="AG29">
        <v>29085</v>
      </c>
      <c r="AH29">
        <v>28601</v>
      </c>
      <c r="AI29">
        <v>28058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0"/>
      <c r="E30" s="50"/>
      <c r="F30">
        <v>1097</v>
      </c>
      <c r="G30">
        <v>2475</v>
      </c>
      <c r="H30">
        <v>3544</v>
      </c>
      <c r="I30">
        <v>5033</v>
      </c>
      <c r="J30">
        <v>7105</v>
      </c>
      <c r="K30">
        <v>9971</v>
      </c>
      <c r="L30">
        <v>13735</v>
      </c>
      <c r="M30">
        <v>18668</v>
      </c>
      <c r="N30">
        <v>25033</v>
      </c>
      <c r="O30">
        <v>32156</v>
      </c>
      <c r="P30">
        <v>40986</v>
      </c>
      <c r="Q30">
        <v>51405</v>
      </c>
      <c r="R30">
        <v>63368</v>
      </c>
      <c r="S30">
        <v>76540</v>
      </c>
      <c r="T30">
        <v>89759</v>
      </c>
      <c r="U30">
        <v>103061</v>
      </c>
      <c r="V30">
        <v>115633</v>
      </c>
      <c r="W30">
        <v>126894</v>
      </c>
      <c r="X30">
        <v>136258</v>
      </c>
      <c r="Y30">
        <v>143716</v>
      </c>
      <c r="Z30">
        <v>149465</v>
      </c>
      <c r="AA30">
        <v>153489</v>
      </c>
      <c r="AB30">
        <v>154639</v>
      </c>
      <c r="AC30">
        <v>153821</v>
      </c>
      <c r="AD30">
        <v>152586</v>
      </c>
      <c r="AE30">
        <v>150789</v>
      </c>
      <c r="AF30">
        <v>148372</v>
      </c>
      <c r="AG30">
        <v>146108</v>
      </c>
      <c r="AH30">
        <v>143687</v>
      </c>
      <c r="AI30">
        <v>140959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0"/>
      <c r="E31" s="50"/>
      <c r="F31">
        <v>446</v>
      </c>
      <c r="G31">
        <v>575</v>
      </c>
      <c r="H31">
        <v>818</v>
      </c>
      <c r="I31">
        <v>1172</v>
      </c>
      <c r="J31">
        <v>1689</v>
      </c>
      <c r="K31">
        <v>2448</v>
      </c>
      <c r="L31">
        <v>3531</v>
      </c>
      <c r="M31">
        <v>5093</v>
      </c>
      <c r="N31">
        <v>7307</v>
      </c>
      <c r="O31">
        <v>9223</v>
      </c>
      <c r="P31">
        <v>11597</v>
      </c>
      <c r="Q31">
        <v>14398</v>
      </c>
      <c r="R31">
        <v>17614</v>
      </c>
      <c r="S31">
        <v>21154</v>
      </c>
      <c r="T31">
        <v>24705</v>
      </c>
      <c r="U31">
        <v>28279</v>
      </c>
      <c r="V31">
        <v>31658</v>
      </c>
      <c r="W31">
        <v>34685</v>
      </c>
      <c r="X31">
        <v>37204</v>
      </c>
      <c r="Y31">
        <v>39211</v>
      </c>
      <c r="Z31">
        <v>40759</v>
      </c>
      <c r="AA31">
        <v>41842</v>
      </c>
      <c r="AB31">
        <v>42153</v>
      </c>
      <c r="AC31">
        <v>41930</v>
      </c>
      <c r="AD31">
        <v>41594</v>
      </c>
      <c r="AE31">
        <v>41102</v>
      </c>
      <c r="AF31">
        <v>40444</v>
      </c>
      <c r="AG31">
        <v>39829</v>
      </c>
      <c r="AH31">
        <v>39169</v>
      </c>
      <c r="AI31">
        <v>38425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0"/>
      <c r="E32" s="50"/>
      <c r="F32">
        <v>420</v>
      </c>
      <c r="G32">
        <v>579</v>
      </c>
      <c r="H32">
        <v>880</v>
      </c>
      <c r="I32">
        <v>1346</v>
      </c>
      <c r="J32">
        <v>2064</v>
      </c>
      <c r="K32">
        <v>3175</v>
      </c>
      <c r="L32">
        <v>4822</v>
      </c>
      <c r="M32">
        <v>7210</v>
      </c>
      <c r="N32">
        <v>10598</v>
      </c>
      <c r="O32">
        <v>13544</v>
      </c>
      <c r="P32">
        <v>17201</v>
      </c>
      <c r="Q32">
        <v>21511</v>
      </c>
      <c r="R32">
        <v>26462</v>
      </c>
      <c r="S32">
        <v>31914</v>
      </c>
      <c r="T32">
        <v>37383</v>
      </c>
      <c r="U32">
        <v>42887</v>
      </c>
      <c r="V32">
        <v>48091</v>
      </c>
      <c r="W32">
        <v>52750</v>
      </c>
      <c r="X32">
        <v>56629</v>
      </c>
      <c r="Y32">
        <v>59717</v>
      </c>
      <c r="Z32">
        <v>62094</v>
      </c>
      <c r="AA32">
        <v>63761</v>
      </c>
      <c r="AB32">
        <v>64239</v>
      </c>
      <c r="AC32">
        <v>63898</v>
      </c>
      <c r="AD32">
        <v>63384</v>
      </c>
      <c r="AE32">
        <v>62637</v>
      </c>
      <c r="AF32">
        <v>61635</v>
      </c>
      <c r="AG32">
        <v>60696</v>
      </c>
      <c r="AH32">
        <v>59688</v>
      </c>
      <c r="AI32">
        <v>58555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0"/>
      <c r="E33" s="50"/>
      <c r="F33">
        <v>466</v>
      </c>
      <c r="G33">
        <v>1030</v>
      </c>
      <c r="H33">
        <v>1452</v>
      </c>
      <c r="I33">
        <v>2037</v>
      </c>
      <c r="J33">
        <v>2841</v>
      </c>
      <c r="K33">
        <v>3949</v>
      </c>
      <c r="L33">
        <v>5409</v>
      </c>
      <c r="M33">
        <v>7320</v>
      </c>
      <c r="N33">
        <v>9790</v>
      </c>
      <c r="O33">
        <v>12539</v>
      </c>
      <c r="P33">
        <v>15948</v>
      </c>
      <c r="Q33">
        <v>19969</v>
      </c>
      <c r="R33">
        <v>24585</v>
      </c>
      <c r="S33">
        <v>29668</v>
      </c>
      <c r="T33">
        <v>34768</v>
      </c>
      <c r="U33">
        <v>39901</v>
      </c>
      <c r="V33">
        <v>44753</v>
      </c>
      <c r="W33">
        <v>49097</v>
      </c>
      <c r="X33">
        <v>52712</v>
      </c>
      <c r="Y33">
        <v>55592</v>
      </c>
      <c r="Z33">
        <v>57811</v>
      </c>
      <c r="AA33">
        <v>59363</v>
      </c>
      <c r="AB33">
        <v>59809</v>
      </c>
      <c r="AC33">
        <v>59492</v>
      </c>
      <c r="AD33">
        <v>59015</v>
      </c>
      <c r="AE33">
        <v>58319</v>
      </c>
      <c r="AF33">
        <v>57384</v>
      </c>
      <c r="AG33">
        <v>56510</v>
      </c>
      <c r="AH33">
        <v>55572</v>
      </c>
      <c r="AI33">
        <v>54517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0"/>
      <c r="E34" s="50"/>
      <c r="F34">
        <v>3824</v>
      </c>
      <c r="G34">
        <v>7875</v>
      </c>
      <c r="H34">
        <v>10304</v>
      </c>
      <c r="I34">
        <v>13395</v>
      </c>
      <c r="J34">
        <v>17338</v>
      </c>
      <c r="K34">
        <v>22472</v>
      </c>
      <c r="L34">
        <v>29174</v>
      </c>
      <c r="M34">
        <v>37927</v>
      </c>
      <c r="N34">
        <v>49191</v>
      </c>
      <c r="O34">
        <v>61596</v>
      </c>
      <c r="P34">
        <v>76972</v>
      </c>
      <c r="Q34">
        <v>95099</v>
      </c>
      <c r="R34">
        <v>115916</v>
      </c>
      <c r="S34">
        <v>138830</v>
      </c>
      <c r="T34">
        <v>161799</v>
      </c>
      <c r="U34">
        <v>184922</v>
      </c>
      <c r="V34">
        <v>206787</v>
      </c>
      <c r="W34">
        <v>226378</v>
      </c>
      <c r="X34">
        <v>242691</v>
      </c>
      <c r="Y34">
        <v>255685</v>
      </c>
      <c r="Z34">
        <v>265703</v>
      </c>
      <c r="AA34">
        <v>272728</v>
      </c>
      <c r="AB34">
        <v>274745</v>
      </c>
      <c r="AC34">
        <v>273293</v>
      </c>
      <c r="AD34">
        <v>271099</v>
      </c>
      <c r="AE34">
        <v>267904</v>
      </c>
      <c r="AF34">
        <v>263608</v>
      </c>
      <c r="AG34">
        <v>259595</v>
      </c>
      <c r="AH34">
        <v>255285</v>
      </c>
      <c r="AI34">
        <v>250440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0"/>
      <c r="E35" s="50"/>
      <c r="F35">
        <v>590</v>
      </c>
      <c r="G35">
        <v>775</v>
      </c>
      <c r="H35">
        <v>1125</v>
      </c>
      <c r="I35">
        <v>1650</v>
      </c>
      <c r="J35">
        <v>2443</v>
      </c>
      <c r="K35">
        <v>3641</v>
      </c>
      <c r="L35">
        <v>5400</v>
      </c>
      <c r="M35">
        <v>7961</v>
      </c>
      <c r="N35">
        <v>11605</v>
      </c>
      <c r="O35">
        <v>14725</v>
      </c>
      <c r="P35">
        <v>18595</v>
      </c>
      <c r="Q35">
        <v>23160</v>
      </c>
      <c r="R35">
        <v>28397</v>
      </c>
      <c r="S35">
        <v>34166</v>
      </c>
      <c r="T35">
        <v>39953</v>
      </c>
      <c r="U35">
        <v>45777</v>
      </c>
      <c r="V35">
        <v>51283</v>
      </c>
      <c r="W35">
        <v>56214</v>
      </c>
      <c r="X35">
        <v>60321</v>
      </c>
      <c r="Y35">
        <v>63588</v>
      </c>
      <c r="Z35">
        <v>66106</v>
      </c>
      <c r="AA35">
        <v>67872</v>
      </c>
      <c r="AB35">
        <v>68378</v>
      </c>
      <c r="AC35">
        <v>68016</v>
      </c>
      <c r="AD35">
        <v>67470</v>
      </c>
      <c r="AE35">
        <v>66676</v>
      </c>
      <c r="AF35">
        <v>65607</v>
      </c>
      <c r="AG35">
        <v>64607</v>
      </c>
      <c r="AH35">
        <v>63536</v>
      </c>
      <c r="AI35">
        <v>62330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0"/>
      <c r="E36" s="50"/>
      <c r="F36">
        <v>871</v>
      </c>
      <c r="G36">
        <v>1152</v>
      </c>
      <c r="H36">
        <v>1689</v>
      </c>
      <c r="I36">
        <v>2503</v>
      </c>
      <c r="J36">
        <v>3737</v>
      </c>
      <c r="K36">
        <v>5621</v>
      </c>
      <c r="L36">
        <v>8413</v>
      </c>
      <c r="M36">
        <v>12471</v>
      </c>
      <c r="N36">
        <v>18249</v>
      </c>
      <c r="O36">
        <v>23200</v>
      </c>
      <c r="P36">
        <v>29337</v>
      </c>
      <c r="Q36">
        <v>36576</v>
      </c>
      <c r="R36">
        <v>44888</v>
      </c>
      <c r="S36">
        <v>54040</v>
      </c>
      <c r="T36">
        <v>63222</v>
      </c>
      <c r="U36">
        <v>72462</v>
      </c>
      <c r="V36">
        <v>81195</v>
      </c>
      <c r="W36">
        <v>89020</v>
      </c>
      <c r="X36">
        <v>95531</v>
      </c>
      <c r="Y36">
        <v>100715</v>
      </c>
      <c r="Z36">
        <v>104713</v>
      </c>
      <c r="AA36">
        <v>107513</v>
      </c>
      <c r="AB36">
        <v>108313</v>
      </c>
      <c r="AC36">
        <v>107740</v>
      </c>
      <c r="AD36">
        <v>106876</v>
      </c>
      <c r="AE36">
        <v>105614</v>
      </c>
      <c r="AF36">
        <v>103923</v>
      </c>
      <c r="AG36">
        <v>102340</v>
      </c>
      <c r="AH36">
        <v>100642</v>
      </c>
      <c r="AI36">
        <v>98732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0"/>
      <c r="E37" s="50"/>
      <c r="F37">
        <v>1036</v>
      </c>
      <c r="G37">
        <v>1379</v>
      </c>
      <c r="H37">
        <v>2029</v>
      </c>
      <c r="I37">
        <v>3019</v>
      </c>
      <c r="J37">
        <v>4531</v>
      </c>
      <c r="K37">
        <v>6842</v>
      </c>
      <c r="L37">
        <v>10275</v>
      </c>
      <c r="M37">
        <v>15262</v>
      </c>
      <c r="N37">
        <v>22371</v>
      </c>
      <c r="O37">
        <v>28462</v>
      </c>
      <c r="P37">
        <v>36013</v>
      </c>
      <c r="Q37">
        <v>44920</v>
      </c>
      <c r="R37">
        <v>55152</v>
      </c>
      <c r="S37">
        <v>66409</v>
      </c>
      <c r="T37">
        <v>77705</v>
      </c>
      <c r="U37">
        <v>89074</v>
      </c>
      <c r="V37">
        <v>99821</v>
      </c>
      <c r="W37">
        <v>109449</v>
      </c>
      <c r="X37">
        <v>117459</v>
      </c>
      <c r="Y37">
        <v>123841</v>
      </c>
      <c r="Z37">
        <v>128759</v>
      </c>
      <c r="AA37">
        <v>132199</v>
      </c>
      <c r="AB37">
        <v>133189</v>
      </c>
      <c r="AC37">
        <v>132482</v>
      </c>
      <c r="AD37">
        <v>131421</v>
      </c>
      <c r="AE37">
        <v>129869</v>
      </c>
      <c r="AF37">
        <v>127789</v>
      </c>
      <c r="AG37">
        <v>125841</v>
      </c>
      <c r="AH37">
        <v>123755</v>
      </c>
      <c r="AI37">
        <v>121405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0"/>
      <c r="E38" s="50"/>
      <c r="F38">
        <v>1791</v>
      </c>
      <c r="G38">
        <v>3915</v>
      </c>
      <c r="H38">
        <v>5451</v>
      </c>
      <c r="I38">
        <v>7538</v>
      </c>
      <c r="J38">
        <v>10384</v>
      </c>
      <c r="K38">
        <v>14268</v>
      </c>
      <c r="L38">
        <v>19367</v>
      </c>
      <c r="M38">
        <v>26043</v>
      </c>
      <c r="N38">
        <v>34648</v>
      </c>
      <c r="O38">
        <v>44249</v>
      </c>
      <c r="P38">
        <v>56148</v>
      </c>
      <c r="Q38">
        <v>70185</v>
      </c>
      <c r="R38">
        <v>86306</v>
      </c>
      <c r="S38">
        <v>104053</v>
      </c>
      <c r="T38">
        <v>121859</v>
      </c>
      <c r="U38">
        <v>139781</v>
      </c>
      <c r="V38">
        <v>156719</v>
      </c>
      <c r="W38">
        <v>171893</v>
      </c>
      <c r="X38">
        <v>184512</v>
      </c>
      <c r="Y38">
        <v>194565</v>
      </c>
      <c r="Z38">
        <v>202318</v>
      </c>
      <c r="AA38">
        <v>207740</v>
      </c>
      <c r="AB38">
        <v>209291</v>
      </c>
      <c r="AC38">
        <v>208185</v>
      </c>
      <c r="AD38">
        <v>206516</v>
      </c>
      <c r="AE38">
        <v>204081</v>
      </c>
      <c r="AF38">
        <v>200808</v>
      </c>
      <c r="AG38">
        <v>197748</v>
      </c>
      <c r="AH38">
        <v>194469</v>
      </c>
      <c r="AI38">
        <v>190780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0"/>
      <c r="E39" s="50"/>
      <c r="F39">
        <v>526</v>
      </c>
      <c r="G39">
        <v>1111</v>
      </c>
      <c r="H39">
        <v>1494</v>
      </c>
      <c r="I39">
        <v>1994</v>
      </c>
      <c r="J39">
        <v>2654</v>
      </c>
      <c r="K39">
        <v>3537</v>
      </c>
      <c r="L39">
        <v>4693</v>
      </c>
      <c r="M39">
        <v>6203</v>
      </c>
      <c r="N39">
        <v>8151</v>
      </c>
      <c r="O39">
        <v>10310</v>
      </c>
      <c r="P39">
        <v>12984</v>
      </c>
      <c r="Q39">
        <v>16139</v>
      </c>
      <c r="R39">
        <v>19763</v>
      </c>
      <c r="S39">
        <v>23751</v>
      </c>
      <c r="T39">
        <v>27753</v>
      </c>
      <c r="U39">
        <v>31779</v>
      </c>
      <c r="V39">
        <v>35585</v>
      </c>
      <c r="W39">
        <v>38994</v>
      </c>
      <c r="X39">
        <v>41833</v>
      </c>
      <c r="Y39">
        <v>44094</v>
      </c>
      <c r="Z39">
        <v>45835</v>
      </c>
      <c r="AA39">
        <v>47056</v>
      </c>
      <c r="AB39">
        <v>47407</v>
      </c>
      <c r="AC39">
        <v>47154</v>
      </c>
      <c r="AD39">
        <v>46778</v>
      </c>
      <c r="AE39">
        <v>46227</v>
      </c>
      <c r="AF39">
        <v>45483</v>
      </c>
      <c r="AG39">
        <v>44792</v>
      </c>
      <c r="AH39">
        <v>44049</v>
      </c>
      <c r="AI39">
        <v>43213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0"/>
      <c r="E40" s="50"/>
      <c r="F40">
        <v>1225</v>
      </c>
      <c r="G40">
        <v>1554</v>
      </c>
      <c r="H40">
        <v>2179</v>
      </c>
      <c r="I40">
        <v>3091</v>
      </c>
      <c r="J40">
        <v>4415</v>
      </c>
      <c r="K40">
        <v>6345</v>
      </c>
      <c r="L40">
        <v>9100</v>
      </c>
      <c r="M40">
        <v>13092</v>
      </c>
      <c r="N40">
        <v>18769</v>
      </c>
      <c r="O40">
        <v>23617</v>
      </c>
      <c r="P40">
        <v>29629</v>
      </c>
      <c r="Q40">
        <v>36718</v>
      </c>
      <c r="R40">
        <v>44854</v>
      </c>
      <c r="S40">
        <v>53812</v>
      </c>
      <c r="T40">
        <v>62798</v>
      </c>
      <c r="U40">
        <v>71841</v>
      </c>
      <c r="V40">
        <v>80391</v>
      </c>
      <c r="W40">
        <v>88053</v>
      </c>
      <c r="X40">
        <v>94428</v>
      </c>
      <c r="Y40">
        <v>99507</v>
      </c>
      <c r="Z40">
        <v>103424</v>
      </c>
      <c r="AA40">
        <v>106170</v>
      </c>
      <c r="AB40">
        <v>106955</v>
      </c>
      <c r="AC40">
        <v>106390</v>
      </c>
      <c r="AD40">
        <v>105537</v>
      </c>
      <c r="AE40">
        <v>104291</v>
      </c>
      <c r="AF40">
        <v>102620</v>
      </c>
      <c r="AG40">
        <v>101057</v>
      </c>
      <c r="AH40">
        <v>99381</v>
      </c>
      <c r="AI40">
        <v>97494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6" tint="-0.249977111117893"/>
  </sheetPr>
  <dimension ref="A1:AM40"/>
  <sheetViews>
    <sheetView zoomScaleNormal="100" workbookViewId="0">
      <selection activeCell="F2" sqref="F2"/>
    </sheetView>
  </sheetViews>
  <sheetFormatPr defaultRowHeight="15" x14ac:dyDescent="0.25"/>
  <cols>
    <col min="1" max="1" width="24.140625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2" customFormat="1" x14ac:dyDescent="0.2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0"/>
      <c r="E2" s="50"/>
      <c r="F2">
        <v>1231</v>
      </c>
      <c r="G2">
        <v>2636</v>
      </c>
      <c r="H2">
        <v>3564</v>
      </c>
      <c r="I2">
        <v>4802</v>
      </c>
      <c r="J2">
        <v>6430</v>
      </c>
      <c r="K2">
        <v>8562</v>
      </c>
      <c r="L2">
        <v>11265</v>
      </c>
      <c r="M2">
        <v>14689</v>
      </c>
      <c r="N2">
        <v>18987</v>
      </c>
      <c r="O2">
        <v>23601</v>
      </c>
      <c r="P2">
        <v>28991</v>
      </c>
      <c r="Q2">
        <v>35229</v>
      </c>
      <c r="R2">
        <v>42308</v>
      </c>
      <c r="S2">
        <v>50170</v>
      </c>
      <c r="T2">
        <v>58662</v>
      </c>
      <c r="U2">
        <v>68626</v>
      </c>
      <c r="V2">
        <v>79093</v>
      </c>
      <c r="W2">
        <v>89809</v>
      </c>
      <c r="X2">
        <v>100375</v>
      </c>
      <c r="Y2">
        <v>109567</v>
      </c>
      <c r="Z2">
        <v>117910</v>
      </c>
      <c r="AA2">
        <v>125217</v>
      </c>
      <c r="AB2">
        <v>131518</v>
      </c>
      <c r="AC2">
        <v>136672</v>
      </c>
      <c r="AD2">
        <v>140693</v>
      </c>
      <c r="AE2">
        <v>141653</v>
      </c>
      <c r="AF2">
        <v>142494</v>
      </c>
      <c r="AG2">
        <v>143250</v>
      </c>
      <c r="AH2">
        <v>143945</v>
      </c>
      <c r="AI2">
        <v>144590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0"/>
      <c r="E3" s="50"/>
      <c r="F3">
        <v>136</v>
      </c>
      <c r="G3">
        <v>287</v>
      </c>
      <c r="H3">
        <v>384</v>
      </c>
      <c r="I3">
        <v>512</v>
      </c>
      <c r="J3">
        <v>676</v>
      </c>
      <c r="K3">
        <v>893</v>
      </c>
      <c r="L3">
        <v>1167</v>
      </c>
      <c r="M3">
        <v>1514</v>
      </c>
      <c r="N3">
        <v>1949</v>
      </c>
      <c r="O3">
        <v>2416</v>
      </c>
      <c r="P3">
        <v>2960</v>
      </c>
      <c r="Q3">
        <v>3591</v>
      </c>
      <c r="R3">
        <v>4305</v>
      </c>
      <c r="S3">
        <v>5101</v>
      </c>
      <c r="T3">
        <v>5958</v>
      </c>
      <c r="U3">
        <v>6966</v>
      </c>
      <c r="V3">
        <v>8023</v>
      </c>
      <c r="W3">
        <v>9106</v>
      </c>
      <c r="X3">
        <v>10173</v>
      </c>
      <c r="Y3">
        <v>11102</v>
      </c>
      <c r="Z3">
        <v>11945</v>
      </c>
      <c r="AA3">
        <v>12683</v>
      </c>
      <c r="AB3">
        <v>13320</v>
      </c>
      <c r="AC3">
        <v>13841</v>
      </c>
      <c r="AD3">
        <v>14248</v>
      </c>
      <c r="AE3">
        <v>14344</v>
      </c>
      <c r="AF3">
        <v>14430</v>
      </c>
      <c r="AG3">
        <v>14506</v>
      </c>
      <c r="AH3">
        <v>14576</v>
      </c>
      <c r="AI3">
        <v>14641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0"/>
      <c r="E4" s="50"/>
      <c r="F4">
        <v>3309</v>
      </c>
      <c r="G4">
        <v>6742</v>
      </c>
      <c r="H4">
        <v>8660</v>
      </c>
      <c r="I4">
        <v>11092</v>
      </c>
      <c r="J4">
        <v>14100</v>
      </c>
      <c r="K4">
        <v>17981</v>
      </c>
      <c r="L4">
        <v>22880</v>
      </c>
      <c r="M4">
        <v>29078</v>
      </c>
      <c r="N4">
        <v>36832</v>
      </c>
      <c r="O4">
        <v>45069</v>
      </c>
      <c r="P4">
        <v>54685</v>
      </c>
      <c r="Q4">
        <v>65797</v>
      </c>
      <c r="R4">
        <v>78416</v>
      </c>
      <c r="S4">
        <v>92429</v>
      </c>
      <c r="T4">
        <v>107556</v>
      </c>
      <c r="U4">
        <v>125311</v>
      </c>
      <c r="V4">
        <v>143958</v>
      </c>
      <c r="W4">
        <v>163054</v>
      </c>
      <c r="X4">
        <v>181881</v>
      </c>
      <c r="Y4">
        <v>198244</v>
      </c>
      <c r="Z4">
        <v>213107</v>
      </c>
      <c r="AA4">
        <v>226132</v>
      </c>
      <c r="AB4">
        <v>237367</v>
      </c>
      <c r="AC4">
        <v>246550</v>
      </c>
      <c r="AD4">
        <v>253722</v>
      </c>
      <c r="AE4">
        <v>255426</v>
      </c>
      <c r="AF4">
        <v>256934</v>
      </c>
      <c r="AG4">
        <v>258287</v>
      </c>
      <c r="AH4">
        <v>259523</v>
      </c>
      <c r="AI4">
        <v>260676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0"/>
      <c r="E5" s="50"/>
      <c r="F5">
        <v>1126</v>
      </c>
      <c r="G5">
        <v>2378</v>
      </c>
      <c r="H5">
        <v>3175</v>
      </c>
      <c r="I5">
        <v>4223</v>
      </c>
      <c r="J5">
        <v>5580</v>
      </c>
      <c r="K5">
        <v>7358</v>
      </c>
      <c r="L5">
        <v>9605</v>
      </c>
      <c r="M5">
        <v>12453</v>
      </c>
      <c r="N5">
        <v>16023</v>
      </c>
      <c r="O5">
        <v>19852</v>
      </c>
      <c r="P5">
        <v>24321</v>
      </c>
      <c r="Q5">
        <v>29492</v>
      </c>
      <c r="R5">
        <v>35362</v>
      </c>
      <c r="S5">
        <v>41880</v>
      </c>
      <c r="T5">
        <v>48919</v>
      </c>
      <c r="U5">
        <v>57177</v>
      </c>
      <c r="V5">
        <v>65856</v>
      </c>
      <c r="W5">
        <v>74742</v>
      </c>
      <c r="X5">
        <v>83500</v>
      </c>
      <c r="Y5">
        <v>91118</v>
      </c>
      <c r="Z5">
        <v>98034</v>
      </c>
      <c r="AA5">
        <v>104093</v>
      </c>
      <c r="AB5">
        <v>109318</v>
      </c>
      <c r="AC5">
        <v>113589</v>
      </c>
      <c r="AD5">
        <v>116926</v>
      </c>
      <c r="AE5">
        <v>117717</v>
      </c>
      <c r="AF5">
        <v>118417</v>
      </c>
      <c r="AG5">
        <v>119047</v>
      </c>
      <c r="AH5">
        <v>119621</v>
      </c>
      <c r="AI5">
        <v>120156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0"/>
      <c r="E6" s="50"/>
      <c r="F6">
        <v>2382</v>
      </c>
      <c r="G6">
        <v>3087</v>
      </c>
      <c r="H6">
        <v>4380</v>
      </c>
      <c r="I6">
        <v>6321</v>
      </c>
      <c r="J6">
        <v>9162</v>
      </c>
      <c r="K6">
        <v>13360</v>
      </c>
      <c r="L6">
        <v>19348</v>
      </c>
      <c r="M6">
        <v>27794</v>
      </c>
      <c r="N6">
        <v>39482</v>
      </c>
      <c r="O6">
        <v>48853</v>
      </c>
      <c r="P6">
        <v>59796</v>
      </c>
      <c r="Q6">
        <v>72454</v>
      </c>
      <c r="R6">
        <v>86819</v>
      </c>
      <c r="S6">
        <v>102782</v>
      </c>
      <c r="T6">
        <v>120011</v>
      </c>
      <c r="U6">
        <v>140234</v>
      </c>
      <c r="V6">
        <v>161476</v>
      </c>
      <c r="W6">
        <v>183226</v>
      </c>
      <c r="X6">
        <v>204670</v>
      </c>
      <c r="Y6">
        <v>223319</v>
      </c>
      <c r="Z6">
        <v>240248</v>
      </c>
      <c r="AA6">
        <v>255082</v>
      </c>
      <c r="AB6">
        <v>267872</v>
      </c>
      <c r="AC6">
        <v>278327</v>
      </c>
      <c r="AD6">
        <v>286496</v>
      </c>
      <c r="AE6">
        <v>288438</v>
      </c>
      <c r="AF6">
        <v>290147</v>
      </c>
      <c r="AG6">
        <v>291688</v>
      </c>
      <c r="AH6">
        <v>293093</v>
      </c>
      <c r="AI6">
        <v>294403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0"/>
      <c r="E7" s="50"/>
      <c r="F7">
        <v>319</v>
      </c>
      <c r="G7">
        <v>679</v>
      </c>
      <c r="H7">
        <v>909</v>
      </c>
      <c r="I7">
        <v>1217</v>
      </c>
      <c r="J7">
        <v>1616</v>
      </c>
      <c r="K7">
        <v>2141</v>
      </c>
      <c r="L7">
        <v>2804</v>
      </c>
      <c r="M7">
        <v>3646</v>
      </c>
      <c r="N7">
        <v>4700</v>
      </c>
      <c r="O7">
        <v>5831</v>
      </c>
      <c r="P7">
        <v>7153</v>
      </c>
      <c r="Q7">
        <v>8680</v>
      </c>
      <c r="R7">
        <v>10416</v>
      </c>
      <c r="S7">
        <v>12344</v>
      </c>
      <c r="T7">
        <v>14425</v>
      </c>
      <c r="U7">
        <v>16868</v>
      </c>
      <c r="V7">
        <v>19432</v>
      </c>
      <c r="W7">
        <v>22059</v>
      </c>
      <c r="X7">
        <v>24649</v>
      </c>
      <c r="Y7">
        <v>26903</v>
      </c>
      <c r="Z7">
        <v>28946</v>
      </c>
      <c r="AA7">
        <v>30736</v>
      </c>
      <c r="AB7">
        <v>32282</v>
      </c>
      <c r="AC7">
        <v>33544</v>
      </c>
      <c r="AD7">
        <v>34530</v>
      </c>
      <c r="AE7">
        <v>34766</v>
      </c>
      <c r="AF7">
        <v>34973</v>
      </c>
      <c r="AG7">
        <v>35158</v>
      </c>
      <c r="AH7">
        <v>35327</v>
      </c>
      <c r="AI7">
        <v>35485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0"/>
      <c r="E8" s="50"/>
      <c r="F8">
        <v>613</v>
      </c>
      <c r="G8">
        <v>858</v>
      </c>
      <c r="H8">
        <v>1308</v>
      </c>
      <c r="I8">
        <v>2009</v>
      </c>
      <c r="J8">
        <v>3090</v>
      </c>
      <c r="K8">
        <v>4755</v>
      </c>
      <c r="L8">
        <v>7195</v>
      </c>
      <c r="M8">
        <v>10643</v>
      </c>
      <c r="N8">
        <v>15423</v>
      </c>
      <c r="O8">
        <v>19267</v>
      </c>
      <c r="P8">
        <v>23757</v>
      </c>
      <c r="Q8">
        <v>28951</v>
      </c>
      <c r="R8">
        <v>34847</v>
      </c>
      <c r="S8">
        <v>41397</v>
      </c>
      <c r="T8">
        <v>48472</v>
      </c>
      <c r="U8">
        <v>56770</v>
      </c>
      <c r="V8">
        <v>65488</v>
      </c>
      <c r="W8">
        <v>74416</v>
      </c>
      <c r="X8">
        <v>83216</v>
      </c>
      <c r="Y8">
        <v>90874</v>
      </c>
      <c r="Z8">
        <v>97823</v>
      </c>
      <c r="AA8">
        <v>103912</v>
      </c>
      <c r="AB8">
        <v>109161</v>
      </c>
      <c r="AC8">
        <v>113451</v>
      </c>
      <c r="AD8">
        <v>116800</v>
      </c>
      <c r="AE8">
        <v>117597</v>
      </c>
      <c r="AF8">
        <v>118300</v>
      </c>
      <c r="AG8">
        <v>118930</v>
      </c>
      <c r="AH8">
        <v>119508</v>
      </c>
      <c r="AI8">
        <v>120045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0"/>
      <c r="E9" s="50"/>
      <c r="F9">
        <v>2259</v>
      </c>
      <c r="G9">
        <v>4641</v>
      </c>
      <c r="H9">
        <v>6024</v>
      </c>
      <c r="I9">
        <v>7802</v>
      </c>
      <c r="J9">
        <v>10030</v>
      </c>
      <c r="K9">
        <v>12918</v>
      </c>
      <c r="L9">
        <v>16563</v>
      </c>
      <c r="M9">
        <v>21180</v>
      </c>
      <c r="N9">
        <v>26958</v>
      </c>
      <c r="O9">
        <v>33117</v>
      </c>
      <c r="P9">
        <v>40304</v>
      </c>
      <c r="Q9">
        <v>48617</v>
      </c>
      <c r="R9">
        <v>58053</v>
      </c>
      <c r="S9">
        <v>68534</v>
      </c>
      <c r="T9">
        <v>79846</v>
      </c>
      <c r="U9">
        <v>93126</v>
      </c>
      <c r="V9">
        <v>107075</v>
      </c>
      <c r="W9">
        <v>121354</v>
      </c>
      <c r="X9">
        <v>135435</v>
      </c>
      <c r="Y9">
        <v>147681</v>
      </c>
      <c r="Z9">
        <v>158795</v>
      </c>
      <c r="AA9">
        <v>168536</v>
      </c>
      <c r="AB9">
        <v>176937</v>
      </c>
      <c r="AC9">
        <v>183807</v>
      </c>
      <c r="AD9">
        <v>189169</v>
      </c>
      <c r="AE9">
        <v>190446</v>
      </c>
      <c r="AF9">
        <v>191570</v>
      </c>
      <c r="AG9">
        <v>192582</v>
      </c>
      <c r="AH9">
        <v>193505</v>
      </c>
      <c r="AI9">
        <v>194366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0"/>
      <c r="E10" s="50"/>
      <c r="F10">
        <v>256</v>
      </c>
      <c r="G10">
        <v>544</v>
      </c>
      <c r="H10">
        <v>726</v>
      </c>
      <c r="I10">
        <v>967</v>
      </c>
      <c r="J10">
        <v>1282</v>
      </c>
      <c r="K10">
        <v>1691</v>
      </c>
      <c r="L10">
        <v>2212</v>
      </c>
      <c r="M10">
        <v>2873</v>
      </c>
      <c r="N10">
        <v>3697</v>
      </c>
      <c r="O10">
        <v>4584</v>
      </c>
      <c r="P10">
        <v>5618</v>
      </c>
      <c r="Q10">
        <v>6816</v>
      </c>
      <c r="R10">
        <v>8174</v>
      </c>
      <c r="S10">
        <v>9683</v>
      </c>
      <c r="T10">
        <v>11313</v>
      </c>
      <c r="U10">
        <v>13224</v>
      </c>
      <c r="V10">
        <v>15235</v>
      </c>
      <c r="W10">
        <v>17291</v>
      </c>
      <c r="X10">
        <v>19319</v>
      </c>
      <c r="Y10">
        <v>21083</v>
      </c>
      <c r="Z10">
        <v>22685</v>
      </c>
      <c r="AA10">
        <v>24088</v>
      </c>
      <c r="AB10">
        <v>25295</v>
      </c>
      <c r="AC10">
        <v>26284</v>
      </c>
      <c r="AD10">
        <v>27057</v>
      </c>
      <c r="AE10">
        <v>27241</v>
      </c>
      <c r="AF10">
        <v>27402</v>
      </c>
      <c r="AG10">
        <v>27548</v>
      </c>
      <c r="AH10">
        <v>27681</v>
      </c>
      <c r="AI10">
        <v>27806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0"/>
      <c r="E11" s="50"/>
      <c r="F11">
        <v>1795</v>
      </c>
      <c r="G11">
        <v>3884</v>
      </c>
      <c r="H11">
        <v>5326</v>
      </c>
      <c r="I11">
        <v>7272</v>
      </c>
      <c r="J11">
        <v>9849</v>
      </c>
      <c r="K11">
        <v>13252</v>
      </c>
      <c r="L11">
        <v>17559</v>
      </c>
      <c r="M11">
        <v>23037</v>
      </c>
      <c r="N11">
        <v>29910</v>
      </c>
      <c r="O11">
        <v>37291</v>
      </c>
      <c r="P11">
        <v>45911</v>
      </c>
      <c r="Q11">
        <v>55887</v>
      </c>
      <c r="R11">
        <v>67209</v>
      </c>
      <c r="S11">
        <v>79787</v>
      </c>
      <c r="T11">
        <v>93365</v>
      </c>
      <c r="U11">
        <v>109300</v>
      </c>
      <c r="V11">
        <v>126040</v>
      </c>
      <c r="W11">
        <v>143180</v>
      </c>
      <c r="X11">
        <v>160074</v>
      </c>
      <c r="Y11">
        <v>174775</v>
      </c>
      <c r="Z11">
        <v>188119</v>
      </c>
      <c r="AA11">
        <v>199808</v>
      </c>
      <c r="AB11">
        <v>209883</v>
      </c>
      <c r="AC11">
        <v>218125</v>
      </c>
      <c r="AD11">
        <v>224560</v>
      </c>
      <c r="AE11">
        <v>226090</v>
      </c>
      <c r="AF11">
        <v>227438</v>
      </c>
      <c r="AG11">
        <v>228647</v>
      </c>
      <c r="AH11">
        <v>229754</v>
      </c>
      <c r="AI11">
        <v>230786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0"/>
      <c r="E12" s="50"/>
      <c r="F12">
        <v>855</v>
      </c>
      <c r="G12">
        <v>1090</v>
      </c>
      <c r="H12">
        <v>1529</v>
      </c>
      <c r="I12">
        <v>2174</v>
      </c>
      <c r="J12">
        <v>3108</v>
      </c>
      <c r="K12">
        <v>4470</v>
      </c>
      <c r="L12">
        <v>6401</v>
      </c>
      <c r="M12">
        <v>9122</v>
      </c>
      <c r="N12">
        <v>12881</v>
      </c>
      <c r="O12">
        <v>15894</v>
      </c>
      <c r="P12">
        <v>19410</v>
      </c>
      <c r="Q12">
        <v>23482</v>
      </c>
      <c r="R12">
        <v>28099</v>
      </c>
      <c r="S12">
        <v>33230</v>
      </c>
      <c r="T12">
        <v>38769</v>
      </c>
      <c r="U12">
        <v>45268</v>
      </c>
      <c r="V12">
        <v>52097</v>
      </c>
      <c r="W12">
        <v>59087</v>
      </c>
      <c r="X12">
        <v>65981</v>
      </c>
      <c r="Y12">
        <v>71976</v>
      </c>
      <c r="Z12">
        <v>77416</v>
      </c>
      <c r="AA12">
        <v>82186</v>
      </c>
      <c r="AB12">
        <v>86294</v>
      </c>
      <c r="AC12">
        <v>89656</v>
      </c>
      <c r="AD12">
        <v>92282</v>
      </c>
      <c r="AE12">
        <v>92906</v>
      </c>
      <c r="AF12">
        <v>93455</v>
      </c>
      <c r="AG12">
        <v>93951</v>
      </c>
      <c r="AH12">
        <v>94404</v>
      </c>
      <c r="AI12">
        <v>94824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0"/>
      <c r="E13" s="50"/>
      <c r="F13">
        <v>622</v>
      </c>
      <c r="G13">
        <v>794</v>
      </c>
      <c r="H13">
        <v>1114</v>
      </c>
      <c r="I13">
        <v>1585</v>
      </c>
      <c r="J13">
        <v>2271</v>
      </c>
      <c r="K13">
        <v>3272</v>
      </c>
      <c r="L13">
        <v>4692</v>
      </c>
      <c r="M13">
        <v>6691</v>
      </c>
      <c r="N13">
        <v>9455</v>
      </c>
      <c r="O13">
        <v>11671</v>
      </c>
      <c r="P13">
        <v>14258</v>
      </c>
      <c r="Q13">
        <v>17249</v>
      </c>
      <c r="R13">
        <v>20646</v>
      </c>
      <c r="S13">
        <v>24417</v>
      </c>
      <c r="T13">
        <v>28489</v>
      </c>
      <c r="U13">
        <v>33268</v>
      </c>
      <c r="V13">
        <v>38291</v>
      </c>
      <c r="W13">
        <v>43432</v>
      </c>
      <c r="X13">
        <v>48499</v>
      </c>
      <c r="Y13">
        <v>52905</v>
      </c>
      <c r="Z13">
        <v>56907</v>
      </c>
      <c r="AA13">
        <v>60414</v>
      </c>
      <c r="AB13">
        <v>63436</v>
      </c>
      <c r="AC13">
        <v>65908</v>
      </c>
      <c r="AD13">
        <v>67839</v>
      </c>
      <c r="AE13">
        <v>68298</v>
      </c>
      <c r="AF13">
        <v>68701</v>
      </c>
      <c r="AG13">
        <v>69066</v>
      </c>
      <c r="AH13">
        <v>69400</v>
      </c>
      <c r="AI13">
        <v>69707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0"/>
      <c r="E14" s="50"/>
      <c r="F14">
        <v>1496</v>
      </c>
      <c r="G14">
        <v>1905</v>
      </c>
      <c r="H14">
        <v>2560</v>
      </c>
      <c r="I14">
        <v>3482</v>
      </c>
      <c r="J14">
        <v>4745</v>
      </c>
      <c r="K14">
        <v>6481</v>
      </c>
      <c r="L14">
        <v>8845</v>
      </c>
      <c r="M14">
        <v>12139</v>
      </c>
      <c r="N14">
        <v>16656</v>
      </c>
      <c r="O14">
        <v>20339</v>
      </c>
      <c r="P14">
        <v>24634</v>
      </c>
      <c r="Q14">
        <v>29603</v>
      </c>
      <c r="R14">
        <v>35240</v>
      </c>
      <c r="S14">
        <v>41502</v>
      </c>
      <c r="T14">
        <v>48258</v>
      </c>
      <c r="U14">
        <v>56193</v>
      </c>
      <c r="V14">
        <v>64524</v>
      </c>
      <c r="W14">
        <v>73057</v>
      </c>
      <c r="X14">
        <v>81470</v>
      </c>
      <c r="Y14">
        <v>88783</v>
      </c>
      <c r="Z14">
        <v>95423</v>
      </c>
      <c r="AA14">
        <v>101242</v>
      </c>
      <c r="AB14">
        <v>106260</v>
      </c>
      <c r="AC14">
        <v>110366</v>
      </c>
      <c r="AD14">
        <v>113572</v>
      </c>
      <c r="AE14">
        <v>114333</v>
      </c>
      <c r="AF14">
        <v>115007</v>
      </c>
      <c r="AG14">
        <v>115610</v>
      </c>
      <c r="AH14">
        <v>116163</v>
      </c>
      <c r="AI14">
        <v>116677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0"/>
      <c r="E15" s="50"/>
      <c r="F15">
        <v>258</v>
      </c>
      <c r="G15">
        <v>355</v>
      </c>
      <c r="H15">
        <v>533</v>
      </c>
      <c r="I15">
        <v>811</v>
      </c>
      <c r="J15">
        <v>1234</v>
      </c>
      <c r="K15">
        <v>1884</v>
      </c>
      <c r="L15">
        <v>2831</v>
      </c>
      <c r="M15">
        <v>4170</v>
      </c>
      <c r="N15">
        <v>6023</v>
      </c>
      <c r="O15">
        <v>7515</v>
      </c>
      <c r="P15">
        <v>9256</v>
      </c>
      <c r="Q15">
        <v>11271</v>
      </c>
      <c r="R15">
        <v>13557</v>
      </c>
      <c r="S15">
        <v>16098</v>
      </c>
      <c r="T15">
        <v>18842</v>
      </c>
      <c r="U15">
        <v>22061</v>
      </c>
      <c r="V15">
        <v>25443</v>
      </c>
      <c r="W15">
        <v>28905</v>
      </c>
      <c r="X15">
        <v>32317</v>
      </c>
      <c r="Y15">
        <v>35287</v>
      </c>
      <c r="Z15">
        <v>37982</v>
      </c>
      <c r="AA15">
        <v>40344</v>
      </c>
      <c r="AB15">
        <v>42380</v>
      </c>
      <c r="AC15">
        <v>44044</v>
      </c>
      <c r="AD15">
        <v>45343</v>
      </c>
      <c r="AE15">
        <v>45652</v>
      </c>
      <c r="AF15">
        <v>45925</v>
      </c>
      <c r="AG15">
        <v>46170</v>
      </c>
      <c r="AH15">
        <v>46393</v>
      </c>
      <c r="AI15">
        <v>46601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0"/>
      <c r="E16" s="50"/>
      <c r="F16">
        <v>58</v>
      </c>
      <c r="G16">
        <v>115</v>
      </c>
      <c r="H16">
        <v>143</v>
      </c>
      <c r="I16">
        <v>177</v>
      </c>
      <c r="J16">
        <v>218</v>
      </c>
      <c r="K16">
        <v>269</v>
      </c>
      <c r="L16">
        <v>334</v>
      </c>
      <c r="M16">
        <v>415</v>
      </c>
      <c r="N16">
        <v>517</v>
      </c>
      <c r="O16">
        <v>624</v>
      </c>
      <c r="P16">
        <v>749</v>
      </c>
      <c r="Q16">
        <v>893</v>
      </c>
      <c r="R16">
        <v>1056</v>
      </c>
      <c r="S16">
        <v>1238</v>
      </c>
      <c r="T16">
        <v>1433</v>
      </c>
      <c r="U16">
        <v>1663</v>
      </c>
      <c r="V16">
        <v>1905</v>
      </c>
      <c r="W16">
        <v>2152</v>
      </c>
      <c r="X16">
        <v>2396</v>
      </c>
      <c r="Y16">
        <v>2608</v>
      </c>
      <c r="Z16">
        <v>2800</v>
      </c>
      <c r="AA16">
        <v>2969</v>
      </c>
      <c r="AB16">
        <v>3115</v>
      </c>
      <c r="AC16">
        <v>3234</v>
      </c>
      <c r="AD16">
        <v>3327</v>
      </c>
      <c r="AE16">
        <v>3349</v>
      </c>
      <c r="AF16">
        <v>3368</v>
      </c>
      <c r="AG16">
        <v>3386</v>
      </c>
      <c r="AH16">
        <v>3402</v>
      </c>
      <c r="AI16">
        <v>3417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0"/>
      <c r="E17" s="50"/>
      <c r="F17">
        <v>869</v>
      </c>
      <c r="G17">
        <v>1929</v>
      </c>
      <c r="H17">
        <v>2694</v>
      </c>
      <c r="I17">
        <v>3738</v>
      </c>
      <c r="J17">
        <v>5145</v>
      </c>
      <c r="K17">
        <v>7007</v>
      </c>
      <c r="L17">
        <v>9360</v>
      </c>
      <c r="M17">
        <v>12354</v>
      </c>
      <c r="N17">
        <v>16108</v>
      </c>
      <c r="O17">
        <v>20161</v>
      </c>
      <c r="P17">
        <v>24897</v>
      </c>
      <c r="Q17">
        <v>30375</v>
      </c>
      <c r="R17">
        <v>36593</v>
      </c>
      <c r="S17">
        <v>43501</v>
      </c>
      <c r="T17">
        <v>50962</v>
      </c>
      <c r="U17">
        <v>59716</v>
      </c>
      <c r="V17">
        <v>68911</v>
      </c>
      <c r="W17">
        <v>78329</v>
      </c>
      <c r="X17">
        <v>87606</v>
      </c>
      <c r="Y17">
        <v>95686</v>
      </c>
      <c r="Z17">
        <v>103014</v>
      </c>
      <c r="AA17">
        <v>109435</v>
      </c>
      <c r="AB17">
        <v>114971</v>
      </c>
      <c r="AC17">
        <v>119499</v>
      </c>
      <c r="AD17">
        <v>123032</v>
      </c>
      <c r="AE17">
        <v>123872</v>
      </c>
      <c r="AF17">
        <v>124613</v>
      </c>
      <c r="AG17">
        <v>125276</v>
      </c>
      <c r="AH17">
        <v>125884</v>
      </c>
      <c r="AI17">
        <v>126451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0"/>
      <c r="E18" s="50"/>
      <c r="F18">
        <v>2258</v>
      </c>
      <c r="G18">
        <v>4796</v>
      </c>
      <c r="H18">
        <v>6424</v>
      </c>
      <c r="I18">
        <v>8588</v>
      </c>
      <c r="J18">
        <v>11401</v>
      </c>
      <c r="K18">
        <v>15086</v>
      </c>
      <c r="L18">
        <v>19745</v>
      </c>
      <c r="M18">
        <v>25649</v>
      </c>
      <c r="N18">
        <v>33056</v>
      </c>
      <c r="O18">
        <v>41003</v>
      </c>
      <c r="P18">
        <v>50287</v>
      </c>
      <c r="Q18">
        <v>61023</v>
      </c>
      <c r="R18">
        <v>73212</v>
      </c>
      <c r="S18">
        <v>86748</v>
      </c>
      <c r="T18">
        <v>101365</v>
      </c>
      <c r="U18">
        <v>118516</v>
      </c>
      <c r="V18">
        <v>136532</v>
      </c>
      <c r="W18">
        <v>154982</v>
      </c>
      <c r="X18">
        <v>173170</v>
      </c>
      <c r="Y18">
        <v>188991</v>
      </c>
      <c r="Z18">
        <v>203351</v>
      </c>
      <c r="AA18">
        <v>215931</v>
      </c>
      <c r="AB18">
        <v>226779</v>
      </c>
      <c r="AC18">
        <v>235652</v>
      </c>
      <c r="AD18">
        <v>242577</v>
      </c>
      <c r="AE18">
        <v>244222</v>
      </c>
      <c r="AF18">
        <v>245678</v>
      </c>
      <c r="AG18">
        <v>246981</v>
      </c>
      <c r="AH18">
        <v>248172</v>
      </c>
      <c r="AI18">
        <v>249284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0"/>
      <c r="E19" s="50"/>
      <c r="F19">
        <v>6892</v>
      </c>
      <c r="G19">
        <v>13959</v>
      </c>
      <c r="H19">
        <v>17824</v>
      </c>
      <c r="I19">
        <v>22683</v>
      </c>
      <c r="J19">
        <v>28639</v>
      </c>
      <c r="K19">
        <v>36296</v>
      </c>
      <c r="L19">
        <v>45950</v>
      </c>
      <c r="M19">
        <v>58161</v>
      </c>
      <c r="N19">
        <v>73436</v>
      </c>
      <c r="O19">
        <v>89622</v>
      </c>
      <c r="P19">
        <v>108527</v>
      </c>
      <c r="Q19">
        <v>130371</v>
      </c>
      <c r="R19">
        <v>155169</v>
      </c>
      <c r="S19">
        <v>182717</v>
      </c>
      <c r="T19">
        <v>212443</v>
      </c>
      <c r="U19">
        <v>247335</v>
      </c>
      <c r="V19">
        <v>283989</v>
      </c>
      <c r="W19">
        <v>321518</v>
      </c>
      <c r="X19">
        <v>358524</v>
      </c>
      <c r="Y19">
        <v>390690</v>
      </c>
      <c r="Z19">
        <v>419900</v>
      </c>
      <c r="AA19">
        <v>445495</v>
      </c>
      <c r="AB19">
        <v>467570</v>
      </c>
      <c r="AC19">
        <v>485626</v>
      </c>
      <c r="AD19">
        <v>499728</v>
      </c>
      <c r="AE19">
        <v>503078</v>
      </c>
      <c r="AF19">
        <v>506034</v>
      </c>
      <c r="AG19">
        <v>508696</v>
      </c>
      <c r="AH19">
        <v>511126</v>
      </c>
      <c r="AI19">
        <v>513393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0"/>
      <c r="E20" s="50"/>
      <c r="F20">
        <v>349</v>
      </c>
      <c r="G20">
        <v>483</v>
      </c>
      <c r="H20">
        <v>731</v>
      </c>
      <c r="I20">
        <v>1114</v>
      </c>
      <c r="J20">
        <v>1700</v>
      </c>
      <c r="K20">
        <v>2604</v>
      </c>
      <c r="L20">
        <v>3923</v>
      </c>
      <c r="M20">
        <v>5785</v>
      </c>
      <c r="N20">
        <v>8369</v>
      </c>
      <c r="O20">
        <v>10445</v>
      </c>
      <c r="P20">
        <v>12872</v>
      </c>
      <c r="Q20">
        <v>15678</v>
      </c>
      <c r="R20">
        <v>18862</v>
      </c>
      <c r="S20">
        <v>22402</v>
      </c>
      <c r="T20">
        <v>26222</v>
      </c>
      <c r="U20">
        <v>30707</v>
      </c>
      <c r="V20">
        <v>35416</v>
      </c>
      <c r="W20">
        <v>40240</v>
      </c>
      <c r="X20">
        <v>44993</v>
      </c>
      <c r="Y20">
        <v>49130</v>
      </c>
      <c r="Z20">
        <v>52883</v>
      </c>
      <c r="AA20">
        <v>56172</v>
      </c>
      <c r="AB20">
        <v>59008</v>
      </c>
      <c r="AC20">
        <v>61326</v>
      </c>
      <c r="AD20">
        <v>63137</v>
      </c>
      <c r="AE20">
        <v>63568</v>
      </c>
      <c r="AF20">
        <v>63947</v>
      </c>
      <c r="AG20">
        <v>64287</v>
      </c>
      <c r="AH20">
        <v>64599</v>
      </c>
      <c r="AI20">
        <v>64888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0"/>
      <c r="E21" s="50"/>
      <c r="F21">
        <v>1300</v>
      </c>
      <c r="G21">
        <v>1617</v>
      </c>
      <c r="H21">
        <v>2207</v>
      </c>
      <c r="I21">
        <v>3053</v>
      </c>
      <c r="J21">
        <v>4238</v>
      </c>
      <c r="K21">
        <v>5917</v>
      </c>
      <c r="L21">
        <v>8250</v>
      </c>
      <c r="M21">
        <v>11526</v>
      </c>
      <c r="N21">
        <v>16054</v>
      </c>
      <c r="O21">
        <v>19670</v>
      </c>
      <c r="P21">
        <v>23894</v>
      </c>
      <c r="Q21">
        <v>28778</v>
      </c>
      <c r="R21">
        <v>34322</v>
      </c>
      <c r="S21">
        <v>40477</v>
      </c>
      <c r="T21">
        <v>47125</v>
      </c>
      <c r="U21">
        <v>54926</v>
      </c>
      <c r="V21">
        <v>63120</v>
      </c>
      <c r="W21">
        <v>71509</v>
      </c>
      <c r="X21">
        <v>79782</v>
      </c>
      <c r="Y21">
        <v>86973</v>
      </c>
      <c r="Z21">
        <v>93503</v>
      </c>
      <c r="AA21">
        <v>99227</v>
      </c>
      <c r="AB21">
        <v>104159</v>
      </c>
      <c r="AC21">
        <v>108198</v>
      </c>
      <c r="AD21">
        <v>111347</v>
      </c>
      <c r="AE21">
        <v>112096</v>
      </c>
      <c r="AF21">
        <v>112756</v>
      </c>
      <c r="AG21">
        <v>113351</v>
      </c>
      <c r="AH21">
        <v>113894</v>
      </c>
      <c r="AI21">
        <v>114400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0"/>
      <c r="E22" s="50"/>
      <c r="F22">
        <v>127</v>
      </c>
      <c r="G22">
        <v>270</v>
      </c>
      <c r="H22">
        <v>363</v>
      </c>
      <c r="I22">
        <v>486</v>
      </c>
      <c r="J22">
        <v>648</v>
      </c>
      <c r="K22">
        <v>860</v>
      </c>
      <c r="L22">
        <v>1129</v>
      </c>
      <c r="M22">
        <v>1469</v>
      </c>
      <c r="N22">
        <v>1895</v>
      </c>
      <c r="O22">
        <v>2353</v>
      </c>
      <c r="P22">
        <v>2888</v>
      </c>
      <c r="Q22">
        <v>3507</v>
      </c>
      <c r="R22">
        <v>4209</v>
      </c>
      <c r="S22">
        <v>4989</v>
      </c>
      <c r="T22">
        <v>5831</v>
      </c>
      <c r="U22">
        <v>6819</v>
      </c>
      <c r="V22">
        <v>7858</v>
      </c>
      <c r="W22">
        <v>8921</v>
      </c>
      <c r="X22">
        <v>9969</v>
      </c>
      <c r="Y22">
        <v>10881</v>
      </c>
      <c r="Z22">
        <v>11708</v>
      </c>
      <c r="AA22">
        <v>12434</v>
      </c>
      <c r="AB22">
        <v>13058</v>
      </c>
      <c r="AC22">
        <v>13569</v>
      </c>
      <c r="AD22">
        <v>13969</v>
      </c>
      <c r="AE22">
        <v>14064</v>
      </c>
      <c r="AF22">
        <v>14147</v>
      </c>
      <c r="AG22">
        <v>14222</v>
      </c>
      <c r="AH22">
        <v>14291</v>
      </c>
      <c r="AI22">
        <v>14355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0"/>
      <c r="E23" s="50"/>
      <c r="F23">
        <v>675</v>
      </c>
      <c r="G23">
        <v>1481</v>
      </c>
      <c r="H23">
        <v>2050</v>
      </c>
      <c r="I23">
        <v>2820</v>
      </c>
      <c r="J23">
        <v>3851</v>
      </c>
      <c r="K23">
        <v>5209</v>
      </c>
      <c r="L23">
        <v>6927</v>
      </c>
      <c r="M23">
        <v>9108</v>
      </c>
      <c r="N23">
        <v>11847</v>
      </c>
      <c r="O23">
        <v>14801</v>
      </c>
      <c r="P23">
        <v>18250</v>
      </c>
      <c r="Q23">
        <v>22238</v>
      </c>
      <c r="R23">
        <v>26769</v>
      </c>
      <c r="S23">
        <v>31800</v>
      </c>
      <c r="T23">
        <v>37235</v>
      </c>
      <c r="U23">
        <v>43609</v>
      </c>
      <c r="V23">
        <v>50307</v>
      </c>
      <c r="W23">
        <v>57164</v>
      </c>
      <c r="X23">
        <v>63923</v>
      </c>
      <c r="Y23">
        <v>69808</v>
      </c>
      <c r="Z23">
        <v>75146</v>
      </c>
      <c r="AA23">
        <v>79822</v>
      </c>
      <c r="AB23">
        <v>83855</v>
      </c>
      <c r="AC23">
        <v>87153</v>
      </c>
      <c r="AD23">
        <v>89724</v>
      </c>
      <c r="AE23">
        <v>90336</v>
      </c>
      <c r="AF23">
        <v>90876</v>
      </c>
      <c r="AG23">
        <v>91360</v>
      </c>
      <c r="AH23">
        <v>91803</v>
      </c>
      <c r="AI23">
        <v>92216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0"/>
      <c r="E24" s="50"/>
      <c r="F24">
        <v>804</v>
      </c>
      <c r="G24">
        <v>1773</v>
      </c>
      <c r="H24">
        <v>2469</v>
      </c>
      <c r="I24">
        <v>3410</v>
      </c>
      <c r="J24">
        <v>4672</v>
      </c>
      <c r="K24">
        <v>6341</v>
      </c>
      <c r="L24">
        <v>8457</v>
      </c>
      <c r="M24">
        <v>11139</v>
      </c>
      <c r="N24">
        <v>14506</v>
      </c>
      <c r="O24">
        <v>18135</v>
      </c>
      <c r="P24">
        <v>22382</v>
      </c>
      <c r="Q24">
        <v>27289</v>
      </c>
      <c r="R24">
        <v>32863</v>
      </c>
      <c r="S24">
        <v>39052</v>
      </c>
      <c r="T24">
        <v>45737</v>
      </c>
      <c r="U24">
        <v>53580</v>
      </c>
      <c r="V24">
        <v>61820</v>
      </c>
      <c r="W24">
        <v>70258</v>
      </c>
      <c r="X24">
        <v>78573</v>
      </c>
      <c r="Y24">
        <v>85811</v>
      </c>
      <c r="Z24">
        <v>92379</v>
      </c>
      <c r="AA24">
        <v>98132</v>
      </c>
      <c r="AB24">
        <v>103093</v>
      </c>
      <c r="AC24">
        <v>107150</v>
      </c>
      <c r="AD24">
        <v>110314</v>
      </c>
      <c r="AE24">
        <v>111067</v>
      </c>
      <c r="AF24">
        <v>111730</v>
      </c>
      <c r="AG24">
        <v>112326</v>
      </c>
      <c r="AH24">
        <v>112874</v>
      </c>
      <c r="AI24">
        <v>113379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0"/>
      <c r="E25" s="50"/>
      <c r="F25">
        <v>1045</v>
      </c>
      <c r="G25">
        <v>1321</v>
      </c>
      <c r="H25">
        <v>1835</v>
      </c>
      <c r="I25">
        <v>2584</v>
      </c>
      <c r="J25">
        <v>3657</v>
      </c>
      <c r="K25">
        <v>5208</v>
      </c>
      <c r="L25">
        <v>7393</v>
      </c>
      <c r="M25">
        <v>10467</v>
      </c>
      <c r="N25">
        <v>14716</v>
      </c>
      <c r="O25">
        <v>18117</v>
      </c>
      <c r="P25">
        <v>22091</v>
      </c>
      <c r="Q25">
        <v>26684</v>
      </c>
      <c r="R25">
        <v>31900</v>
      </c>
      <c r="S25">
        <v>37692</v>
      </c>
      <c r="T25">
        <v>43945</v>
      </c>
      <c r="U25">
        <v>51284</v>
      </c>
      <c r="V25">
        <v>58992</v>
      </c>
      <c r="W25">
        <v>66888</v>
      </c>
      <c r="X25">
        <v>74668</v>
      </c>
      <c r="Y25">
        <v>81435</v>
      </c>
      <c r="Z25">
        <v>87579</v>
      </c>
      <c r="AA25">
        <v>92961</v>
      </c>
      <c r="AB25">
        <v>97604</v>
      </c>
      <c r="AC25">
        <v>101400</v>
      </c>
      <c r="AD25">
        <v>104365</v>
      </c>
      <c r="AE25">
        <v>105068</v>
      </c>
      <c r="AF25">
        <v>105690</v>
      </c>
      <c r="AG25">
        <v>106247</v>
      </c>
      <c r="AH25">
        <v>106761</v>
      </c>
      <c r="AI25">
        <v>107236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0"/>
      <c r="E26" s="50"/>
      <c r="F26">
        <v>2049</v>
      </c>
      <c r="G26">
        <v>2556</v>
      </c>
      <c r="H26">
        <v>3501</v>
      </c>
      <c r="I26">
        <v>4866</v>
      </c>
      <c r="J26">
        <v>6788</v>
      </c>
      <c r="K26">
        <v>9521</v>
      </c>
      <c r="L26">
        <v>13333</v>
      </c>
      <c r="M26">
        <v>18692</v>
      </c>
      <c r="N26">
        <v>26094</v>
      </c>
      <c r="O26">
        <v>32016</v>
      </c>
      <c r="P26">
        <v>38926</v>
      </c>
      <c r="Q26">
        <v>46920</v>
      </c>
      <c r="R26">
        <v>55993</v>
      </c>
      <c r="S26">
        <v>66068</v>
      </c>
      <c r="T26">
        <v>76944</v>
      </c>
      <c r="U26">
        <v>89714</v>
      </c>
      <c r="V26">
        <v>103120</v>
      </c>
      <c r="W26">
        <v>116853</v>
      </c>
      <c r="X26">
        <v>130391</v>
      </c>
      <c r="Y26">
        <v>142160</v>
      </c>
      <c r="Z26">
        <v>152851</v>
      </c>
      <c r="AA26">
        <v>162212</v>
      </c>
      <c r="AB26">
        <v>170287</v>
      </c>
      <c r="AC26">
        <v>176892</v>
      </c>
      <c r="AD26">
        <v>182051</v>
      </c>
      <c r="AE26">
        <v>183275</v>
      </c>
      <c r="AF26">
        <v>184356</v>
      </c>
      <c r="AG26">
        <v>185330</v>
      </c>
      <c r="AH26">
        <v>186221</v>
      </c>
      <c r="AI26">
        <v>187047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0"/>
      <c r="E27" s="50"/>
      <c r="F27">
        <v>87</v>
      </c>
      <c r="G27">
        <v>190</v>
      </c>
      <c r="H27">
        <v>260</v>
      </c>
      <c r="I27">
        <v>352</v>
      </c>
      <c r="J27">
        <v>474</v>
      </c>
      <c r="K27">
        <v>635</v>
      </c>
      <c r="L27">
        <v>839</v>
      </c>
      <c r="M27">
        <v>1097</v>
      </c>
      <c r="N27">
        <v>1420</v>
      </c>
      <c r="O27">
        <v>1768</v>
      </c>
      <c r="P27">
        <v>2175</v>
      </c>
      <c r="Q27">
        <v>2646</v>
      </c>
      <c r="R27">
        <v>3180</v>
      </c>
      <c r="S27">
        <v>3773</v>
      </c>
      <c r="T27">
        <v>4414</v>
      </c>
      <c r="U27">
        <v>5165</v>
      </c>
      <c r="V27">
        <v>5955</v>
      </c>
      <c r="W27">
        <v>6764</v>
      </c>
      <c r="X27">
        <v>7562</v>
      </c>
      <c r="Y27">
        <v>8255</v>
      </c>
      <c r="Z27">
        <v>8885</v>
      </c>
      <c r="AA27">
        <v>9437</v>
      </c>
      <c r="AB27">
        <v>9913</v>
      </c>
      <c r="AC27">
        <v>10301</v>
      </c>
      <c r="AD27">
        <v>10605</v>
      </c>
      <c r="AE27">
        <v>10677</v>
      </c>
      <c r="AF27">
        <v>10740</v>
      </c>
      <c r="AG27">
        <v>10798</v>
      </c>
      <c r="AH27">
        <v>10850</v>
      </c>
      <c r="AI27">
        <v>10899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0"/>
      <c r="E28" s="50"/>
      <c r="F28">
        <v>458</v>
      </c>
      <c r="G28">
        <v>625</v>
      </c>
      <c r="H28">
        <v>930</v>
      </c>
      <c r="I28">
        <v>1403</v>
      </c>
      <c r="J28">
        <v>2119</v>
      </c>
      <c r="K28">
        <v>3214</v>
      </c>
      <c r="L28">
        <v>4807</v>
      </c>
      <c r="M28">
        <v>7053</v>
      </c>
      <c r="N28">
        <v>10168</v>
      </c>
      <c r="O28">
        <v>12671</v>
      </c>
      <c r="P28">
        <v>15594</v>
      </c>
      <c r="Q28">
        <v>18976</v>
      </c>
      <c r="R28">
        <v>22814</v>
      </c>
      <c r="S28">
        <v>27080</v>
      </c>
      <c r="T28">
        <v>31684</v>
      </c>
      <c r="U28">
        <v>37086</v>
      </c>
      <c r="V28">
        <v>42764</v>
      </c>
      <c r="W28">
        <v>48577</v>
      </c>
      <c r="X28">
        <v>54305</v>
      </c>
      <c r="Y28">
        <v>59291</v>
      </c>
      <c r="Z28">
        <v>63813</v>
      </c>
      <c r="AA28">
        <v>67777</v>
      </c>
      <c r="AB28">
        <v>71195</v>
      </c>
      <c r="AC28">
        <v>73989</v>
      </c>
      <c r="AD28">
        <v>76170</v>
      </c>
      <c r="AE28">
        <v>76689</v>
      </c>
      <c r="AF28">
        <v>77146</v>
      </c>
      <c r="AG28">
        <v>77557</v>
      </c>
      <c r="AH28">
        <v>77932</v>
      </c>
      <c r="AI28">
        <v>78282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0"/>
      <c r="E29" s="50"/>
      <c r="F29">
        <v>264</v>
      </c>
      <c r="G29">
        <v>342</v>
      </c>
      <c r="H29">
        <v>482</v>
      </c>
      <c r="I29">
        <v>693</v>
      </c>
      <c r="J29">
        <v>1000</v>
      </c>
      <c r="K29">
        <v>1453</v>
      </c>
      <c r="L29">
        <v>2096</v>
      </c>
      <c r="M29">
        <v>3003</v>
      </c>
      <c r="N29">
        <v>4259</v>
      </c>
      <c r="O29">
        <v>5266</v>
      </c>
      <c r="P29">
        <v>6441</v>
      </c>
      <c r="Q29">
        <v>7801</v>
      </c>
      <c r="R29">
        <v>9343</v>
      </c>
      <c r="S29">
        <v>11056</v>
      </c>
      <c r="T29">
        <v>12907</v>
      </c>
      <c r="U29">
        <v>15080</v>
      </c>
      <c r="V29">
        <v>17362</v>
      </c>
      <c r="W29">
        <v>19696</v>
      </c>
      <c r="X29">
        <v>21999</v>
      </c>
      <c r="Y29">
        <v>24001</v>
      </c>
      <c r="Z29">
        <v>25820</v>
      </c>
      <c r="AA29">
        <v>27412</v>
      </c>
      <c r="AB29">
        <v>28786</v>
      </c>
      <c r="AC29">
        <v>29908</v>
      </c>
      <c r="AD29">
        <v>30786</v>
      </c>
      <c r="AE29">
        <v>30995</v>
      </c>
      <c r="AF29">
        <v>31178</v>
      </c>
      <c r="AG29">
        <v>31344</v>
      </c>
      <c r="AH29">
        <v>31493</v>
      </c>
      <c r="AI29">
        <v>31635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0"/>
      <c r="E30" s="50"/>
      <c r="F30">
        <v>1097</v>
      </c>
      <c r="G30">
        <v>2430</v>
      </c>
      <c r="H30">
        <v>3394</v>
      </c>
      <c r="I30">
        <v>4711</v>
      </c>
      <c r="J30">
        <v>6481</v>
      </c>
      <c r="K30">
        <v>8822</v>
      </c>
      <c r="L30">
        <v>11786</v>
      </c>
      <c r="M30">
        <v>15553</v>
      </c>
      <c r="N30">
        <v>20273</v>
      </c>
      <c r="O30">
        <v>25372</v>
      </c>
      <c r="P30">
        <v>31330</v>
      </c>
      <c r="Q30">
        <v>38223</v>
      </c>
      <c r="R30">
        <v>46046</v>
      </c>
      <c r="S30">
        <v>54736</v>
      </c>
      <c r="T30">
        <v>64118</v>
      </c>
      <c r="U30">
        <v>75135</v>
      </c>
      <c r="V30">
        <v>86700</v>
      </c>
      <c r="W30">
        <v>98547</v>
      </c>
      <c r="X30">
        <v>110222</v>
      </c>
      <c r="Y30">
        <v>120383</v>
      </c>
      <c r="Z30">
        <v>129603</v>
      </c>
      <c r="AA30">
        <v>137684</v>
      </c>
      <c r="AB30">
        <v>144645</v>
      </c>
      <c r="AC30">
        <v>150340</v>
      </c>
      <c r="AD30">
        <v>154784</v>
      </c>
      <c r="AE30">
        <v>155842</v>
      </c>
      <c r="AF30">
        <v>156774</v>
      </c>
      <c r="AG30">
        <v>157613</v>
      </c>
      <c r="AH30">
        <v>158376</v>
      </c>
      <c r="AI30">
        <v>159088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0"/>
      <c r="E31" s="50"/>
      <c r="F31">
        <v>446</v>
      </c>
      <c r="G31">
        <v>567</v>
      </c>
      <c r="H31">
        <v>783</v>
      </c>
      <c r="I31">
        <v>1097</v>
      </c>
      <c r="J31">
        <v>1542</v>
      </c>
      <c r="K31">
        <v>2173</v>
      </c>
      <c r="L31">
        <v>3052</v>
      </c>
      <c r="M31">
        <v>4280</v>
      </c>
      <c r="N31">
        <v>5973</v>
      </c>
      <c r="O31">
        <v>7345</v>
      </c>
      <c r="P31">
        <v>8948</v>
      </c>
      <c r="Q31">
        <v>10800</v>
      </c>
      <c r="R31">
        <v>12905</v>
      </c>
      <c r="S31">
        <v>15242</v>
      </c>
      <c r="T31">
        <v>17763</v>
      </c>
      <c r="U31">
        <v>20724</v>
      </c>
      <c r="V31">
        <v>23834</v>
      </c>
      <c r="W31">
        <v>27018</v>
      </c>
      <c r="X31">
        <v>30156</v>
      </c>
      <c r="Y31">
        <v>32887</v>
      </c>
      <c r="Z31">
        <v>35365</v>
      </c>
      <c r="AA31">
        <v>37537</v>
      </c>
      <c r="AB31">
        <v>39410</v>
      </c>
      <c r="AC31">
        <v>40941</v>
      </c>
      <c r="AD31">
        <v>42137</v>
      </c>
      <c r="AE31">
        <v>42421</v>
      </c>
      <c r="AF31">
        <v>42672</v>
      </c>
      <c r="AG31">
        <v>42898</v>
      </c>
      <c r="AH31">
        <v>43104</v>
      </c>
      <c r="AI31">
        <v>43295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0"/>
      <c r="E32" s="50"/>
      <c r="F32">
        <v>420</v>
      </c>
      <c r="G32">
        <v>570</v>
      </c>
      <c r="H32">
        <v>844</v>
      </c>
      <c r="I32">
        <v>1261</v>
      </c>
      <c r="J32">
        <v>1883</v>
      </c>
      <c r="K32">
        <v>2816</v>
      </c>
      <c r="L32">
        <v>4153</v>
      </c>
      <c r="M32">
        <v>6028</v>
      </c>
      <c r="N32">
        <v>8613</v>
      </c>
      <c r="O32">
        <v>10725</v>
      </c>
      <c r="P32">
        <v>13192</v>
      </c>
      <c r="Q32">
        <v>16042</v>
      </c>
      <c r="R32">
        <v>19280</v>
      </c>
      <c r="S32">
        <v>22879</v>
      </c>
      <c r="T32">
        <v>26763</v>
      </c>
      <c r="U32">
        <v>31319</v>
      </c>
      <c r="V32">
        <v>36108</v>
      </c>
      <c r="W32">
        <v>41011</v>
      </c>
      <c r="X32">
        <v>45841</v>
      </c>
      <c r="Y32">
        <v>50047</v>
      </c>
      <c r="Z32">
        <v>53863</v>
      </c>
      <c r="AA32">
        <v>57207</v>
      </c>
      <c r="AB32">
        <v>60088</v>
      </c>
      <c r="AC32">
        <v>62445</v>
      </c>
      <c r="AD32">
        <v>64285</v>
      </c>
      <c r="AE32">
        <v>64722</v>
      </c>
      <c r="AF32">
        <v>65110</v>
      </c>
      <c r="AG32">
        <v>65454</v>
      </c>
      <c r="AH32">
        <v>65772</v>
      </c>
      <c r="AI32">
        <v>66067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0"/>
      <c r="E33" s="50"/>
      <c r="F33">
        <v>466</v>
      </c>
      <c r="G33">
        <v>1009</v>
      </c>
      <c r="H33">
        <v>1390</v>
      </c>
      <c r="I33">
        <v>1905</v>
      </c>
      <c r="J33">
        <v>2591</v>
      </c>
      <c r="K33">
        <v>3500</v>
      </c>
      <c r="L33">
        <v>4646</v>
      </c>
      <c r="M33">
        <v>6107</v>
      </c>
      <c r="N33">
        <v>7942</v>
      </c>
      <c r="O33">
        <v>9910</v>
      </c>
      <c r="P33">
        <v>12211</v>
      </c>
      <c r="Q33">
        <v>14869</v>
      </c>
      <c r="R33">
        <v>17889</v>
      </c>
      <c r="S33">
        <v>21241</v>
      </c>
      <c r="T33">
        <v>24866</v>
      </c>
      <c r="U33">
        <v>29113</v>
      </c>
      <c r="V33">
        <v>33578</v>
      </c>
      <c r="W33">
        <v>38150</v>
      </c>
      <c r="X33">
        <v>42654</v>
      </c>
      <c r="Y33">
        <v>46578</v>
      </c>
      <c r="Z33">
        <v>50135</v>
      </c>
      <c r="AA33">
        <v>53252</v>
      </c>
      <c r="AB33">
        <v>55940</v>
      </c>
      <c r="AC33">
        <v>58136</v>
      </c>
      <c r="AD33">
        <v>59852</v>
      </c>
      <c r="AE33">
        <v>60261</v>
      </c>
      <c r="AF33">
        <v>60622</v>
      </c>
      <c r="AG33">
        <v>60943</v>
      </c>
      <c r="AH33">
        <v>61238</v>
      </c>
      <c r="AI33">
        <v>61513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0"/>
      <c r="E34" s="50"/>
      <c r="F34">
        <v>3824</v>
      </c>
      <c r="G34">
        <v>7736</v>
      </c>
      <c r="H34">
        <v>9864</v>
      </c>
      <c r="I34">
        <v>12535</v>
      </c>
      <c r="J34">
        <v>15812</v>
      </c>
      <c r="K34">
        <v>20021</v>
      </c>
      <c r="L34">
        <v>25326</v>
      </c>
      <c r="M34">
        <v>32033</v>
      </c>
      <c r="N34">
        <v>40420</v>
      </c>
      <c r="O34">
        <v>49314</v>
      </c>
      <c r="P34">
        <v>59689</v>
      </c>
      <c r="Q34">
        <v>71687</v>
      </c>
      <c r="R34">
        <v>85309</v>
      </c>
      <c r="S34">
        <v>100433</v>
      </c>
      <c r="T34">
        <v>116756</v>
      </c>
      <c r="U34">
        <v>135921</v>
      </c>
      <c r="V34">
        <v>156041</v>
      </c>
      <c r="W34">
        <v>176650</v>
      </c>
      <c r="X34">
        <v>196974</v>
      </c>
      <c r="Y34">
        <v>214630</v>
      </c>
      <c r="Z34">
        <v>230675</v>
      </c>
      <c r="AA34">
        <v>244726</v>
      </c>
      <c r="AB34">
        <v>256852</v>
      </c>
      <c r="AC34">
        <v>266766</v>
      </c>
      <c r="AD34">
        <v>274504</v>
      </c>
      <c r="AE34">
        <v>276345</v>
      </c>
      <c r="AF34">
        <v>277970</v>
      </c>
      <c r="AG34">
        <v>279433</v>
      </c>
      <c r="AH34">
        <v>280770</v>
      </c>
      <c r="AI34">
        <v>282014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0"/>
      <c r="E35" s="50"/>
      <c r="F35">
        <v>590</v>
      </c>
      <c r="G35">
        <v>762</v>
      </c>
      <c r="H35">
        <v>1078</v>
      </c>
      <c r="I35">
        <v>1545</v>
      </c>
      <c r="J35">
        <v>2230</v>
      </c>
      <c r="K35">
        <v>3232</v>
      </c>
      <c r="L35">
        <v>4662</v>
      </c>
      <c r="M35">
        <v>6679</v>
      </c>
      <c r="N35">
        <v>9467</v>
      </c>
      <c r="O35">
        <v>11703</v>
      </c>
      <c r="P35">
        <v>14314</v>
      </c>
      <c r="Q35">
        <v>17333</v>
      </c>
      <c r="R35">
        <v>20761</v>
      </c>
      <c r="S35">
        <v>24566</v>
      </c>
      <c r="T35">
        <v>28675</v>
      </c>
      <c r="U35">
        <v>33502</v>
      </c>
      <c r="V35">
        <v>38566</v>
      </c>
      <c r="W35">
        <v>43755</v>
      </c>
      <c r="X35">
        <v>48870</v>
      </c>
      <c r="Y35">
        <v>53318</v>
      </c>
      <c r="Z35">
        <v>57355</v>
      </c>
      <c r="AA35">
        <v>60895</v>
      </c>
      <c r="AB35">
        <v>63944</v>
      </c>
      <c r="AC35">
        <v>66439</v>
      </c>
      <c r="AD35">
        <v>68387</v>
      </c>
      <c r="AE35">
        <v>68848</v>
      </c>
      <c r="AF35">
        <v>69258</v>
      </c>
      <c r="AG35">
        <v>69625</v>
      </c>
      <c r="AH35">
        <v>69961</v>
      </c>
      <c r="AI35">
        <v>70275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0"/>
      <c r="E36" s="50"/>
      <c r="F36">
        <v>871</v>
      </c>
      <c r="G36">
        <v>1133</v>
      </c>
      <c r="H36">
        <v>1617</v>
      </c>
      <c r="I36">
        <v>2340</v>
      </c>
      <c r="J36">
        <v>3409</v>
      </c>
      <c r="K36">
        <v>4992</v>
      </c>
      <c r="L36">
        <v>7261</v>
      </c>
      <c r="M36">
        <v>10453</v>
      </c>
      <c r="N36">
        <v>14875</v>
      </c>
      <c r="O36">
        <v>18419</v>
      </c>
      <c r="P36">
        <v>22559</v>
      </c>
      <c r="Q36">
        <v>27350</v>
      </c>
      <c r="R36">
        <v>32787</v>
      </c>
      <c r="S36">
        <v>38826</v>
      </c>
      <c r="T36">
        <v>45347</v>
      </c>
      <c r="U36">
        <v>53001</v>
      </c>
      <c r="V36">
        <v>61037</v>
      </c>
      <c r="W36">
        <v>69270</v>
      </c>
      <c r="X36">
        <v>77383</v>
      </c>
      <c r="Y36">
        <v>84441</v>
      </c>
      <c r="Z36">
        <v>90846</v>
      </c>
      <c r="AA36">
        <v>96459</v>
      </c>
      <c r="AB36">
        <v>101301</v>
      </c>
      <c r="AC36">
        <v>105257</v>
      </c>
      <c r="AD36">
        <v>108346</v>
      </c>
      <c r="AE36">
        <v>109081</v>
      </c>
      <c r="AF36">
        <v>109728</v>
      </c>
      <c r="AG36">
        <v>110310</v>
      </c>
      <c r="AH36">
        <v>110844</v>
      </c>
      <c r="AI36">
        <v>111341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0"/>
      <c r="E37" s="50"/>
      <c r="F37">
        <v>1036</v>
      </c>
      <c r="G37">
        <v>1355</v>
      </c>
      <c r="H37">
        <v>1943</v>
      </c>
      <c r="I37">
        <v>2828</v>
      </c>
      <c r="J37">
        <v>4130</v>
      </c>
      <c r="K37">
        <v>6074</v>
      </c>
      <c r="L37">
        <v>8861</v>
      </c>
      <c r="M37">
        <v>12789</v>
      </c>
      <c r="N37">
        <v>18228</v>
      </c>
      <c r="O37">
        <v>22591</v>
      </c>
      <c r="P37">
        <v>27686</v>
      </c>
      <c r="Q37">
        <v>33578</v>
      </c>
      <c r="R37">
        <v>40268</v>
      </c>
      <c r="S37">
        <v>47700</v>
      </c>
      <c r="T37">
        <v>55723</v>
      </c>
      <c r="U37">
        <v>65137</v>
      </c>
      <c r="V37">
        <v>75029</v>
      </c>
      <c r="W37">
        <v>85154</v>
      </c>
      <c r="X37">
        <v>95139</v>
      </c>
      <c r="Y37">
        <v>103822</v>
      </c>
      <c r="Z37">
        <v>111705</v>
      </c>
      <c r="AA37">
        <v>118612</v>
      </c>
      <c r="AB37">
        <v>124566</v>
      </c>
      <c r="AC37">
        <v>129437</v>
      </c>
      <c r="AD37">
        <v>133237</v>
      </c>
      <c r="AE37">
        <v>134141</v>
      </c>
      <c r="AF37">
        <v>134937</v>
      </c>
      <c r="AG37">
        <v>135653</v>
      </c>
      <c r="AH37">
        <v>136309</v>
      </c>
      <c r="AI37">
        <v>136920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0"/>
      <c r="E38" s="50"/>
      <c r="F38">
        <v>1791</v>
      </c>
      <c r="G38">
        <v>3845</v>
      </c>
      <c r="H38">
        <v>5219</v>
      </c>
      <c r="I38">
        <v>7052</v>
      </c>
      <c r="J38">
        <v>9471</v>
      </c>
      <c r="K38">
        <v>12649</v>
      </c>
      <c r="L38">
        <v>16665</v>
      </c>
      <c r="M38">
        <v>21764</v>
      </c>
      <c r="N38">
        <v>28155</v>
      </c>
      <c r="O38">
        <v>35030</v>
      </c>
      <c r="P38">
        <v>43059</v>
      </c>
      <c r="Q38">
        <v>52346</v>
      </c>
      <c r="R38">
        <v>62888</v>
      </c>
      <c r="S38">
        <v>74599</v>
      </c>
      <c r="T38">
        <v>87244</v>
      </c>
      <c r="U38">
        <v>102084</v>
      </c>
      <c r="V38">
        <v>117670</v>
      </c>
      <c r="W38">
        <v>133632</v>
      </c>
      <c r="X38">
        <v>149366</v>
      </c>
      <c r="Y38">
        <v>163051</v>
      </c>
      <c r="Z38">
        <v>175477</v>
      </c>
      <c r="AA38">
        <v>186362</v>
      </c>
      <c r="AB38">
        <v>195744</v>
      </c>
      <c r="AC38">
        <v>203417</v>
      </c>
      <c r="AD38">
        <v>209407</v>
      </c>
      <c r="AE38">
        <v>210833</v>
      </c>
      <c r="AF38">
        <v>212092</v>
      </c>
      <c r="AG38">
        <v>213219</v>
      </c>
      <c r="AH38">
        <v>214249</v>
      </c>
      <c r="AI38">
        <v>215208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0"/>
      <c r="E39" s="50"/>
      <c r="F39">
        <v>526</v>
      </c>
      <c r="G39">
        <v>1090</v>
      </c>
      <c r="H39">
        <v>1430</v>
      </c>
      <c r="I39">
        <v>1865</v>
      </c>
      <c r="J39">
        <v>2421</v>
      </c>
      <c r="K39">
        <v>3144</v>
      </c>
      <c r="L39">
        <v>4057</v>
      </c>
      <c r="M39">
        <v>5212</v>
      </c>
      <c r="N39">
        <v>6660</v>
      </c>
      <c r="O39">
        <v>8209</v>
      </c>
      <c r="P39">
        <v>10012</v>
      </c>
      <c r="Q39">
        <v>12100</v>
      </c>
      <c r="R39">
        <v>14471</v>
      </c>
      <c r="S39">
        <v>17102</v>
      </c>
      <c r="T39">
        <v>19944</v>
      </c>
      <c r="U39">
        <v>23278</v>
      </c>
      <c r="V39">
        <v>26782</v>
      </c>
      <c r="W39">
        <v>30369</v>
      </c>
      <c r="X39">
        <v>33905</v>
      </c>
      <c r="Y39">
        <v>36980</v>
      </c>
      <c r="Z39">
        <v>39773</v>
      </c>
      <c r="AA39">
        <v>42220</v>
      </c>
      <c r="AB39">
        <v>44327</v>
      </c>
      <c r="AC39">
        <v>46053</v>
      </c>
      <c r="AD39">
        <v>47402</v>
      </c>
      <c r="AE39">
        <v>47721</v>
      </c>
      <c r="AF39">
        <v>48004</v>
      </c>
      <c r="AG39">
        <v>48258</v>
      </c>
      <c r="AH39">
        <v>48489</v>
      </c>
      <c r="AI39">
        <v>48705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0"/>
      <c r="E40" s="50"/>
      <c r="F40">
        <v>1225</v>
      </c>
      <c r="G40">
        <v>1527</v>
      </c>
      <c r="H40">
        <v>2087</v>
      </c>
      <c r="I40">
        <v>2894</v>
      </c>
      <c r="J40">
        <v>4028</v>
      </c>
      <c r="K40">
        <v>5634</v>
      </c>
      <c r="L40">
        <v>7872</v>
      </c>
      <c r="M40">
        <v>11018</v>
      </c>
      <c r="N40">
        <v>15364</v>
      </c>
      <c r="O40">
        <v>18839</v>
      </c>
      <c r="P40">
        <v>22897</v>
      </c>
      <c r="Q40">
        <v>27588</v>
      </c>
      <c r="R40">
        <v>32912</v>
      </c>
      <c r="S40">
        <v>38823</v>
      </c>
      <c r="T40">
        <v>45207</v>
      </c>
      <c r="U40">
        <v>52700</v>
      </c>
      <c r="V40">
        <v>60568</v>
      </c>
      <c r="W40">
        <v>68626</v>
      </c>
      <c r="X40">
        <v>76571</v>
      </c>
      <c r="Y40">
        <v>83480</v>
      </c>
      <c r="Z40">
        <v>89751</v>
      </c>
      <c r="AA40">
        <v>95248</v>
      </c>
      <c r="AB40">
        <v>99985</v>
      </c>
      <c r="AC40">
        <v>103862</v>
      </c>
      <c r="AD40">
        <v>106890</v>
      </c>
      <c r="AE40">
        <v>107606</v>
      </c>
      <c r="AF40">
        <v>108244</v>
      </c>
      <c r="AG40">
        <v>108812</v>
      </c>
      <c r="AH40">
        <v>109335</v>
      </c>
      <c r="AI40">
        <v>109821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6" tint="-0.249977111117893"/>
  </sheetPr>
  <dimension ref="A1:AM40"/>
  <sheetViews>
    <sheetView workbookViewId="0">
      <selection activeCell="F2" sqref="F2"/>
    </sheetView>
  </sheetViews>
  <sheetFormatPr defaultRowHeight="15" x14ac:dyDescent="0.25"/>
  <cols>
    <col min="1" max="1" width="26.5703125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2" customFormat="1" x14ac:dyDescent="0.2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0"/>
      <c r="E2" s="50"/>
      <c r="F2">
        <v>1231</v>
      </c>
      <c r="G2">
        <v>3063</v>
      </c>
      <c r="H2">
        <v>4812</v>
      </c>
      <c r="I2">
        <v>7355</v>
      </c>
      <c r="J2">
        <v>11089</v>
      </c>
      <c r="K2">
        <v>16518</v>
      </c>
      <c r="L2">
        <v>22978</v>
      </c>
      <c r="M2">
        <v>31672</v>
      </c>
      <c r="N2">
        <v>42349</v>
      </c>
      <c r="O2">
        <v>54929</v>
      </c>
      <c r="P2">
        <v>68735</v>
      </c>
      <c r="Q2">
        <v>83809</v>
      </c>
      <c r="R2">
        <v>98253</v>
      </c>
      <c r="S2">
        <v>111070</v>
      </c>
      <c r="T2">
        <v>120926</v>
      </c>
      <c r="U2">
        <v>128137</v>
      </c>
      <c r="V2">
        <v>132863</v>
      </c>
      <c r="W2">
        <v>135967</v>
      </c>
      <c r="X2">
        <v>137363</v>
      </c>
      <c r="Y2">
        <v>136636</v>
      </c>
      <c r="Z2">
        <v>135515</v>
      </c>
      <c r="AA2">
        <v>133881</v>
      </c>
      <c r="AB2">
        <v>131810</v>
      </c>
      <c r="AC2">
        <v>128960</v>
      </c>
      <c r="AD2">
        <v>125278</v>
      </c>
      <c r="AE2">
        <v>121059</v>
      </c>
      <c r="AF2">
        <v>116242</v>
      </c>
      <c r="AG2">
        <v>110849</v>
      </c>
      <c r="AH2">
        <v>104997</v>
      </c>
      <c r="AI2">
        <v>98361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0"/>
      <c r="E3" s="50"/>
      <c r="F3">
        <v>136</v>
      </c>
      <c r="G3">
        <v>334</v>
      </c>
      <c r="H3">
        <v>519</v>
      </c>
      <c r="I3">
        <v>783</v>
      </c>
      <c r="J3">
        <v>1167</v>
      </c>
      <c r="K3">
        <v>1720</v>
      </c>
      <c r="L3">
        <v>2374</v>
      </c>
      <c r="M3">
        <v>3252</v>
      </c>
      <c r="N3">
        <v>4332</v>
      </c>
      <c r="O3">
        <v>5603</v>
      </c>
      <c r="P3">
        <v>6998</v>
      </c>
      <c r="Q3">
        <v>8521</v>
      </c>
      <c r="R3">
        <v>9981</v>
      </c>
      <c r="S3">
        <v>11276</v>
      </c>
      <c r="T3">
        <v>12272</v>
      </c>
      <c r="U3">
        <v>13000</v>
      </c>
      <c r="V3">
        <v>13478</v>
      </c>
      <c r="W3">
        <v>13792</v>
      </c>
      <c r="X3">
        <v>13932</v>
      </c>
      <c r="Y3">
        <v>13859</v>
      </c>
      <c r="Z3">
        <v>13745</v>
      </c>
      <c r="AA3">
        <v>13579</v>
      </c>
      <c r="AB3">
        <v>13370</v>
      </c>
      <c r="AC3">
        <v>13080</v>
      </c>
      <c r="AD3">
        <v>12707</v>
      </c>
      <c r="AE3">
        <v>12279</v>
      </c>
      <c r="AF3">
        <v>11790</v>
      </c>
      <c r="AG3">
        <v>11243</v>
      </c>
      <c r="AH3">
        <v>10650</v>
      </c>
      <c r="AI3">
        <v>9976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0"/>
      <c r="E4" s="50"/>
      <c r="F4">
        <v>3309</v>
      </c>
      <c r="G4">
        <v>7839</v>
      </c>
      <c r="H4">
        <v>11698</v>
      </c>
      <c r="I4">
        <v>16983</v>
      </c>
      <c r="J4">
        <v>24322</v>
      </c>
      <c r="K4">
        <v>34418</v>
      </c>
      <c r="L4">
        <v>45975</v>
      </c>
      <c r="M4">
        <v>61511</v>
      </c>
      <c r="N4">
        <v>80575</v>
      </c>
      <c r="O4">
        <v>103016</v>
      </c>
      <c r="P4">
        <v>127617</v>
      </c>
      <c r="Q4">
        <v>154501</v>
      </c>
      <c r="R4">
        <v>180231</v>
      </c>
      <c r="S4">
        <v>203070</v>
      </c>
      <c r="T4">
        <v>220618</v>
      </c>
      <c r="U4">
        <v>233469</v>
      </c>
      <c r="V4">
        <v>241888</v>
      </c>
      <c r="W4">
        <v>247418</v>
      </c>
      <c r="X4">
        <v>249910</v>
      </c>
      <c r="Y4">
        <v>248591</v>
      </c>
      <c r="Z4">
        <v>246554</v>
      </c>
      <c r="AA4">
        <v>243573</v>
      </c>
      <c r="AB4">
        <v>239812</v>
      </c>
      <c r="AC4">
        <v>234623</v>
      </c>
      <c r="AD4">
        <v>227922</v>
      </c>
      <c r="AE4">
        <v>220252</v>
      </c>
      <c r="AF4">
        <v>211487</v>
      </c>
      <c r="AG4">
        <v>201677</v>
      </c>
      <c r="AH4">
        <v>191028</v>
      </c>
      <c r="AI4">
        <v>178952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0"/>
      <c r="E5" s="50"/>
      <c r="F5">
        <v>1126</v>
      </c>
      <c r="G5">
        <v>2766</v>
      </c>
      <c r="H5">
        <v>4288</v>
      </c>
      <c r="I5">
        <v>6466</v>
      </c>
      <c r="J5">
        <v>9626</v>
      </c>
      <c r="K5">
        <v>14169</v>
      </c>
      <c r="L5">
        <v>19528</v>
      </c>
      <c r="M5">
        <v>26739</v>
      </c>
      <c r="N5">
        <v>35594</v>
      </c>
      <c r="O5">
        <v>46024</v>
      </c>
      <c r="P5">
        <v>57471</v>
      </c>
      <c r="Q5">
        <v>69970</v>
      </c>
      <c r="R5">
        <v>81943</v>
      </c>
      <c r="S5">
        <v>92568</v>
      </c>
      <c r="T5">
        <v>100738</v>
      </c>
      <c r="U5">
        <v>106716</v>
      </c>
      <c r="V5">
        <v>110634</v>
      </c>
      <c r="W5">
        <v>113206</v>
      </c>
      <c r="X5">
        <v>114365</v>
      </c>
      <c r="Y5">
        <v>113759</v>
      </c>
      <c r="Z5">
        <v>112830</v>
      </c>
      <c r="AA5">
        <v>111464</v>
      </c>
      <c r="AB5">
        <v>109744</v>
      </c>
      <c r="AC5">
        <v>107368</v>
      </c>
      <c r="AD5">
        <v>104303</v>
      </c>
      <c r="AE5">
        <v>100791</v>
      </c>
      <c r="AF5">
        <v>96780</v>
      </c>
      <c r="AG5">
        <v>92291</v>
      </c>
      <c r="AH5">
        <v>87417</v>
      </c>
      <c r="AI5">
        <v>81893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0"/>
      <c r="E6" s="50"/>
      <c r="F6">
        <v>2382</v>
      </c>
      <c r="G6">
        <v>3918</v>
      </c>
      <c r="H6">
        <v>6927</v>
      </c>
      <c r="I6">
        <v>12146</v>
      </c>
      <c r="J6">
        <v>21055</v>
      </c>
      <c r="K6">
        <v>35866</v>
      </c>
      <c r="L6">
        <v>49249</v>
      </c>
      <c r="M6">
        <v>66964</v>
      </c>
      <c r="N6">
        <v>88689</v>
      </c>
      <c r="O6">
        <v>114275</v>
      </c>
      <c r="P6">
        <v>142579</v>
      </c>
      <c r="Q6">
        <v>171719</v>
      </c>
      <c r="R6">
        <v>199875</v>
      </c>
      <c r="S6">
        <v>224697</v>
      </c>
      <c r="T6">
        <v>244493</v>
      </c>
      <c r="U6">
        <v>259117</v>
      </c>
      <c r="V6">
        <v>268912</v>
      </c>
      <c r="W6">
        <v>275090</v>
      </c>
      <c r="X6">
        <v>277773</v>
      </c>
      <c r="Y6">
        <v>276164</v>
      </c>
      <c r="Z6">
        <v>273666</v>
      </c>
      <c r="AA6">
        <v>270217</v>
      </c>
      <c r="AB6">
        <v>265860</v>
      </c>
      <c r="AC6">
        <v>260241</v>
      </c>
      <c r="AD6">
        <v>253479</v>
      </c>
      <c r="AE6">
        <v>245591</v>
      </c>
      <c r="AF6">
        <v>236475</v>
      </c>
      <c r="AG6">
        <v>226006</v>
      </c>
      <c r="AH6">
        <v>214076</v>
      </c>
      <c r="AI6">
        <v>200543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0"/>
      <c r="E7" s="50"/>
      <c r="F7">
        <v>319</v>
      </c>
      <c r="G7">
        <v>787</v>
      </c>
      <c r="H7">
        <v>1229</v>
      </c>
      <c r="I7">
        <v>1863</v>
      </c>
      <c r="J7">
        <v>2789</v>
      </c>
      <c r="K7">
        <v>4126</v>
      </c>
      <c r="L7">
        <v>5710</v>
      </c>
      <c r="M7">
        <v>7842</v>
      </c>
      <c r="N7">
        <v>10459</v>
      </c>
      <c r="O7">
        <v>13543</v>
      </c>
      <c r="P7">
        <v>16927</v>
      </c>
      <c r="Q7">
        <v>20621</v>
      </c>
      <c r="R7">
        <v>24160</v>
      </c>
      <c r="S7">
        <v>27302</v>
      </c>
      <c r="T7">
        <v>29719</v>
      </c>
      <c r="U7">
        <v>31486</v>
      </c>
      <c r="V7">
        <v>32643</v>
      </c>
      <c r="W7">
        <v>33405</v>
      </c>
      <c r="X7">
        <v>33747</v>
      </c>
      <c r="Y7">
        <v>33568</v>
      </c>
      <c r="Z7">
        <v>33295</v>
      </c>
      <c r="AA7">
        <v>32891</v>
      </c>
      <c r="AB7">
        <v>32384</v>
      </c>
      <c r="AC7">
        <v>31683</v>
      </c>
      <c r="AD7">
        <v>30777</v>
      </c>
      <c r="AE7">
        <v>29742</v>
      </c>
      <c r="AF7">
        <v>28558</v>
      </c>
      <c r="AG7">
        <v>27233</v>
      </c>
      <c r="AH7">
        <v>25795</v>
      </c>
      <c r="AI7">
        <v>24164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0"/>
      <c r="E8" s="50"/>
      <c r="F8">
        <v>613</v>
      </c>
      <c r="G8">
        <v>1090</v>
      </c>
      <c r="H8">
        <v>2065</v>
      </c>
      <c r="I8">
        <v>3861</v>
      </c>
      <c r="J8">
        <v>7100</v>
      </c>
      <c r="K8">
        <v>12773</v>
      </c>
      <c r="L8">
        <v>18253</v>
      </c>
      <c r="M8">
        <v>25518</v>
      </c>
      <c r="N8">
        <v>34427</v>
      </c>
      <c r="O8">
        <v>44925</v>
      </c>
      <c r="P8">
        <v>56545</v>
      </c>
      <c r="Q8">
        <v>68516</v>
      </c>
      <c r="R8">
        <v>80086</v>
      </c>
      <c r="S8">
        <v>90283</v>
      </c>
      <c r="T8">
        <v>98413</v>
      </c>
      <c r="U8">
        <v>104414</v>
      </c>
      <c r="V8">
        <v>108434</v>
      </c>
      <c r="W8">
        <v>110968</v>
      </c>
      <c r="X8">
        <v>112069</v>
      </c>
      <c r="Y8">
        <v>111422</v>
      </c>
      <c r="Z8">
        <v>110415</v>
      </c>
      <c r="AA8">
        <v>109020</v>
      </c>
      <c r="AB8">
        <v>107260</v>
      </c>
      <c r="AC8">
        <v>104996</v>
      </c>
      <c r="AD8">
        <v>102268</v>
      </c>
      <c r="AE8">
        <v>99087</v>
      </c>
      <c r="AF8">
        <v>95407</v>
      </c>
      <c r="AG8">
        <v>91185</v>
      </c>
      <c r="AH8">
        <v>86369</v>
      </c>
      <c r="AI8">
        <v>80911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0"/>
      <c r="E9" s="50"/>
      <c r="F9">
        <v>2259</v>
      </c>
      <c r="G9">
        <v>5397</v>
      </c>
      <c r="H9">
        <v>8138</v>
      </c>
      <c r="I9">
        <v>11945</v>
      </c>
      <c r="J9">
        <v>17301</v>
      </c>
      <c r="K9">
        <v>24767</v>
      </c>
      <c r="L9">
        <v>33402</v>
      </c>
      <c r="M9">
        <v>45017</v>
      </c>
      <c r="N9">
        <v>59263</v>
      </c>
      <c r="O9">
        <v>76042</v>
      </c>
      <c r="P9">
        <v>94439</v>
      </c>
      <c r="Q9">
        <v>114540</v>
      </c>
      <c r="R9">
        <v>133787</v>
      </c>
      <c r="S9">
        <v>150867</v>
      </c>
      <c r="T9">
        <v>163996</v>
      </c>
      <c r="U9">
        <v>173606</v>
      </c>
      <c r="V9">
        <v>179903</v>
      </c>
      <c r="W9">
        <v>184039</v>
      </c>
      <c r="X9">
        <v>185901</v>
      </c>
      <c r="Y9">
        <v>184916</v>
      </c>
      <c r="Z9">
        <v>183404</v>
      </c>
      <c r="AA9">
        <v>181186</v>
      </c>
      <c r="AB9">
        <v>178388</v>
      </c>
      <c r="AC9">
        <v>174528</v>
      </c>
      <c r="AD9">
        <v>169547</v>
      </c>
      <c r="AE9">
        <v>163841</v>
      </c>
      <c r="AF9">
        <v>157319</v>
      </c>
      <c r="AG9">
        <v>150023</v>
      </c>
      <c r="AH9">
        <v>142098</v>
      </c>
      <c r="AI9">
        <v>133117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0"/>
      <c r="E10" s="50"/>
      <c r="F10">
        <v>256</v>
      </c>
      <c r="G10">
        <v>631</v>
      </c>
      <c r="H10">
        <v>980</v>
      </c>
      <c r="I10">
        <v>1481</v>
      </c>
      <c r="J10">
        <v>2210</v>
      </c>
      <c r="K10">
        <v>3260</v>
      </c>
      <c r="L10">
        <v>4501</v>
      </c>
      <c r="M10">
        <v>6171</v>
      </c>
      <c r="N10">
        <v>8218</v>
      </c>
      <c r="O10">
        <v>10634</v>
      </c>
      <c r="P10">
        <v>13284</v>
      </c>
      <c r="Q10">
        <v>16178</v>
      </c>
      <c r="R10">
        <v>18950</v>
      </c>
      <c r="S10">
        <v>21409</v>
      </c>
      <c r="T10">
        <v>23302</v>
      </c>
      <c r="U10">
        <v>24684</v>
      </c>
      <c r="V10">
        <v>25592</v>
      </c>
      <c r="W10">
        <v>26188</v>
      </c>
      <c r="X10">
        <v>26454</v>
      </c>
      <c r="Y10">
        <v>26315</v>
      </c>
      <c r="Z10">
        <v>26102</v>
      </c>
      <c r="AA10">
        <v>25785</v>
      </c>
      <c r="AB10">
        <v>25386</v>
      </c>
      <c r="AC10">
        <v>24836</v>
      </c>
      <c r="AD10">
        <v>24128</v>
      </c>
      <c r="AE10">
        <v>23316</v>
      </c>
      <c r="AF10">
        <v>22388</v>
      </c>
      <c r="AG10">
        <v>21350</v>
      </c>
      <c r="AH10">
        <v>20223</v>
      </c>
      <c r="AI10">
        <v>18944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0"/>
      <c r="E11" s="50"/>
      <c r="F11">
        <v>1795</v>
      </c>
      <c r="G11">
        <v>4522</v>
      </c>
      <c r="H11">
        <v>7203</v>
      </c>
      <c r="I11">
        <v>11153</v>
      </c>
      <c r="J11">
        <v>17030</v>
      </c>
      <c r="K11">
        <v>25684</v>
      </c>
      <c r="L11">
        <v>36011</v>
      </c>
      <c r="M11">
        <v>49906</v>
      </c>
      <c r="N11">
        <v>66974</v>
      </c>
      <c r="O11">
        <v>87085</v>
      </c>
      <c r="P11">
        <v>109173</v>
      </c>
      <c r="Q11">
        <v>133266</v>
      </c>
      <c r="R11">
        <v>156352</v>
      </c>
      <c r="S11">
        <v>176846</v>
      </c>
      <c r="T11">
        <v>192609</v>
      </c>
      <c r="U11">
        <v>204143</v>
      </c>
      <c r="V11">
        <v>211702</v>
      </c>
      <c r="W11">
        <v>216659</v>
      </c>
      <c r="X11">
        <v>218894</v>
      </c>
      <c r="Y11">
        <v>217735</v>
      </c>
      <c r="Z11">
        <v>215953</v>
      </c>
      <c r="AA11">
        <v>213343</v>
      </c>
      <c r="AB11">
        <v>210044</v>
      </c>
      <c r="AC11">
        <v>205500</v>
      </c>
      <c r="AD11">
        <v>199633</v>
      </c>
      <c r="AE11">
        <v>192923</v>
      </c>
      <c r="AF11">
        <v>185250</v>
      </c>
      <c r="AG11">
        <v>176661</v>
      </c>
      <c r="AH11">
        <v>167332</v>
      </c>
      <c r="AI11">
        <v>156755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0"/>
      <c r="E12" s="50"/>
      <c r="F12">
        <v>855</v>
      </c>
      <c r="G12">
        <v>1387</v>
      </c>
      <c r="H12">
        <v>2417</v>
      </c>
      <c r="I12">
        <v>4180</v>
      </c>
      <c r="J12">
        <v>7144</v>
      </c>
      <c r="K12">
        <v>12004</v>
      </c>
      <c r="L12">
        <v>16310</v>
      </c>
      <c r="M12">
        <v>22006</v>
      </c>
      <c r="N12">
        <v>28990</v>
      </c>
      <c r="O12">
        <v>37213</v>
      </c>
      <c r="P12">
        <v>46313</v>
      </c>
      <c r="Q12">
        <v>55676</v>
      </c>
      <c r="R12">
        <v>64725</v>
      </c>
      <c r="S12">
        <v>72700</v>
      </c>
      <c r="T12">
        <v>79061</v>
      </c>
      <c r="U12">
        <v>83762</v>
      </c>
      <c r="V12">
        <v>86913</v>
      </c>
      <c r="W12">
        <v>88897</v>
      </c>
      <c r="X12">
        <v>89760</v>
      </c>
      <c r="Y12">
        <v>89240</v>
      </c>
      <c r="Z12">
        <v>88434</v>
      </c>
      <c r="AA12">
        <v>87319</v>
      </c>
      <c r="AB12">
        <v>85908</v>
      </c>
      <c r="AC12">
        <v>84096</v>
      </c>
      <c r="AD12">
        <v>81909</v>
      </c>
      <c r="AE12">
        <v>79360</v>
      </c>
      <c r="AF12">
        <v>76416</v>
      </c>
      <c r="AG12">
        <v>73033</v>
      </c>
      <c r="AH12">
        <v>69175</v>
      </c>
      <c r="AI12">
        <v>64804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0"/>
      <c r="E13" s="50"/>
      <c r="F13">
        <v>622</v>
      </c>
      <c r="G13">
        <v>1007</v>
      </c>
      <c r="H13">
        <v>1761</v>
      </c>
      <c r="I13">
        <v>3051</v>
      </c>
      <c r="J13">
        <v>5221</v>
      </c>
      <c r="K13">
        <v>8787</v>
      </c>
      <c r="L13">
        <v>11949</v>
      </c>
      <c r="M13">
        <v>16141</v>
      </c>
      <c r="N13">
        <v>21275</v>
      </c>
      <c r="O13">
        <v>27323</v>
      </c>
      <c r="P13">
        <v>34013</v>
      </c>
      <c r="Q13">
        <v>40898</v>
      </c>
      <c r="R13">
        <v>47552</v>
      </c>
      <c r="S13">
        <v>53415</v>
      </c>
      <c r="T13">
        <v>58094</v>
      </c>
      <c r="U13">
        <v>61550</v>
      </c>
      <c r="V13">
        <v>63864</v>
      </c>
      <c r="W13">
        <v>65326</v>
      </c>
      <c r="X13">
        <v>65958</v>
      </c>
      <c r="Y13">
        <v>65578</v>
      </c>
      <c r="Z13">
        <v>64985</v>
      </c>
      <c r="AA13">
        <v>64165</v>
      </c>
      <c r="AB13">
        <v>63130</v>
      </c>
      <c r="AC13">
        <v>61796</v>
      </c>
      <c r="AD13">
        <v>60191</v>
      </c>
      <c r="AE13">
        <v>58317</v>
      </c>
      <c r="AF13">
        <v>56153</v>
      </c>
      <c r="AG13">
        <v>53668</v>
      </c>
      <c r="AH13">
        <v>50834</v>
      </c>
      <c r="AI13">
        <v>47620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0"/>
      <c r="E14" s="50"/>
      <c r="F14">
        <v>1496</v>
      </c>
      <c r="G14">
        <v>2403</v>
      </c>
      <c r="H14">
        <v>3997</v>
      </c>
      <c r="I14">
        <v>6578</v>
      </c>
      <c r="J14">
        <v>10672</v>
      </c>
      <c r="K14">
        <v>16996</v>
      </c>
      <c r="L14">
        <v>22251</v>
      </c>
      <c r="M14">
        <v>29210</v>
      </c>
      <c r="N14">
        <v>37739</v>
      </c>
      <c r="O14">
        <v>47779</v>
      </c>
      <c r="P14">
        <v>58876</v>
      </c>
      <c r="Q14">
        <v>70333</v>
      </c>
      <c r="R14">
        <v>81396</v>
      </c>
      <c r="S14">
        <v>91154</v>
      </c>
      <c r="T14">
        <v>98919</v>
      </c>
      <c r="U14">
        <v>104655</v>
      </c>
      <c r="V14">
        <v>108495</v>
      </c>
      <c r="W14">
        <v>110925</v>
      </c>
      <c r="X14">
        <v>111979</v>
      </c>
      <c r="Y14">
        <v>111336</v>
      </c>
      <c r="Z14">
        <v>110338</v>
      </c>
      <c r="AA14">
        <v>108951</v>
      </c>
      <c r="AB14">
        <v>107198</v>
      </c>
      <c r="AC14">
        <v>104931</v>
      </c>
      <c r="AD14">
        <v>102182</v>
      </c>
      <c r="AE14">
        <v>98983</v>
      </c>
      <c r="AF14">
        <v>95287</v>
      </c>
      <c r="AG14">
        <v>91058</v>
      </c>
      <c r="AH14">
        <v>86247</v>
      </c>
      <c r="AI14">
        <v>80795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0"/>
      <c r="E15" s="50"/>
      <c r="F15">
        <v>258</v>
      </c>
      <c r="G15">
        <v>450</v>
      </c>
      <c r="H15">
        <v>844</v>
      </c>
      <c r="I15">
        <v>1559</v>
      </c>
      <c r="J15">
        <v>2837</v>
      </c>
      <c r="K15">
        <v>5059</v>
      </c>
      <c r="L15">
        <v>7184</v>
      </c>
      <c r="M15">
        <v>10003</v>
      </c>
      <c r="N15">
        <v>13459</v>
      </c>
      <c r="O15">
        <v>17531</v>
      </c>
      <c r="P15">
        <v>22037</v>
      </c>
      <c r="Q15">
        <v>26678</v>
      </c>
      <c r="R15">
        <v>31166</v>
      </c>
      <c r="S15">
        <v>35122</v>
      </c>
      <c r="T15">
        <v>38274</v>
      </c>
      <c r="U15">
        <v>40601</v>
      </c>
      <c r="V15">
        <v>42160</v>
      </c>
      <c r="W15">
        <v>43142</v>
      </c>
      <c r="X15">
        <v>43570</v>
      </c>
      <c r="Y15">
        <v>43318</v>
      </c>
      <c r="Z15">
        <v>42926</v>
      </c>
      <c r="AA15">
        <v>42385</v>
      </c>
      <c r="AB15">
        <v>41701</v>
      </c>
      <c r="AC15">
        <v>40820</v>
      </c>
      <c r="AD15">
        <v>39758</v>
      </c>
      <c r="AE15">
        <v>38521</v>
      </c>
      <c r="AF15">
        <v>37092</v>
      </c>
      <c r="AG15">
        <v>35450</v>
      </c>
      <c r="AH15">
        <v>33578</v>
      </c>
      <c r="AI15">
        <v>31455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0"/>
      <c r="E16" s="50"/>
      <c r="F16">
        <v>58</v>
      </c>
      <c r="G16">
        <v>133</v>
      </c>
      <c r="H16">
        <v>193</v>
      </c>
      <c r="I16">
        <v>272</v>
      </c>
      <c r="J16">
        <v>376</v>
      </c>
      <c r="K16">
        <v>512</v>
      </c>
      <c r="L16">
        <v>662</v>
      </c>
      <c r="M16">
        <v>864</v>
      </c>
      <c r="N16">
        <v>1112</v>
      </c>
      <c r="O16">
        <v>1403</v>
      </c>
      <c r="P16">
        <v>1721</v>
      </c>
      <c r="Q16">
        <v>2070</v>
      </c>
      <c r="R16">
        <v>2403</v>
      </c>
      <c r="S16">
        <v>2699</v>
      </c>
      <c r="T16">
        <v>2926</v>
      </c>
      <c r="U16">
        <v>3093</v>
      </c>
      <c r="V16">
        <v>3202</v>
      </c>
      <c r="W16">
        <v>3273</v>
      </c>
      <c r="X16">
        <v>3306</v>
      </c>
      <c r="Y16">
        <v>3288</v>
      </c>
      <c r="Z16">
        <v>3261</v>
      </c>
      <c r="AA16">
        <v>3222</v>
      </c>
      <c r="AB16">
        <v>3172</v>
      </c>
      <c r="AC16">
        <v>3103</v>
      </c>
      <c r="AD16">
        <v>3015</v>
      </c>
      <c r="AE16">
        <v>2913</v>
      </c>
      <c r="AF16">
        <v>2797</v>
      </c>
      <c r="AG16">
        <v>2668</v>
      </c>
      <c r="AH16">
        <v>2527</v>
      </c>
      <c r="AI16">
        <v>2367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0"/>
      <c r="E17" s="50"/>
      <c r="F17">
        <v>869</v>
      </c>
      <c r="G17">
        <v>2244</v>
      </c>
      <c r="H17">
        <v>3637</v>
      </c>
      <c r="I17">
        <v>5725</v>
      </c>
      <c r="J17">
        <v>8875</v>
      </c>
      <c r="K17">
        <v>13565</v>
      </c>
      <c r="L17">
        <v>19233</v>
      </c>
      <c r="M17">
        <v>26864</v>
      </c>
      <c r="N17">
        <v>36235</v>
      </c>
      <c r="O17">
        <v>47281</v>
      </c>
      <c r="P17">
        <v>59410</v>
      </c>
      <c r="Q17">
        <v>72647</v>
      </c>
      <c r="R17">
        <v>85335</v>
      </c>
      <c r="S17">
        <v>96600</v>
      </c>
      <c r="T17">
        <v>105259</v>
      </c>
      <c r="U17">
        <v>111596</v>
      </c>
      <c r="V17">
        <v>115751</v>
      </c>
      <c r="W17">
        <v>118471</v>
      </c>
      <c r="X17">
        <v>119698</v>
      </c>
      <c r="Y17">
        <v>119069</v>
      </c>
      <c r="Z17">
        <v>118094</v>
      </c>
      <c r="AA17">
        <v>116665</v>
      </c>
      <c r="AB17">
        <v>114863</v>
      </c>
      <c r="AC17">
        <v>112380</v>
      </c>
      <c r="AD17">
        <v>109169</v>
      </c>
      <c r="AE17">
        <v>105494</v>
      </c>
      <c r="AF17">
        <v>101296</v>
      </c>
      <c r="AG17">
        <v>96596</v>
      </c>
      <c r="AH17">
        <v>91495</v>
      </c>
      <c r="AI17">
        <v>85713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0"/>
      <c r="E18" s="50"/>
      <c r="F18">
        <v>2258</v>
      </c>
      <c r="G18">
        <v>5573</v>
      </c>
      <c r="H18">
        <v>8681</v>
      </c>
      <c r="I18">
        <v>13149</v>
      </c>
      <c r="J18">
        <v>19663</v>
      </c>
      <c r="K18">
        <v>29064</v>
      </c>
      <c r="L18">
        <v>40191</v>
      </c>
      <c r="M18">
        <v>55164</v>
      </c>
      <c r="N18">
        <v>73542</v>
      </c>
      <c r="O18">
        <v>95201</v>
      </c>
      <c r="P18">
        <v>118970</v>
      </c>
      <c r="Q18">
        <v>144920</v>
      </c>
      <c r="R18">
        <v>169781</v>
      </c>
      <c r="S18">
        <v>191847</v>
      </c>
      <c r="T18">
        <v>208813</v>
      </c>
      <c r="U18">
        <v>221226</v>
      </c>
      <c r="V18">
        <v>229362</v>
      </c>
      <c r="W18">
        <v>234703</v>
      </c>
      <c r="X18">
        <v>237103</v>
      </c>
      <c r="Y18">
        <v>235852</v>
      </c>
      <c r="Z18">
        <v>233922</v>
      </c>
      <c r="AA18">
        <v>231095</v>
      </c>
      <c r="AB18">
        <v>227524</v>
      </c>
      <c r="AC18">
        <v>222605</v>
      </c>
      <c r="AD18">
        <v>216244</v>
      </c>
      <c r="AE18">
        <v>208970</v>
      </c>
      <c r="AF18">
        <v>200651</v>
      </c>
      <c r="AG18">
        <v>191348</v>
      </c>
      <c r="AH18">
        <v>181237</v>
      </c>
      <c r="AI18">
        <v>169782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0"/>
      <c r="E19" s="50"/>
      <c r="F19">
        <v>6892</v>
      </c>
      <c r="G19">
        <v>16231</v>
      </c>
      <c r="H19">
        <v>24080</v>
      </c>
      <c r="I19">
        <v>34731</v>
      </c>
      <c r="J19">
        <v>49402</v>
      </c>
      <c r="K19">
        <v>69383</v>
      </c>
      <c r="L19">
        <v>92110</v>
      </c>
      <c r="M19">
        <v>122677</v>
      </c>
      <c r="N19">
        <v>160148</v>
      </c>
      <c r="O19">
        <v>204267</v>
      </c>
      <c r="P19">
        <v>252612</v>
      </c>
      <c r="Q19">
        <v>305454</v>
      </c>
      <c r="R19">
        <v>356031</v>
      </c>
      <c r="S19">
        <v>400915</v>
      </c>
      <c r="T19">
        <v>435406</v>
      </c>
      <c r="U19">
        <v>460657</v>
      </c>
      <c r="V19">
        <v>477204</v>
      </c>
      <c r="W19">
        <v>488076</v>
      </c>
      <c r="X19">
        <v>492972</v>
      </c>
      <c r="Y19">
        <v>490364</v>
      </c>
      <c r="Z19">
        <v>486351</v>
      </c>
      <c r="AA19">
        <v>480472</v>
      </c>
      <c r="AB19">
        <v>473051</v>
      </c>
      <c r="AC19">
        <v>462814</v>
      </c>
      <c r="AD19">
        <v>449602</v>
      </c>
      <c r="AE19">
        <v>434468</v>
      </c>
      <c r="AF19">
        <v>417179</v>
      </c>
      <c r="AG19">
        <v>397828</v>
      </c>
      <c r="AH19">
        <v>376818</v>
      </c>
      <c r="AI19">
        <v>353003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0"/>
      <c r="E20" s="50"/>
      <c r="F20">
        <v>349</v>
      </c>
      <c r="G20">
        <v>614</v>
      </c>
      <c r="H20">
        <v>1153</v>
      </c>
      <c r="I20">
        <v>2140</v>
      </c>
      <c r="J20">
        <v>3908</v>
      </c>
      <c r="K20">
        <v>6991</v>
      </c>
      <c r="L20">
        <v>9955</v>
      </c>
      <c r="M20">
        <v>13878</v>
      </c>
      <c r="N20">
        <v>18692</v>
      </c>
      <c r="O20">
        <v>24364</v>
      </c>
      <c r="P20">
        <v>30640</v>
      </c>
      <c r="Q20">
        <v>37107</v>
      </c>
      <c r="R20">
        <v>43357</v>
      </c>
      <c r="S20">
        <v>48865</v>
      </c>
      <c r="T20">
        <v>53257</v>
      </c>
      <c r="U20">
        <v>56499</v>
      </c>
      <c r="V20">
        <v>58671</v>
      </c>
      <c r="W20">
        <v>60040</v>
      </c>
      <c r="X20">
        <v>60634</v>
      </c>
      <c r="Y20">
        <v>60284</v>
      </c>
      <c r="Z20">
        <v>59740</v>
      </c>
      <c r="AA20">
        <v>58986</v>
      </c>
      <c r="AB20">
        <v>58033</v>
      </c>
      <c r="AC20">
        <v>56807</v>
      </c>
      <c r="AD20">
        <v>55332</v>
      </c>
      <c r="AE20">
        <v>53609</v>
      </c>
      <c r="AF20">
        <v>51620</v>
      </c>
      <c r="AG20">
        <v>49334</v>
      </c>
      <c r="AH20">
        <v>46730</v>
      </c>
      <c r="AI20">
        <v>43777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0"/>
      <c r="E21" s="50"/>
      <c r="F21">
        <v>1300</v>
      </c>
      <c r="G21">
        <v>2057</v>
      </c>
      <c r="H21">
        <v>3488</v>
      </c>
      <c r="I21">
        <v>5868</v>
      </c>
      <c r="J21">
        <v>9743</v>
      </c>
      <c r="K21">
        <v>15886</v>
      </c>
      <c r="L21">
        <v>21060</v>
      </c>
      <c r="M21">
        <v>27901</v>
      </c>
      <c r="N21">
        <v>36286</v>
      </c>
      <c r="O21">
        <v>46161</v>
      </c>
      <c r="P21">
        <v>57079</v>
      </c>
      <c r="Q21">
        <v>68307</v>
      </c>
      <c r="R21">
        <v>79158</v>
      </c>
      <c r="S21">
        <v>88721</v>
      </c>
      <c r="T21">
        <v>96354</v>
      </c>
      <c r="U21">
        <v>101992</v>
      </c>
      <c r="V21">
        <v>105775</v>
      </c>
      <c r="W21">
        <v>108158</v>
      </c>
      <c r="X21">
        <v>109195</v>
      </c>
      <c r="Y21">
        <v>108558</v>
      </c>
      <c r="Z21">
        <v>107580</v>
      </c>
      <c r="AA21">
        <v>106224</v>
      </c>
      <c r="AB21">
        <v>104508</v>
      </c>
      <c r="AC21">
        <v>102300</v>
      </c>
      <c r="AD21">
        <v>99642</v>
      </c>
      <c r="AE21">
        <v>96544</v>
      </c>
      <c r="AF21">
        <v>92959</v>
      </c>
      <c r="AG21">
        <v>88846</v>
      </c>
      <c r="AH21">
        <v>84151</v>
      </c>
      <c r="AI21">
        <v>78834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0"/>
      <c r="E22" s="50"/>
      <c r="F22">
        <v>127</v>
      </c>
      <c r="G22">
        <v>314</v>
      </c>
      <c r="H22">
        <v>490</v>
      </c>
      <c r="I22">
        <v>745</v>
      </c>
      <c r="J22">
        <v>1118</v>
      </c>
      <c r="K22">
        <v>1658</v>
      </c>
      <c r="L22">
        <v>2300</v>
      </c>
      <c r="M22">
        <v>3163</v>
      </c>
      <c r="N22">
        <v>4221</v>
      </c>
      <c r="O22">
        <v>5469</v>
      </c>
      <c r="P22">
        <v>6839</v>
      </c>
      <c r="Q22">
        <v>8334</v>
      </c>
      <c r="R22">
        <v>9767</v>
      </c>
      <c r="S22">
        <v>11039</v>
      </c>
      <c r="T22">
        <v>12016</v>
      </c>
      <c r="U22">
        <v>12732</v>
      </c>
      <c r="V22">
        <v>13200</v>
      </c>
      <c r="W22">
        <v>13508</v>
      </c>
      <c r="X22">
        <v>13647</v>
      </c>
      <c r="Y22">
        <v>13574</v>
      </c>
      <c r="Z22">
        <v>13464</v>
      </c>
      <c r="AA22">
        <v>13300</v>
      </c>
      <c r="AB22">
        <v>13095</v>
      </c>
      <c r="AC22">
        <v>12812</v>
      </c>
      <c r="AD22">
        <v>12446</v>
      </c>
      <c r="AE22">
        <v>12027</v>
      </c>
      <c r="AF22">
        <v>11548</v>
      </c>
      <c r="AG22">
        <v>11013</v>
      </c>
      <c r="AH22">
        <v>10431</v>
      </c>
      <c r="AI22">
        <v>9772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0"/>
      <c r="E23" s="50"/>
      <c r="F23">
        <v>675</v>
      </c>
      <c r="G23">
        <v>1723</v>
      </c>
      <c r="H23">
        <v>2769</v>
      </c>
      <c r="I23">
        <v>4320</v>
      </c>
      <c r="J23">
        <v>6638</v>
      </c>
      <c r="K23">
        <v>10072</v>
      </c>
      <c r="L23">
        <v>14204</v>
      </c>
      <c r="M23">
        <v>19760</v>
      </c>
      <c r="N23">
        <v>26588</v>
      </c>
      <c r="O23">
        <v>34635</v>
      </c>
      <c r="P23">
        <v>43466</v>
      </c>
      <c r="Q23">
        <v>53111</v>
      </c>
      <c r="R23">
        <v>62351</v>
      </c>
      <c r="S23">
        <v>70555</v>
      </c>
      <c r="T23">
        <v>76864</v>
      </c>
      <c r="U23">
        <v>81478</v>
      </c>
      <c r="V23">
        <v>84503</v>
      </c>
      <c r="W23">
        <v>86484</v>
      </c>
      <c r="X23">
        <v>87380</v>
      </c>
      <c r="Y23">
        <v>86919</v>
      </c>
      <c r="Z23">
        <v>86206</v>
      </c>
      <c r="AA23">
        <v>85165</v>
      </c>
      <c r="AB23">
        <v>83847</v>
      </c>
      <c r="AC23">
        <v>82036</v>
      </c>
      <c r="AD23">
        <v>79694</v>
      </c>
      <c r="AE23">
        <v>77009</v>
      </c>
      <c r="AF23">
        <v>73944</v>
      </c>
      <c r="AG23">
        <v>70516</v>
      </c>
      <c r="AH23">
        <v>66792</v>
      </c>
      <c r="AI23">
        <v>62570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0"/>
      <c r="E24" s="50"/>
      <c r="F24">
        <v>804</v>
      </c>
      <c r="G24">
        <v>2066</v>
      </c>
      <c r="H24">
        <v>3332</v>
      </c>
      <c r="I24">
        <v>5220</v>
      </c>
      <c r="J24">
        <v>8060</v>
      </c>
      <c r="K24">
        <v>12273</v>
      </c>
      <c r="L24">
        <v>17356</v>
      </c>
      <c r="M24">
        <v>24192</v>
      </c>
      <c r="N24">
        <v>32591</v>
      </c>
      <c r="O24">
        <v>42486</v>
      </c>
      <c r="P24">
        <v>53355</v>
      </c>
      <c r="Q24">
        <v>65219</v>
      </c>
      <c r="R24">
        <v>76588</v>
      </c>
      <c r="S24">
        <v>86681</v>
      </c>
      <c r="T24">
        <v>94441</v>
      </c>
      <c r="U24">
        <v>100119</v>
      </c>
      <c r="V24">
        <v>103842</v>
      </c>
      <c r="W24">
        <v>106279</v>
      </c>
      <c r="X24">
        <v>107380</v>
      </c>
      <c r="Y24">
        <v>106811</v>
      </c>
      <c r="Z24">
        <v>105938</v>
      </c>
      <c r="AA24">
        <v>104658</v>
      </c>
      <c r="AB24">
        <v>103040</v>
      </c>
      <c r="AC24">
        <v>100810</v>
      </c>
      <c r="AD24">
        <v>97934</v>
      </c>
      <c r="AE24">
        <v>94637</v>
      </c>
      <c r="AF24">
        <v>90869</v>
      </c>
      <c r="AG24">
        <v>86657</v>
      </c>
      <c r="AH24">
        <v>82079</v>
      </c>
      <c r="AI24">
        <v>76892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0"/>
      <c r="E25" s="50"/>
      <c r="F25">
        <v>1045</v>
      </c>
      <c r="G25">
        <v>1678</v>
      </c>
      <c r="H25">
        <v>2898</v>
      </c>
      <c r="I25">
        <v>4965</v>
      </c>
      <c r="J25">
        <v>8406</v>
      </c>
      <c r="K25">
        <v>13985</v>
      </c>
      <c r="L25">
        <v>18847</v>
      </c>
      <c r="M25">
        <v>25278</v>
      </c>
      <c r="N25">
        <v>33165</v>
      </c>
      <c r="O25">
        <v>42452</v>
      </c>
      <c r="P25">
        <v>52724</v>
      </c>
      <c r="Q25">
        <v>63296</v>
      </c>
      <c r="R25">
        <v>73507</v>
      </c>
      <c r="S25">
        <v>82510</v>
      </c>
      <c r="T25">
        <v>89691</v>
      </c>
      <c r="U25">
        <v>94997</v>
      </c>
      <c r="V25">
        <v>98554</v>
      </c>
      <c r="W25">
        <v>100796</v>
      </c>
      <c r="X25">
        <v>101768</v>
      </c>
      <c r="Y25">
        <v>101179</v>
      </c>
      <c r="Z25">
        <v>100267</v>
      </c>
      <c r="AA25">
        <v>99002</v>
      </c>
      <c r="AB25">
        <v>97404</v>
      </c>
      <c r="AC25">
        <v>95346</v>
      </c>
      <c r="AD25">
        <v>92868</v>
      </c>
      <c r="AE25">
        <v>89979</v>
      </c>
      <c r="AF25">
        <v>86638</v>
      </c>
      <c r="AG25">
        <v>82805</v>
      </c>
      <c r="AH25">
        <v>78433</v>
      </c>
      <c r="AI25">
        <v>73475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0"/>
      <c r="E26" s="50"/>
      <c r="F26">
        <v>2049</v>
      </c>
      <c r="G26">
        <v>3250</v>
      </c>
      <c r="H26">
        <v>5535</v>
      </c>
      <c r="I26">
        <v>9353</v>
      </c>
      <c r="J26">
        <v>15598</v>
      </c>
      <c r="K26">
        <v>25563</v>
      </c>
      <c r="L26">
        <v>34028</v>
      </c>
      <c r="M26">
        <v>45225</v>
      </c>
      <c r="N26">
        <v>58947</v>
      </c>
      <c r="O26">
        <v>75100</v>
      </c>
      <c r="P26">
        <v>92972</v>
      </c>
      <c r="Q26">
        <v>111351</v>
      </c>
      <c r="R26">
        <v>129110</v>
      </c>
      <c r="S26">
        <v>144763</v>
      </c>
      <c r="T26">
        <v>157254</v>
      </c>
      <c r="U26">
        <v>166484</v>
      </c>
      <c r="V26">
        <v>172674</v>
      </c>
      <c r="W26">
        <v>176576</v>
      </c>
      <c r="X26">
        <v>178268</v>
      </c>
      <c r="Y26">
        <v>177233</v>
      </c>
      <c r="Z26">
        <v>175637</v>
      </c>
      <c r="AA26">
        <v>173418</v>
      </c>
      <c r="AB26">
        <v>170619</v>
      </c>
      <c r="AC26">
        <v>167018</v>
      </c>
      <c r="AD26">
        <v>162675</v>
      </c>
      <c r="AE26">
        <v>157614</v>
      </c>
      <c r="AF26">
        <v>151764</v>
      </c>
      <c r="AG26">
        <v>145046</v>
      </c>
      <c r="AH26">
        <v>137386</v>
      </c>
      <c r="AI26">
        <v>128702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0"/>
      <c r="E27" s="50"/>
      <c r="F27">
        <v>87</v>
      </c>
      <c r="G27">
        <v>221</v>
      </c>
      <c r="H27">
        <v>350</v>
      </c>
      <c r="I27">
        <v>539</v>
      </c>
      <c r="J27">
        <v>817</v>
      </c>
      <c r="K27">
        <v>1226</v>
      </c>
      <c r="L27">
        <v>1713</v>
      </c>
      <c r="M27">
        <v>2369</v>
      </c>
      <c r="N27">
        <v>3173</v>
      </c>
      <c r="O27">
        <v>4123</v>
      </c>
      <c r="P27">
        <v>5165</v>
      </c>
      <c r="Q27">
        <v>6302</v>
      </c>
      <c r="R27">
        <v>7392</v>
      </c>
      <c r="S27">
        <v>8359</v>
      </c>
      <c r="T27">
        <v>9103</v>
      </c>
      <c r="U27">
        <v>9648</v>
      </c>
      <c r="V27">
        <v>10004</v>
      </c>
      <c r="W27">
        <v>10239</v>
      </c>
      <c r="X27">
        <v>10344</v>
      </c>
      <c r="Y27">
        <v>10289</v>
      </c>
      <c r="Z27">
        <v>10206</v>
      </c>
      <c r="AA27">
        <v>10081</v>
      </c>
      <c r="AB27">
        <v>9926</v>
      </c>
      <c r="AC27">
        <v>9711</v>
      </c>
      <c r="AD27">
        <v>9434</v>
      </c>
      <c r="AE27">
        <v>9116</v>
      </c>
      <c r="AF27">
        <v>8754</v>
      </c>
      <c r="AG27">
        <v>8348</v>
      </c>
      <c r="AH27">
        <v>7907</v>
      </c>
      <c r="AI27">
        <v>7407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0"/>
      <c r="E28" s="50"/>
      <c r="F28">
        <v>458</v>
      </c>
      <c r="G28">
        <v>795</v>
      </c>
      <c r="H28">
        <v>1470</v>
      </c>
      <c r="I28">
        <v>2696</v>
      </c>
      <c r="J28">
        <v>4872</v>
      </c>
      <c r="K28">
        <v>8630</v>
      </c>
      <c r="L28">
        <v>12202</v>
      </c>
      <c r="M28">
        <v>16932</v>
      </c>
      <c r="N28">
        <v>22733</v>
      </c>
      <c r="O28">
        <v>29568</v>
      </c>
      <c r="P28">
        <v>37133</v>
      </c>
      <c r="Q28">
        <v>44925</v>
      </c>
      <c r="R28">
        <v>52454</v>
      </c>
      <c r="S28">
        <v>59092</v>
      </c>
      <c r="T28">
        <v>64385</v>
      </c>
      <c r="U28">
        <v>68292</v>
      </c>
      <c r="V28">
        <v>70908</v>
      </c>
      <c r="W28">
        <v>72557</v>
      </c>
      <c r="X28">
        <v>73276</v>
      </c>
      <c r="Y28">
        <v>72851</v>
      </c>
      <c r="Z28">
        <v>72194</v>
      </c>
      <c r="AA28">
        <v>71283</v>
      </c>
      <c r="AB28">
        <v>70132</v>
      </c>
      <c r="AC28">
        <v>68652</v>
      </c>
      <c r="AD28">
        <v>66867</v>
      </c>
      <c r="AE28">
        <v>64787</v>
      </c>
      <c r="AF28">
        <v>62382</v>
      </c>
      <c r="AG28">
        <v>59621</v>
      </c>
      <c r="AH28">
        <v>56472</v>
      </c>
      <c r="AI28">
        <v>52903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0"/>
      <c r="E29" s="50"/>
      <c r="F29">
        <v>264</v>
      </c>
      <c r="G29">
        <v>434</v>
      </c>
      <c r="H29">
        <v>763</v>
      </c>
      <c r="I29">
        <v>1332</v>
      </c>
      <c r="J29">
        <v>2300</v>
      </c>
      <c r="K29">
        <v>3901</v>
      </c>
      <c r="L29">
        <v>5336</v>
      </c>
      <c r="M29">
        <v>7240</v>
      </c>
      <c r="N29">
        <v>9572</v>
      </c>
      <c r="O29">
        <v>12321</v>
      </c>
      <c r="P29">
        <v>15361</v>
      </c>
      <c r="Q29">
        <v>18489</v>
      </c>
      <c r="R29">
        <v>21513</v>
      </c>
      <c r="S29">
        <v>24177</v>
      </c>
      <c r="T29">
        <v>26304</v>
      </c>
      <c r="U29">
        <v>27875</v>
      </c>
      <c r="V29">
        <v>28926</v>
      </c>
      <c r="W29">
        <v>29590</v>
      </c>
      <c r="X29">
        <v>29878</v>
      </c>
      <c r="Y29">
        <v>29703</v>
      </c>
      <c r="Z29">
        <v>29435</v>
      </c>
      <c r="AA29">
        <v>29064</v>
      </c>
      <c r="AB29">
        <v>28596</v>
      </c>
      <c r="AC29">
        <v>27992</v>
      </c>
      <c r="AD29">
        <v>27264</v>
      </c>
      <c r="AE29">
        <v>26417</v>
      </c>
      <c r="AF29">
        <v>25436</v>
      </c>
      <c r="AG29">
        <v>24309</v>
      </c>
      <c r="AH29">
        <v>23026</v>
      </c>
      <c r="AI29">
        <v>21572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0"/>
      <c r="E30" s="50"/>
      <c r="F30">
        <v>1097</v>
      </c>
      <c r="G30">
        <v>2829</v>
      </c>
      <c r="H30">
        <v>4582</v>
      </c>
      <c r="I30">
        <v>7218</v>
      </c>
      <c r="J30">
        <v>11180</v>
      </c>
      <c r="K30">
        <v>17083</v>
      </c>
      <c r="L30">
        <v>24212</v>
      </c>
      <c r="M30">
        <v>33810</v>
      </c>
      <c r="N30">
        <v>45598</v>
      </c>
      <c r="O30">
        <v>59497</v>
      </c>
      <c r="P30">
        <v>74755</v>
      </c>
      <c r="Q30">
        <v>91410</v>
      </c>
      <c r="R30">
        <v>107371</v>
      </c>
      <c r="S30">
        <v>121542</v>
      </c>
      <c r="T30">
        <v>132436</v>
      </c>
      <c r="U30">
        <v>140407</v>
      </c>
      <c r="V30">
        <v>145630</v>
      </c>
      <c r="W30">
        <v>149059</v>
      </c>
      <c r="X30">
        <v>150602</v>
      </c>
      <c r="Y30">
        <v>149805</v>
      </c>
      <c r="Z30">
        <v>148579</v>
      </c>
      <c r="AA30">
        <v>146783</v>
      </c>
      <c r="AB30">
        <v>144515</v>
      </c>
      <c r="AC30">
        <v>141389</v>
      </c>
      <c r="AD30">
        <v>137349</v>
      </c>
      <c r="AE30">
        <v>132727</v>
      </c>
      <c r="AF30">
        <v>127445</v>
      </c>
      <c r="AG30">
        <v>121533</v>
      </c>
      <c r="AH30">
        <v>115116</v>
      </c>
      <c r="AI30">
        <v>107841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0"/>
      <c r="E31" s="50"/>
      <c r="F31">
        <v>446</v>
      </c>
      <c r="G31">
        <v>718</v>
      </c>
      <c r="H31">
        <v>1232</v>
      </c>
      <c r="I31">
        <v>2093</v>
      </c>
      <c r="J31">
        <v>3506</v>
      </c>
      <c r="K31">
        <v>5767</v>
      </c>
      <c r="L31">
        <v>7725</v>
      </c>
      <c r="M31">
        <v>10320</v>
      </c>
      <c r="N31">
        <v>13501</v>
      </c>
      <c r="O31">
        <v>17247</v>
      </c>
      <c r="P31">
        <v>21390</v>
      </c>
      <c r="Q31">
        <v>25662</v>
      </c>
      <c r="R31">
        <v>29791</v>
      </c>
      <c r="S31">
        <v>33429</v>
      </c>
      <c r="T31">
        <v>36327</v>
      </c>
      <c r="U31">
        <v>38468</v>
      </c>
      <c r="V31">
        <v>39903</v>
      </c>
      <c r="W31">
        <v>40808</v>
      </c>
      <c r="X31">
        <v>41202</v>
      </c>
      <c r="Y31">
        <v>40964</v>
      </c>
      <c r="Z31">
        <v>40596</v>
      </c>
      <c r="AA31">
        <v>40085</v>
      </c>
      <c r="AB31">
        <v>39439</v>
      </c>
      <c r="AC31">
        <v>38605</v>
      </c>
      <c r="AD31">
        <v>37596</v>
      </c>
      <c r="AE31">
        <v>36422</v>
      </c>
      <c r="AF31">
        <v>35064</v>
      </c>
      <c r="AG31">
        <v>33510</v>
      </c>
      <c r="AH31">
        <v>31741</v>
      </c>
      <c r="AI31">
        <v>29734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0"/>
      <c r="E32" s="50"/>
      <c r="F32">
        <v>420</v>
      </c>
      <c r="G32">
        <v>723</v>
      </c>
      <c r="H32">
        <v>1326</v>
      </c>
      <c r="I32">
        <v>2399</v>
      </c>
      <c r="J32">
        <v>4272</v>
      </c>
      <c r="K32">
        <v>7451</v>
      </c>
      <c r="L32">
        <v>10458</v>
      </c>
      <c r="M32">
        <v>14449</v>
      </c>
      <c r="N32">
        <v>19341</v>
      </c>
      <c r="O32">
        <v>25104</v>
      </c>
      <c r="P32">
        <v>31481</v>
      </c>
      <c r="Q32">
        <v>38072</v>
      </c>
      <c r="R32">
        <v>44436</v>
      </c>
      <c r="S32">
        <v>50050</v>
      </c>
      <c r="T32">
        <v>54517</v>
      </c>
      <c r="U32">
        <v>57814</v>
      </c>
      <c r="V32">
        <v>60017</v>
      </c>
      <c r="W32">
        <v>61410</v>
      </c>
      <c r="X32">
        <v>62017</v>
      </c>
      <c r="Y32">
        <v>61661</v>
      </c>
      <c r="Z32">
        <v>61108</v>
      </c>
      <c r="AA32">
        <v>60336</v>
      </c>
      <c r="AB32">
        <v>59366</v>
      </c>
      <c r="AC32">
        <v>58110</v>
      </c>
      <c r="AD32">
        <v>56592</v>
      </c>
      <c r="AE32">
        <v>54821</v>
      </c>
      <c r="AF32">
        <v>52777</v>
      </c>
      <c r="AG32">
        <v>50435</v>
      </c>
      <c r="AH32">
        <v>47772</v>
      </c>
      <c r="AI32">
        <v>44753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0"/>
      <c r="E33" s="50"/>
      <c r="F33">
        <v>466</v>
      </c>
      <c r="G33">
        <v>1175</v>
      </c>
      <c r="H33">
        <v>1881</v>
      </c>
      <c r="I33">
        <v>2927</v>
      </c>
      <c r="J33">
        <v>4489</v>
      </c>
      <c r="K33">
        <v>6795</v>
      </c>
      <c r="L33">
        <v>9550</v>
      </c>
      <c r="M33">
        <v>13255</v>
      </c>
      <c r="N33">
        <v>17807</v>
      </c>
      <c r="O33">
        <v>23170</v>
      </c>
      <c r="P33">
        <v>29060</v>
      </c>
      <c r="Q33">
        <v>35485</v>
      </c>
      <c r="R33">
        <v>41642</v>
      </c>
      <c r="S33">
        <v>47104</v>
      </c>
      <c r="T33">
        <v>51310</v>
      </c>
      <c r="U33">
        <v>54384</v>
      </c>
      <c r="V33">
        <v>56400</v>
      </c>
      <c r="W33">
        <v>57722</v>
      </c>
      <c r="X33">
        <v>58318</v>
      </c>
      <c r="Y33">
        <v>58009</v>
      </c>
      <c r="Z33">
        <v>57535</v>
      </c>
      <c r="AA33">
        <v>56838</v>
      </c>
      <c r="AB33">
        <v>55960</v>
      </c>
      <c r="AC33">
        <v>54747</v>
      </c>
      <c r="AD33">
        <v>53187</v>
      </c>
      <c r="AE33">
        <v>51399</v>
      </c>
      <c r="AF33">
        <v>49357</v>
      </c>
      <c r="AG33">
        <v>47069</v>
      </c>
      <c r="AH33">
        <v>44583</v>
      </c>
      <c r="AI33">
        <v>41766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0"/>
      <c r="E34" s="50"/>
      <c r="F34">
        <v>3824</v>
      </c>
      <c r="G34">
        <v>8992</v>
      </c>
      <c r="H34">
        <v>13328</v>
      </c>
      <c r="I34">
        <v>19202</v>
      </c>
      <c r="J34">
        <v>27275</v>
      </c>
      <c r="K34">
        <v>38267</v>
      </c>
      <c r="L34">
        <v>50746</v>
      </c>
      <c r="M34">
        <v>67528</v>
      </c>
      <c r="N34">
        <v>88109</v>
      </c>
      <c r="O34">
        <v>112338</v>
      </c>
      <c r="P34">
        <v>138888</v>
      </c>
      <c r="Q34">
        <v>167901</v>
      </c>
      <c r="R34">
        <v>195673</v>
      </c>
      <c r="S34">
        <v>220320</v>
      </c>
      <c r="T34">
        <v>239260</v>
      </c>
      <c r="U34">
        <v>253123</v>
      </c>
      <c r="V34">
        <v>262209</v>
      </c>
      <c r="W34">
        <v>268179</v>
      </c>
      <c r="X34">
        <v>270865</v>
      </c>
      <c r="Y34">
        <v>269435</v>
      </c>
      <c r="Z34">
        <v>267234</v>
      </c>
      <c r="AA34">
        <v>263998</v>
      </c>
      <c r="AB34">
        <v>259924</v>
      </c>
      <c r="AC34">
        <v>254300</v>
      </c>
      <c r="AD34">
        <v>247038</v>
      </c>
      <c r="AE34">
        <v>238722</v>
      </c>
      <c r="AF34">
        <v>229223</v>
      </c>
      <c r="AG34">
        <v>218588</v>
      </c>
      <c r="AH34">
        <v>207046</v>
      </c>
      <c r="AI34">
        <v>193957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0"/>
      <c r="E35" s="50"/>
      <c r="F35">
        <v>590</v>
      </c>
      <c r="G35">
        <v>968</v>
      </c>
      <c r="H35">
        <v>1703</v>
      </c>
      <c r="I35">
        <v>2969</v>
      </c>
      <c r="J35">
        <v>5120</v>
      </c>
      <c r="K35">
        <v>8681</v>
      </c>
      <c r="L35">
        <v>11872</v>
      </c>
      <c r="M35">
        <v>16098</v>
      </c>
      <c r="N35">
        <v>21280</v>
      </c>
      <c r="O35">
        <v>27385</v>
      </c>
      <c r="P35">
        <v>34136</v>
      </c>
      <c r="Q35">
        <v>41086</v>
      </c>
      <c r="R35">
        <v>47800</v>
      </c>
      <c r="S35">
        <v>53720</v>
      </c>
      <c r="T35">
        <v>58441</v>
      </c>
      <c r="U35">
        <v>61930</v>
      </c>
      <c r="V35">
        <v>64267</v>
      </c>
      <c r="W35">
        <v>65739</v>
      </c>
      <c r="X35">
        <v>66380</v>
      </c>
      <c r="Y35">
        <v>65995</v>
      </c>
      <c r="Z35">
        <v>65400</v>
      </c>
      <c r="AA35">
        <v>64575</v>
      </c>
      <c r="AB35">
        <v>63531</v>
      </c>
      <c r="AC35">
        <v>62191</v>
      </c>
      <c r="AD35">
        <v>60573</v>
      </c>
      <c r="AE35">
        <v>58689</v>
      </c>
      <c r="AF35">
        <v>56510</v>
      </c>
      <c r="AG35">
        <v>54009</v>
      </c>
      <c r="AH35">
        <v>51159</v>
      </c>
      <c r="AI35">
        <v>47925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0"/>
      <c r="E36" s="50"/>
      <c r="F36">
        <v>871</v>
      </c>
      <c r="G36">
        <v>1437</v>
      </c>
      <c r="H36">
        <v>2555</v>
      </c>
      <c r="I36">
        <v>4501</v>
      </c>
      <c r="J36">
        <v>7836</v>
      </c>
      <c r="K36">
        <v>13407</v>
      </c>
      <c r="L36">
        <v>18469</v>
      </c>
      <c r="M36">
        <v>25172</v>
      </c>
      <c r="N36">
        <v>33393</v>
      </c>
      <c r="O36">
        <v>43074</v>
      </c>
      <c r="P36">
        <v>53786</v>
      </c>
      <c r="Q36">
        <v>64814</v>
      </c>
      <c r="R36">
        <v>75469</v>
      </c>
      <c r="S36">
        <v>84865</v>
      </c>
      <c r="T36">
        <v>92355</v>
      </c>
      <c r="U36">
        <v>97886</v>
      </c>
      <c r="V36">
        <v>101594</v>
      </c>
      <c r="W36">
        <v>103934</v>
      </c>
      <c r="X36">
        <v>104948</v>
      </c>
      <c r="Y36">
        <v>104340</v>
      </c>
      <c r="Z36">
        <v>103397</v>
      </c>
      <c r="AA36">
        <v>102092</v>
      </c>
      <c r="AB36">
        <v>100444</v>
      </c>
      <c r="AC36">
        <v>98324</v>
      </c>
      <c r="AD36">
        <v>95769</v>
      </c>
      <c r="AE36">
        <v>92788</v>
      </c>
      <c r="AF36">
        <v>89346</v>
      </c>
      <c r="AG36">
        <v>85389</v>
      </c>
      <c r="AH36">
        <v>80883</v>
      </c>
      <c r="AI36">
        <v>75770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0"/>
      <c r="E37" s="50"/>
      <c r="F37">
        <v>1036</v>
      </c>
      <c r="G37">
        <v>1721</v>
      </c>
      <c r="H37">
        <v>3070</v>
      </c>
      <c r="I37">
        <v>5433</v>
      </c>
      <c r="J37">
        <v>9499</v>
      </c>
      <c r="K37">
        <v>16315</v>
      </c>
      <c r="L37">
        <v>22541</v>
      </c>
      <c r="M37">
        <v>30789</v>
      </c>
      <c r="N37">
        <v>40902</v>
      </c>
      <c r="O37">
        <v>52815</v>
      </c>
      <c r="P37">
        <v>65992</v>
      </c>
      <c r="Q37">
        <v>79563</v>
      </c>
      <c r="R37">
        <v>92675</v>
      </c>
      <c r="S37">
        <v>104236</v>
      </c>
      <c r="T37">
        <v>113453</v>
      </c>
      <c r="U37">
        <v>120261</v>
      </c>
      <c r="V37">
        <v>124821</v>
      </c>
      <c r="W37">
        <v>127698</v>
      </c>
      <c r="X37">
        <v>128946</v>
      </c>
      <c r="Y37">
        <v>128199</v>
      </c>
      <c r="Z37">
        <v>127043</v>
      </c>
      <c r="AA37">
        <v>125440</v>
      </c>
      <c r="AB37">
        <v>123416</v>
      </c>
      <c r="AC37">
        <v>120809</v>
      </c>
      <c r="AD37">
        <v>117670</v>
      </c>
      <c r="AE37">
        <v>114008</v>
      </c>
      <c r="AF37">
        <v>109776</v>
      </c>
      <c r="AG37">
        <v>104917</v>
      </c>
      <c r="AH37">
        <v>99380</v>
      </c>
      <c r="AI37">
        <v>93096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0"/>
      <c r="E38" s="50"/>
      <c r="F38">
        <v>1791</v>
      </c>
      <c r="G38">
        <v>4473</v>
      </c>
      <c r="H38">
        <v>7048</v>
      </c>
      <c r="I38">
        <v>10804</v>
      </c>
      <c r="J38">
        <v>16339</v>
      </c>
      <c r="K38">
        <v>24408</v>
      </c>
      <c r="L38">
        <v>34028</v>
      </c>
      <c r="M38">
        <v>46974</v>
      </c>
      <c r="N38">
        <v>62868</v>
      </c>
      <c r="O38">
        <v>81606</v>
      </c>
      <c r="P38">
        <v>102160</v>
      </c>
      <c r="Q38">
        <v>124612</v>
      </c>
      <c r="R38">
        <v>146118</v>
      </c>
      <c r="S38">
        <v>165209</v>
      </c>
      <c r="T38">
        <v>179887</v>
      </c>
      <c r="U38">
        <v>190626</v>
      </c>
      <c r="V38">
        <v>197664</v>
      </c>
      <c r="W38">
        <v>202288</v>
      </c>
      <c r="X38">
        <v>204364</v>
      </c>
      <c r="Y38">
        <v>203283</v>
      </c>
      <c r="Z38">
        <v>201621</v>
      </c>
      <c r="AA38">
        <v>199182</v>
      </c>
      <c r="AB38">
        <v>196106</v>
      </c>
      <c r="AC38">
        <v>191864</v>
      </c>
      <c r="AD38">
        <v>186384</v>
      </c>
      <c r="AE38">
        <v>180113</v>
      </c>
      <c r="AF38">
        <v>172944</v>
      </c>
      <c r="AG38">
        <v>164921</v>
      </c>
      <c r="AH38">
        <v>156211</v>
      </c>
      <c r="AI38">
        <v>146338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0"/>
      <c r="E39" s="50"/>
      <c r="F39">
        <v>526</v>
      </c>
      <c r="G39">
        <v>1268</v>
      </c>
      <c r="H39">
        <v>1931</v>
      </c>
      <c r="I39">
        <v>2857</v>
      </c>
      <c r="J39">
        <v>4177</v>
      </c>
      <c r="K39">
        <v>6038</v>
      </c>
      <c r="L39">
        <v>8205</v>
      </c>
      <c r="M39">
        <v>11119</v>
      </c>
      <c r="N39">
        <v>14697</v>
      </c>
      <c r="O39">
        <v>18910</v>
      </c>
      <c r="P39">
        <v>23531</v>
      </c>
      <c r="Q39">
        <v>28578</v>
      </c>
      <c r="R39">
        <v>33412</v>
      </c>
      <c r="S39">
        <v>37702</v>
      </c>
      <c r="T39">
        <v>41001</v>
      </c>
      <c r="U39">
        <v>43413</v>
      </c>
      <c r="V39">
        <v>44995</v>
      </c>
      <c r="W39">
        <v>46034</v>
      </c>
      <c r="X39">
        <v>46501</v>
      </c>
      <c r="Y39">
        <v>46255</v>
      </c>
      <c r="Z39">
        <v>45878</v>
      </c>
      <c r="AA39">
        <v>45322</v>
      </c>
      <c r="AB39">
        <v>44624</v>
      </c>
      <c r="AC39">
        <v>43658</v>
      </c>
      <c r="AD39">
        <v>42410</v>
      </c>
      <c r="AE39">
        <v>40982</v>
      </c>
      <c r="AF39">
        <v>39352</v>
      </c>
      <c r="AG39">
        <v>37528</v>
      </c>
      <c r="AH39">
        <v>35548</v>
      </c>
      <c r="AI39">
        <v>33298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0"/>
      <c r="E40" s="50"/>
      <c r="F40">
        <v>1225</v>
      </c>
      <c r="G40">
        <v>1940</v>
      </c>
      <c r="H40">
        <v>3298</v>
      </c>
      <c r="I40">
        <v>5560</v>
      </c>
      <c r="J40">
        <v>9256</v>
      </c>
      <c r="K40">
        <v>15128</v>
      </c>
      <c r="L40">
        <v>20098</v>
      </c>
      <c r="M40">
        <v>26667</v>
      </c>
      <c r="N40">
        <v>34720</v>
      </c>
      <c r="O40">
        <v>44203</v>
      </c>
      <c r="P40">
        <v>54690</v>
      </c>
      <c r="Q40">
        <v>65475</v>
      </c>
      <c r="R40">
        <v>75894</v>
      </c>
      <c r="S40">
        <v>85080</v>
      </c>
      <c r="T40">
        <v>92410</v>
      </c>
      <c r="U40">
        <v>97827</v>
      </c>
      <c r="V40">
        <v>101461</v>
      </c>
      <c r="W40">
        <v>103749</v>
      </c>
      <c r="X40">
        <v>104741</v>
      </c>
      <c r="Y40">
        <v>104136</v>
      </c>
      <c r="Z40">
        <v>103196</v>
      </c>
      <c r="AA40">
        <v>101895</v>
      </c>
      <c r="AB40">
        <v>100249</v>
      </c>
      <c r="AC40">
        <v>98132</v>
      </c>
      <c r="AD40">
        <v>95582</v>
      </c>
      <c r="AE40">
        <v>92608</v>
      </c>
      <c r="AF40">
        <v>89169</v>
      </c>
      <c r="AG40">
        <v>85223</v>
      </c>
      <c r="AH40">
        <v>80721</v>
      </c>
      <c r="AI40">
        <v>75621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Your LA - Forecasts</vt:lpstr>
      <vt:lpstr>DFES Min Max Range by LA Charts</vt:lpstr>
      <vt:lpstr>Embedded Charts</vt:lpstr>
      <vt:lpstr>DECADE VIEW BY SCENARIO</vt:lpstr>
      <vt:lpstr>DECADE VIEW BY YEAR</vt:lpstr>
      <vt:lpstr>CT Annual LA Forecasts</vt:lpstr>
      <vt:lpstr>ST Annual LA Forecasts</vt:lpstr>
      <vt:lpstr>FS Annual LA Forecasts</vt:lpstr>
      <vt:lpstr>LTW Annual LA Forecasts</vt:lpstr>
      <vt:lpstr>PS Annual LA Forecasts</vt:lpstr>
      <vt:lpstr>LA MIN MAX Chart data</vt:lpstr>
    </vt:vector>
  </TitlesOfParts>
  <Company>CE Electric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Spencer</dc:creator>
  <cp:lastModifiedBy>Black, Mary (Northern Powergrid)</cp:lastModifiedBy>
  <cp:lastPrinted>2019-11-15T11:25:24Z</cp:lastPrinted>
  <dcterms:created xsi:type="dcterms:W3CDTF">2019-11-15T08:46:23Z</dcterms:created>
  <dcterms:modified xsi:type="dcterms:W3CDTF">2023-05-15T14:54:17Z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1574426671</vt:lpwstr>
  </property>
  <property fmtid="{D5CDD505-2E9C-101B-9397-08002B2CF9AE}" pid="5" name="DLPManualFileClassificationVersion">
    <vt:lpwstr>11.0.400.15</vt:lpwstr>
  </property>
</Properties>
</file>